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95" windowWidth="16515" windowHeight="7875" activeTab="8"/>
  </bookViews>
  <sheets>
    <sheet name="TK76" sheetId="10" r:id="rId1"/>
    <sheet name="TK99" sheetId="1" r:id="rId2"/>
    <sheet name="TK111" sheetId="12" r:id="rId3"/>
    <sheet name="TK124" sheetId="13" r:id="rId4"/>
    <sheet name="TK136" sheetId="14" r:id="rId5"/>
    <sheet name="TK151" sheetId="15" r:id="rId6"/>
    <sheet name="TK163" sheetId="17" r:id="rId7"/>
    <sheet name="C2" sheetId="18" r:id="rId8"/>
    <sheet name="Suivi Qualité PV" sheetId="2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8" hidden="1">'Suivi Qualité PV'!$I$3:$N$179</definedName>
    <definedName name="_xlnm._FilterDatabase" localSheetId="1" hidden="1">'TK99'!$G$8:$G$182</definedName>
    <definedName name="_xlnm.Criteria" localSheetId="1">'TK99'!#REF!</definedName>
    <definedName name="_xlnm.Extract" localSheetId="1">'TK99'!$G$9:$G$182</definedName>
  </definedNames>
  <calcPr calcId="125725"/>
</workbook>
</file>

<file path=xl/calcChain.xml><?xml version="1.0" encoding="utf-8"?>
<calcChain xmlns="http://schemas.openxmlformats.org/spreadsheetml/2006/main">
  <c r="G4" i="1"/>
  <c r="C182"/>
  <c r="C179"/>
  <c r="C178"/>
  <c r="C177"/>
  <c r="C174"/>
  <c r="C171"/>
  <c r="C170"/>
  <c r="C167"/>
  <c r="C166"/>
  <c r="C165"/>
  <c r="C161"/>
  <c r="C160"/>
  <c r="C159"/>
  <c r="C158"/>
  <c r="C157"/>
  <c r="C156"/>
  <c r="C155"/>
  <c r="C153"/>
  <c r="C152"/>
  <c r="C151"/>
  <c r="C150"/>
  <c r="C149"/>
  <c r="C148"/>
  <c r="C147"/>
  <c r="C146"/>
  <c r="C145"/>
  <c r="C144"/>
  <c r="C143"/>
  <c r="C142"/>
  <c r="C141"/>
  <c r="C140"/>
  <c r="C138"/>
  <c r="C137"/>
  <c r="C136"/>
  <c r="C135"/>
  <c r="C134"/>
  <c r="C133"/>
  <c r="C131"/>
  <c r="C130"/>
  <c r="C129"/>
  <c r="C128"/>
  <c r="C127"/>
  <c r="C126"/>
  <c r="C125"/>
  <c r="C124"/>
  <c r="C120"/>
  <c r="C119"/>
  <c r="C118"/>
  <c r="C117"/>
  <c r="C116"/>
  <c r="C115"/>
  <c r="C114"/>
  <c r="C113"/>
  <c r="C112"/>
  <c r="C111"/>
  <c r="C110"/>
  <c r="C109"/>
  <c r="C108"/>
  <c r="C107"/>
  <c r="C104"/>
  <c r="C103"/>
  <c r="C102"/>
  <c r="C101"/>
  <c r="C100"/>
  <c r="C99"/>
  <c r="C98"/>
  <c r="C97"/>
  <c r="C96"/>
  <c r="C95"/>
  <c r="C94"/>
  <c r="C93"/>
  <c r="C92"/>
  <c r="C91"/>
  <c r="C88"/>
  <c r="C87"/>
  <c r="C86"/>
  <c r="C85"/>
  <c r="C84"/>
  <c r="C83"/>
  <c r="C82"/>
  <c r="C81"/>
  <c r="C80"/>
  <c r="C79"/>
  <c r="C78"/>
  <c r="C77"/>
  <c r="C74"/>
  <c r="C73"/>
  <c r="C72"/>
  <c r="C71"/>
  <c r="C70"/>
  <c r="C69"/>
  <c r="C68"/>
  <c r="C67"/>
  <c r="C66"/>
  <c r="C63"/>
  <c r="C62"/>
  <c r="C61"/>
  <c r="C60"/>
  <c r="C59"/>
  <c r="C58"/>
  <c r="C57"/>
  <c r="C56"/>
  <c r="C55"/>
  <c r="C52"/>
  <c r="C51"/>
  <c r="C50"/>
  <c r="C49"/>
  <c r="C48"/>
  <c r="C47"/>
  <c r="C46"/>
  <c r="C45"/>
  <c r="C44"/>
  <c r="C41"/>
  <c r="C40"/>
  <c r="C39"/>
  <c r="C38"/>
  <c r="C37"/>
  <c r="C36"/>
  <c r="C35"/>
  <c r="C34"/>
  <c r="C33"/>
  <c r="C30"/>
  <c r="C29"/>
  <c r="C28"/>
  <c r="C27"/>
  <c r="C26"/>
  <c r="C25"/>
  <c r="C24"/>
  <c r="C23"/>
  <c r="C22"/>
  <c r="C19"/>
  <c r="C18"/>
  <c r="C17"/>
  <c r="C16"/>
  <c r="C15"/>
  <c r="C13"/>
  <c r="C12"/>
  <c r="C10"/>
  <c r="C9"/>
  <c r="C8"/>
  <c r="Q24" i="2"/>
  <c r="Q23"/>
  <c r="Q22"/>
  <c r="Q21"/>
  <c r="Q4" s="1"/>
  <c r="Q20"/>
  <c r="Q19"/>
  <c r="Q18"/>
  <c r="Q17"/>
  <c r="Q116"/>
  <c r="B1" i="1"/>
  <c r="C1"/>
  <c r="D1"/>
  <c r="E1"/>
  <c r="F1"/>
  <c r="B2"/>
  <c r="B3"/>
  <c r="C3"/>
  <c r="D3"/>
  <c r="E3"/>
  <c r="F3"/>
  <c r="B4"/>
  <c r="C4"/>
  <c r="D4"/>
  <c r="E4"/>
  <c r="F4"/>
  <c r="B6"/>
  <c r="C6"/>
  <c r="D6"/>
  <c r="E6"/>
  <c r="F6"/>
  <c r="B7"/>
  <c r="C7"/>
  <c r="D7"/>
  <c r="E7"/>
  <c r="F7"/>
  <c r="B8"/>
  <c r="D8"/>
  <c r="E8"/>
  <c r="F8"/>
  <c r="B9"/>
  <c r="D9"/>
  <c r="E9"/>
  <c r="F9"/>
  <c r="B10"/>
  <c r="D10"/>
  <c r="E10"/>
  <c r="F10"/>
  <c r="D11"/>
  <c r="F11"/>
  <c r="B12"/>
  <c r="D12"/>
  <c r="E12"/>
  <c r="F12"/>
  <c r="B13"/>
  <c r="D13"/>
  <c r="E13"/>
  <c r="F13"/>
  <c r="D14"/>
  <c r="F14"/>
  <c r="B15"/>
  <c r="D15"/>
  <c r="E15"/>
  <c r="F15"/>
  <c r="B16"/>
  <c r="D16"/>
  <c r="E16"/>
  <c r="F16"/>
  <c r="B17"/>
  <c r="D17"/>
  <c r="E17"/>
  <c r="F17"/>
  <c r="B18"/>
  <c r="D18"/>
  <c r="E18"/>
  <c r="F18"/>
  <c r="B19"/>
  <c r="D19"/>
  <c r="E19"/>
  <c r="F19"/>
  <c r="D20"/>
  <c r="F20"/>
  <c r="D21"/>
  <c r="F21"/>
  <c r="B22"/>
  <c r="D22"/>
  <c r="E22"/>
  <c r="F22"/>
  <c r="B23"/>
  <c r="D23"/>
  <c r="E23"/>
  <c r="F23"/>
  <c r="B24"/>
  <c r="D24"/>
  <c r="E24"/>
  <c r="F24"/>
  <c r="B25"/>
  <c r="D25"/>
  <c r="E25"/>
  <c r="F25"/>
  <c r="B26"/>
  <c r="D26"/>
  <c r="E26"/>
  <c r="F26"/>
  <c r="B27"/>
  <c r="D27"/>
  <c r="E27"/>
  <c r="F27"/>
  <c r="B28"/>
  <c r="D28"/>
  <c r="E28"/>
  <c r="F28"/>
  <c r="B29"/>
  <c r="D29"/>
  <c r="E29"/>
  <c r="F29"/>
  <c r="B30"/>
  <c r="D30"/>
  <c r="E30"/>
  <c r="F30"/>
  <c r="D31"/>
  <c r="F31"/>
  <c r="D32"/>
  <c r="F32"/>
  <c r="B33"/>
  <c r="D33"/>
  <c r="E33"/>
  <c r="F33"/>
  <c r="B34"/>
  <c r="D34"/>
  <c r="E34"/>
  <c r="F34"/>
  <c r="B35"/>
  <c r="D35"/>
  <c r="E35"/>
  <c r="F35"/>
  <c r="B36"/>
  <c r="D36"/>
  <c r="E36"/>
  <c r="F36"/>
  <c r="B37"/>
  <c r="D37"/>
  <c r="E37"/>
  <c r="F37"/>
  <c r="B38"/>
  <c r="D38"/>
  <c r="E38"/>
  <c r="F38"/>
  <c r="B39"/>
  <c r="D39"/>
  <c r="E39"/>
  <c r="F39"/>
  <c r="B40"/>
  <c r="D40"/>
  <c r="E40"/>
  <c r="F40"/>
  <c r="B41"/>
  <c r="D41"/>
  <c r="E41"/>
  <c r="F41"/>
  <c r="D42"/>
  <c r="F42"/>
  <c r="D43"/>
  <c r="F43"/>
  <c r="B44"/>
  <c r="D44"/>
  <c r="E44"/>
  <c r="F44"/>
  <c r="B45"/>
  <c r="D45"/>
  <c r="E45"/>
  <c r="F45"/>
  <c r="B46"/>
  <c r="D46"/>
  <c r="E46"/>
  <c r="F46"/>
  <c r="B47"/>
  <c r="D47"/>
  <c r="E47"/>
  <c r="F47"/>
  <c r="B48"/>
  <c r="D48"/>
  <c r="E48"/>
  <c r="F48"/>
  <c r="B49"/>
  <c r="D49"/>
  <c r="E49"/>
  <c r="F49"/>
  <c r="B50"/>
  <c r="D50"/>
  <c r="E50"/>
  <c r="F50"/>
  <c r="B51"/>
  <c r="D51"/>
  <c r="E51"/>
  <c r="F51"/>
  <c r="B52"/>
  <c r="D52"/>
  <c r="E52"/>
  <c r="F52"/>
  <c r="D53"/>
  <c r="F53"/>
  <c r="D54"/>
  <c r="F54"/>
  <c r="B55"/>
  <c r="D55"/>
  <c r="E55"/>
  <c r="F55"/>
  <c r="B56"/>
  <c r="D56"/>
  <c r="E56"/>
  <c r="F56"/>
  <c r="B57"/>
  <c r="D57"/>
  <c r="E57"/>
  <c r="F57"/>
  <c r="B58"/>
  <c r="D58"/>
  <c r="E58"/>
  <c r="F58"/>
  <c r="B59"/>
  <c r="D59"/>
  <c r="E59"/>
  <c r="F59"/>
  <c r="B60"/>
  <c r="D60"/>
  <c r="E60"/>
  <c r="F60"/>
  <c r="B61"/>
  <c r="D61"/>
  <c r="E61"/>
  <c r="F61"/>
  <c r="B62"/>
  <c r="D62"/>
  <c r="E62"/>
  <c r="F62"/>
  <c r="B63"/>
  <c r="D63"/>
  <c r="E63"/>
  <c r="F63"/>
  <c r="D64"/>
  <c r="F64"/>
  <c r="D65"/>
  <c r="F65"/>
  <c r="B66"/>
  <c r="D66"/>
  <c r="E66"/>
  <c r="F66"/>
  <c r="B67"/>
  <c r="D67"/>
  <c r="E67"/>
  <c r="F67"/>
  <c r="B68"/>
  <c r="D68"/>
  <c r="E68"/>
  <c r="F68"/>
  <c r="B69"/>
  <c r="D69"/>
  <c r="E69"/>
  <c r="F69"/>
  <c r="B70"/>
  <c r="D70"/>
  <c r="E70"/>
  <c r="F70"/>
  <c r="B71"/>
  <c r="D71"/>
  <c r="E71"/>
  <c r="F71"/>
  <c r="B72"/>
  <c r="D72"/>
  <c r="E72"/>
  <c r="F72"/>
  <c r="B73"/>
  <c r="D73"/>
  <c r="E73"/>
  <c r="F73"/>
  <c r="B74"/>
  <c r="D74"/>
  <c r="E74"/>
  <c r="F74"/>
  <c r="D75"/>
  <c r="F75"/>
  <c r="D76"/>
  <c r="F76"/>
  <c r="B77"/>
  <c r="D77"/>
  <c r="E77"/>
  <c r="F77"/>
  <c r="B78"/>
  <c r="D78"/>
  <c r="E78"/>
  <c r="F78"/>
  <c r="B79"/>
  <c r="D79"/>
  <c r="E79"/>
  <c r="F79"/>
  <c r="B80"/>
  <c r="D80"/>
  <c r="E80"/>
  <c r="F80"/>
  <c r="B81"/>
  <c r="D81"/>
  <c r="E81"/>
  <c r="F81"/>
  <c r="B82"/>
  <c r="D82"/>
  <c r="E82"/>
  <c r="F82"/>
  <c r="B83"/>
  <c r="D83"/>
  <c r="E83"/>
  <c r="F83"/>
  <c r="B84"/>
  <c r="D84"/>
  <c r="E84"/>
  <c r="F84"/>
  <c r="B85"/>
  <c r="D85"/>
  <c r="E85"/>
  <c r="F85"/>
  <c r="B86"/>
  <c r="D86"/>
  <c r="E86"/>
  <c r="F86"/>
  <c r="B87"/>
  <c r="D87"/>
  <c r="E87"/>
  <c r="F87"/>
  <c r="B88"/>
  <c r="D88"/>
  <c r="E88"/>
  <c r="F88"/>
  <c r="D89"/>
  <c r="F89"/>
  <c r="D90"/>
  <c r="F90"/>
  <c r="B91"/>
  <c r="D91"/>
  <c r="E91"/>
  <c r="F91"/>
  <c r="B92"/>
  <c r="D92"/>
  <c r="E92"/>
  <c r="F92"/>
  <c r="B93"/>
  <c r="D93"/>
  <c r="E93"/>
  <c r="F93"/>
  <c r="B94"/>
  <c r="D94"/>
  <c r="E94"/>
  <c r="F94"/>
  <c r="B95"/>
  <c r="D95"/>
  <c r="E95"/>
  <c r="F95"/>
  <c r="B96"/>
  <c r="D96"/>
  <c r="E96"/>
  <c r="F96"/>
  <c r="B97"/>
  <c r="D97"/>
  <c r="E97"/>
  <c r="F97"/>
  <c r="B98"/>
  <c r="D98"/>
  <c r="E98"/>
  <c r="F98"/>
  <c r="B99"/>
  <c r="D99"/>
  <c r="E99"/>
  <c r="F99"/>
  <c r="B100"/>
  <c r="D100"/>
  <c r="E100"/>
  <c r="F100"/>
  <c r="B101"/>
  <c r="D101"/>
  <c r="E101"/>
  <c r="F101"/>
  <c r="B102"/>
  <c r="D102"/>
  <c r="E102"/>
  <c r="F102"/>
  <c r="B103"/>
  <c r="D103"/>
  <c r="E103"/>
  <c r="F103"/>
  <c r="B104"/>
  <c r="D104"/>
  <c r="E104"/>
  <c r="F104"/>
  <c r="D105"/>
  <c r="F105"/>
  <c r="D106"/>
  <c r="F106"/>
  <c r="B107"/>
  <c r="D107"/>
  <c r="E107"/>
  <c r="F107"/>
  <c r="B108"/>
  <c r="D108"/>
  <c r="E108"/>
  <c r="F108"/>
  <c r="B109"/>
  <c r="D109"/>
  <c r="E109"/>
  <c r="F109"/>
  <c r="B110"/>
  <c r="D110"/>
  <c r="E110"/>
  <c r="F110"/>
  <c r="B111"/>
  <c r="D111"/>
  <c r="E111"/>
  <c r="F111"/>
  <c r="B112"/>
  <c r="D112"/>
  <c r="E112"/>
  <c r="F112"/>
  <c r="B113"/>
  <c r="D113"/>
  <c r="E113"/>
  <c r="F113"/>
  <c r="B114"/>
  <c r="D114"/>
  <c r="E114"/>
  <c r="F114"/>
  <c r="B115"/>
  <c r="D115"/>
  <c r="E115"/>
  <c r="F115"/>
  <c r="B116"/>
  <c r="D116"/>
  <c r="E116"/>
  <c r="F116"/>
  <c r="B117"/>
  <c r="D117"/>
  <c r="E117"/>
  <c r="F117"/>
  <c r="B118"/>
  <c r="D118"/>
  <c r="E118"/>
  <c r="F118"/>
  <c r="B119"/>
  <c r="D119"/>
  <c r="E119"/>
  <c r="F119"/>
  <c r="B120"/>
  <c r="D120"/>
  <c r="E120"/>
  <c r="F120"/>
  <c r="D121"/>
  <c r="F121"/>
  <c r="D122"/>
  <c r="F122"/>
  <c r="B123"/>
  <c r="D123"/>
  <c r="E123"/>
  <c r="F123"/>
  <c r="B124"/>
  <c r="D124"/>
  <c r="E124"/>
  <c r="F124"/>
  <c r="B125"/>
  <c r="D125"/>
  <c r="E125"/>
  <c r="F125"/>
  <c r="B126"/>
  <c r="D126"/>
  <c r="E126"/>
  <c r="F126"/>
  <c r="B127"/>
  <c r="D127"/>
  <c r="E127"/>
  <c r="F127"/>
  <c r="B128"/>
  <c r="D128"/>
  <c r="E128"/>
  <c r="F128"/>
  <c r="B129"/>
  <c r="D129"/>
  <c r="E129"/>
  <c r="F129"/>
  <c r="B130"/>
  <c r="D130"/>
  <c r="E130"/>
  <c r="F130"/>
  <c r="B131"/>
  <c r="D131"/>
  <c r="E131"/>
  <c r="F131"/>
  <c r="D132"/>
  <c r="F132"/>
  <c r="B133"/>
  <c r="D133"/>
  <c r="E133"/>
  <c r="F133"/>
  <c r="B134"/>
  <c r="D134"/>
  <c r="E134"/>
  <c r="F134"/>
  <c r="B135"/>
  <c r="D135"/>
  <c r="E135"/>
  <c r="F135"/>
  <c r="B136"/>
  <c r="D136"/>
  <c r="E136"/>
  <c r="F136"/>
  <c r="B137"/>
  <c r="D137"/>
  <c r="E137"/>
  <c r="F137"/>
  <c r="B138"/>
  <c r="D138"/>
  <c r="E138"/>
  <c r="F138"/>
  <c r="D139"/>
  <c r="F139"/>
  <c r="B140"/>
  <c r="D140"/>
  <c r="E140"/>
  <c r="F140"/>
  <c r="B141"/>
  <c r="D141"/>
  <c r="E141"/>
  <c r="F141"/>
  <c r="B142"/>
  <c r="D142"/>
  <c r="E142"/>
  <c r="F142"/>
  <c r="B143"/>
  <c r="D143"/>
  <c r="E143"/>
  <c r="F143"/>
  <c r="B144"/>
  <c r="D144"/>
  <c r="E144"/>
  <c r="F144"/>
  <c r="B145"/>
  <c r="D145"/>
  <c r="E145"/>
  <c r="F145"/>
  <c r="B146"/>
  <c r="D146"/>
  <c r="E146"/>
  <c r="F146"/>
  <c r="B147"/>
  <c r="D147"/>
  <c r="E147"/>
  <c r="F147"/>
  <c r="B148"/>
  <c r="D148"/>
  <c r="E148"/>
  <c r="F148"/>
  <c r="B149"/>
  <c r="D149"/>
  <c r="E149"/>
  <c r="F149"/>
  <c r="B150"/>
  <c r="D150"/>
  <c r="F150"/>
  <c r="B151"/>
  <c r="D151"/>
  <c r="E151"/>
  <c r="F151"/>
  <c r="B152"/>
  <c r="D152"/>
  <c r="E152"/>
  <c r="F152"/>
  <c r="B153"/>
  <c r="D153"/>
  <c r="E153"/>
  <c r="F153"/>
  <c r="F154"/>
  <c r="B155"/>
  <c r="D155"/>
  <c r="E155"/>
  <c r="F155"/>
  <c r="B156"/>
  <c r="D156"/>
  <c r="E156"/>
  <c r="F156"/>
  <c r="B157"/>
  <c r="D157"/>
  <c r="E157"/>
  <c r="F157"/>
  <c r="B158"/>
  <c r="D158"/>
  <c r="E158"/>
  <c r="F158"/>
  <c r="B159"/>
  <c r="D159"/>
  <c r="E159"/>
  <c r="F159"/>
  <c r="B160"/>
  <c r="D160"/>
  <c r="E160"/>
  <c r="F160"/>
  <c r="B161"/>
  <c r="D161"/>
  <c r="E161"/>
  <c r="F161"/>
  <c r="D162"/>
  <c r="F162"/>
  <c r="D163"/>
  <c r="F163"/>
  <c r="D164"/>
  <c r="F164"/>
  <c r="B165"/>
  <c r="D165"/>
  <c r="E165"/>
  <c r="F165"/>
  <c r="B166"/>
  <c r="D166"/>
  <c r="E166"/>
  <c r="F166"/>
  <c r="B167"/>
  <c r="D167"/>
  <c r="E167"/>
  <c r="F167"/>
  <c r="D168"/>
  <c r="F168"/>
  <c r="D169"/>
  <c r="F169"/>
  <c r="B170"/>
  <c r="D170"/>
  <c r="E170"/>
  <c r="F170"/>
  <c r="B171"/>
  <c r="D171"/>
  <c r="E171"/>
  <c r="F171"/>
  <c r="D172"/>
  <c r="F172"/>
  <c r="D173"/>
  <c r="F173"/>
  <c r="B174"/>
  <c r="D174"/>
  <c r="E174"/>
  <c r="F174"/>
  <c r="D175"/>
  <c r="F175"/>
  <c r="D176"/>
  <c r="F176"/>
  <c r="B177"/>
  <c r="D177"/>
  <c r="E177"/>
  <c r="F177"/>
  <c r="B178"/>
  <c r="D178"/>
  <c r="E178"/>
  <c r="F178"/>
  <c r="B179"/>
  <c r="D179"/>
  <c r="E179"/>
  <c r="F179"/>
  <c r="D180"/>
  <c r="F180"/>
  <c r="D181"/>
  <c r="F181"/>
  <c r="B182"/>
  <c r="D182"/>
  <c r="E182"/>
  <c r="F182"/>
  <c r="C182" i="18"/>
  <c r="C179"/>
  <c r="C178"/>
  <c r="C177"/>
  <c r="C174"/>
  <c r="C171"/>
  <c r="C170"/>
  <c r="C167"/>
  <c r="C166"/>
  <c r="C165"/>
  <c r="C161"/>
  <c r="C160"/>
  <c r="C159"/>
  <c r="C158"/>
  <c r="C157"/>
  <c r="C156"/>
  <c r="C155"/>
  <c r="C153"/>
  <c r="C152"/>
  <c r="C151"/>
  <c r="C150"/>
  <c r="C149"/>
  <c r="C148"/>
  <c r="C147"/>
  <c r="C146"/>
  <c r="C145"/>
  <c r="C144"/>
  <c r="C143"/>
  <c r="C142"/>
  <c r="C141"/>
  <c r="C140"/>
  <c r="C138"/>
  <c r="C137"/>
  <c r="C136"/>
  <c r="C135"/>
  <c r="C134"/>
  <c r="C133"/>
  <c r="C131"/>
  <c r="C130"/>
  <c r="C129"/>
  <c r="C128"/>
  <c r="C127"/>
  <c r="C126"/>
  <c r="C125"/>
  <c r="C124"/>
  <c r="C123"/>
  <c r="C120"/>
  <c r="C119"/>
  <c r="C118"/>
  <c r="C117"/>
  <c r="C116"/>
  <c r="C115"/>
  <c r="C114"/>
  <c r="C113"/>
  <c r="C112"/>
  <c r="C111"/>
  <c r="C110"/>
  <c r="C109"/>
  <c r="C108"/>
  <c r="C107"/>
  <c r="C104"/>
  <c r="C103"/>
  <c r="C102"/>
  <c r="C101"/>
  <c r="C100"/>
  <c r="C99"/>
  <c r="C98"/>
  <c r="C97"/>
  <c r="C96"/>
  <c r="C95"/>
  <c r="C94"/>
  <c r="C93"/>
  <c r="C92"/>
  <c r="C91"/>
  <c r="C88"/>
  <c r="C87"/>
  <c r="C86"/>
  <c r="C85"/>
  <c r="C84"/>
  <c r="C83"/>
  <c r="C82"/>
  <c r="C81"/>
  <c r="C80"/>
  <c r="C79"/>
  <c r="C78"/>
  <c r="C77"/>
  <c r="C74"/>
  <c r="C73"/>
  <c r="C72"/>
  <c r="C71"/>
  <c r="C70"/>
  <c r="C69"/>
  <c r="C68"/>
  <c r="C67"/>
  <c r="C66"/>
  <c r="C63"/>
  <c r="C62"/>
  <c r="C61"/>
  <c r="C60"/>
  <c r="C59"/>
  <c r="C58"/>
  <c r="C57"/>
  <c r="C56"/>
  <c r="C55"/>
  <c r="C52"/>
  <c r="C51"/>
  <c r="C50"/>
  <c r="C49"/>
  <c r="C48"/>
  <c r="C47"/>
  <c r="C46"/>
  <c r="C45"/>
  <c r="C44"/>
  <c r="C41"/>
  <c r="C40"/>
  <c r="C39"/>
  <c r="C38"/>
  <c r="C37"/>
  <c r="C36"/>
  <c r="C35"/>
  <c r="C34"/>
  <c r="C33"/>
  <c r="C30"/>
  <c r="C29"/>
  <c r="C28"/>
  <c r="C27"/>
  <c r="C26"/>
  <c r="C25"/>
  <c r="C24"/>
  <c r="C23"/>
  <c r="C22"/>
  <c r="C19"/>
  <c r="C18"/>
  <c r="C17"/>
  <c r="C16"/>
  <c r="C15"/>
  <c r="C13"/>
  <c r="C12"/>
  <c r="C10"/>
  <c r="C9"/>
  <c r="C8"/>
  <c r="B1"/>
  <c r="C1"/>
  <c r="D1"/>
  <c r="E1"/>
  <c r="F1"/>
  <c r="B2"/>
  <c r="B3"/>
  <c r="C3"/>
  <c r="D3"/>
  <c r="E3"/>
  <c r="F3"/>
  <c r="B4"/>
  <c r="C4"/>
  <c r="D4"/>
  <c r="E4"/>
  <c r="F4"/>
  <c r="B6"/>
  <c r="C6"/>
  <c r="D6"/>
  <c r="E6"/>
  <c r="F6"/>
  <c r="B7"/>
  <c r="C7"/>
  <c r="D7"/>
  <c r="E7"/>
  <c r="F7"/>
  <c r="B8"/>
  <c r="D8"/>
  <c r="E8"/>
  <c r="F8"/>
  <c r="B9"/>
  <c r="D9"/>
  <c r="E9"/>
  <c r="F9"/>
  <c r="B10"/>
  <c r="D10"/>
  <c r="E10"/>
  <c r="F10"/>
  <c r="D11"/>
  <c r="B12"/>
  <c r="D12"/>
  <c r="E12"/>
  <c r="F12"/>
  <c r="B13"/>
  <c r="D13"/>
  <c r="E13"/>
  <c r="F13"/>
  <c r="D14"/>
  <c r="B15"/>
  <c r="D15"/>
  <c r="E15"/>
  <c r="F15"/>
  <c r="B16"/>
  <c r="D16"/>
  <c r="E16"/>
  <c r="F16"/>
  <c r="B17"/>
  <c r="D17"/>
  <c r="E17"/>
  <c r="F17"/>
  <c r="B18"/>
  <c r="D18"/>
  <c r="E18"/>
  <c r="F18"/>
  <c r="B19"/>
  <c r="D19"/>
  <c r="E19"/>
  <c r="F19"/>
  <c r="D20"/>
  <c r="D21"/>
  <c r="B22"/>
  <c r="D22"/>
  <c r="E22"/>
  <c r="F22"/>
  <c r="B23"/>
  <c r="D23"/>
  <c r="E23"/>
  <c r="F23"/>
  <c r="B24"/>
  <c r="D24"/>
  <c r="E24"/>
  <c r="F24"/>
  <c r="B25"/>
  <c r="D25"/>
  <c r="E25"/>
  <c r="F25"/>
  <c r="B26"/>
  <c r="D26"/>
  <c r="E26"/>
  <c r="F26"/>
  <c r="B27"/>
  <c r="D27"/>
  <c r="E27"/>
  <c r="F27"/>
  <c r="B28"/>
  <c r="D28"/>
  <c r="E28"/>
  <c r="F28"/>
  <c r="B29"/>
  <c r="D29"/>
  <c r="E29"/>
  <c r="F29"/>
  <c r="B30"/>
  <c r="D30"/>
  <c r="E30"/>
  <c r="F30"/>
  <c r="D31"/>
  <c r="D32"/>
  <c r="B33"/>
  <c r="D33"/>
  <c r="E33"/>
  <c r="F33"/>
  <c r="B34"/>
  <c r="D34"/>
  <c r="E34"/>
  <c r="F34"/>
  <c r="B35"/>
  <c r="D35"/>
  <c r="E35"/>
  <c r="F35"/>
  <c r="B36"/>
  <c r="D36"/>
  <c r="E36"/>
  <c r="F36"/>
  <c r="B37"/>
  <c r="D37"/>
  <c r="E37"/>
  <c r="F37"/>
  <c r="B38"/>
  <c r="D38"/>
  <c r="E38"/>
  <c r="F38"/>
  <c r="B39"/>
  <c r="D39"/>
  <c r="E39"/>
  <c r="F39"/>
  <c r="B40"/>
  <c r="D40"/>
  <c r="E40"/>
  <c r="F40"/>
  <c r="B41"/>
  <c r="D41"/>
  <c r="E41"/>
  <c r="F41"/>
  <c r="D42"/>
  <c r="D43"/>
  <c r="B44"/>
  <c r="D44"/>
  <c r="E44"/>
  <c r="F44"/>
  <c r="B45"/>
  <c r="D45"/>
  <c r="E45"/>
  <c r="F45"/>
  <c r="B46"/>
  <c r="D46"/>
  <c r="E46"/>
  <c r="F46"/>
  <c r="B47"/>
  <c r="D47"/>
  <c r="E47"/>
  <c r="F47"/>
  <c r="B48"/>
  <c r="D48"/>
  <c r="E48"/>
  <c r="F48"/>
  <c r="B49"/>
  <c r="D49"/>
  <c r="E49"/>
  <c r="F49"/>
  <c r="B50"/>
  <c r="D50"/>
  <c r="E50"/>
  <c r="F50"/>
  <c r="B51"/>
  <c r="D51"/>
  <c r="E51"/>
  <c r="F51"/>
  <c r="B52"/>
  <c r="D52"/>
  <c r="E52"/>
  <c r="F52"/>
  <c r="D53"/>
  <c r="D54"/>
  <c r="B55"/>
  <c r="D55"/>
  <c r="E55"/>
  <c r="F55"/>
  <c r="B56"/>
  <c r="D56"/>
  <c r="E56"/>
  <c r="F56"/>
  <c r="B57"/>
  <c r="D57"/>
  <c r="E57"/>
  <c r="F57"/>
  <c r="B58"/>
  <c r="D58"/>
  <c r="E58"/>
  <c r="F58"/>
  <c r="B59"/>
  <c r="D59"/>
  <c r="E59"/>
  <c r="F59"/>
  <c r="B60"/>
  <c r="D60"/>
  <c r="E60"/>
  <c r="F60"/>
  <c r="B61"/>
  <c r="D61"/>
  <c r="E61"/>
  <c r="F61"/>
  <c r="B62"/>
  <c r="D62"/>
  <c r="E62"/>
  <c r="F62"/>
  <c r="B63"/>
  <c r="D63"/>
  <c r="E63"/>
  <c r="F63"/>
  <c r="D64"/>
  <c r="D65"/>
  <c r="B66"/>
  <c r="D66"/>
  <c r="E66"/>
  <c r="F66"/>
  <c r="B67"/>
  <c r="D67"/>
  <c r="E67"/>
  <c r="F67"/>
  <c r="B68"/>
  <c r="D68"/>
  <c r="E68"/>
  <c r="F68"/>
  <c r="B69"/>
  <c r="D69"/>
  <c r="E69"/>
  <c r="F69"/>
  <c r="B70"/>
  <c r="D70"/>
  <c r="E70"/>
  <c r="F70"/>
  <c r="B71"/>
  <c r="D71"/>
  <c r="E71"/>
  <c r="F71"/>
  <c r="B72"/>
  <c r="D72"/>
  <c r="E72"/>
  <c r="F72"/>
  <c r="B73"/>
  <c r="D73"/>
  <c r="E73"/>
  <c r="F73"/>
  <c r="B74"/>
  <c r="D74"/>
  <c r="E74"/>
  <c r="F74"/>
  <c r="D75"/>
  <c r="D76"/>
  <c r="B77"/>
  <c r="D77"/>
  <c r="E77"/>
  <c r="F77"/>
  <c r="B78"/>
  <c r="D78"/>
  <c r="E78"/>
  <c r="F78"/>
  <c r="B79"/>
  <c r="D79"/>
  <c r="E79"/>
  <c r="F79"/>
  <c r="B80"/>
  <c r="D80"/>
  <c r="E80"/>
  <c r="F80"/>
  <c r="B81"/>
  <c r="D81"/>
  <c r="E81"/>
  <c r="F81"/>
  <c r="B82"/>
  <c r="D82"/>
  <c r="E82"/>
  <c r="F82"/>
  <c r="B83"/>
  <c r="D83"/>
  <c r="E83"/>
  <c r="F83"/>
  <c r="B84"/>
  <c r="D84"/>
  <c r="E84"/>
  <c r="F84"/>
  <c r="B85"/>
  <c r="D85"/>
  <c r="E85"/>
  <c r="F85"/>
  <c r="B86"/>
  <c r="D86"/>
  <c r="E86"/>
  <c r="F86"/>
  <c r="B87"/>
  <c r="D87"/>
  <c r="E87"/>
  <c r="F87"/>
  <c r="B88"/>
  <c r="D88"/>
  <c r="E88"/>
  <c r="F88"/>
  <c r="D89"/>
  <c r="D90"/>
  <c r="B91"/>
  <c r="D91"/>
  <c r="E91"/>
  <c r="F91"/>
  <c r="B92"/>
  <c r="D92"/>
  <c r="E92"/>
  <c r="F92"/>
  <c r="B93"/>
  <c r="D93"/>
  <c r="E93"/>
  <c r="F93"/>
  <c r="B94"/>
  <c r="D94"/>
  <c r="E94"/>
  <c r="F94"/>
  <c r="B95"/>
  <c r="D95"/>
  <c r="E95"/>
  <c r="F95"/>
  <c r="B96"/>
  <c r="D96"/>
  <c r="E96"/>
  <c r="F96"/>
  <c r="B97"/>
  <c r="D97"/>
  <c r="E97"/>
  <c r="F97"/>
  <c r="B98"/>
  <c r="D98"/>
  <c r="E98"/>
  <c r="F98"/>
  <c r="B99"/>
  <c r="D99"/>
  <c r="E99"/>
  <c r="F99"/>
  <c r="B100"/>
  <c r="D100"/>
  <c r="E100"/>
  <c r="F100"/>
  <c r="B101"/>
  <c r="D101"/>
  <c r="E101"/>
  <c r="F101"/>
  <c r="B102"/>
  <c r="D102"/>
  <c r="E102"/>
  <c r="F102"/>
  <c r="B103"/>
  <c r="D103"/>
  <c r="E103"/>
  <c r="F103"/>
  <c r="B104"/>
  <c r="D104"/>
  <c r="E104"/>
  <c r="F104"/>
  <c r="D105"/>
  <c r="D106"/>
  <c r="B107"/>
  <c r="D107"/>
  <c r="E107"/>
  <c r="F107"/>
  <c r="B108"/>
  <c r="D108"/>
  <c r="E108"/>
  <c r="F108"/>
  <c r="B109"/>
  <c r="D109"/>
  <c r="E109"/>
  <c r="F109"/>
  <c r="B110"/>
  <c r="D110"/>
  <c r="E110"/>
  <c r="F110"/>
  <c r="B111"/>
  <c r="D111"/>
  <c r="E111"/>
  <c r="F111"/>
  <c r="B112"/>
  <c r="D112"/>
  <c r="E112"/>
  <c r="F112"/>
  <c r="B113"/>
  <c r="D113"/>
  <c r="E113"/>
  <c r="F113"/>
  <c r="B114"/>
  <c r="D114"/>
  <c r="E114"/>
  <c r="F114"/>
  <c r="B115"/>
  <c r="D115"/>
  <c r="E115"/>
  <c r="F115"/>
  <c r="B116"/>
  <c r="D116"/>
  <c r="E116"/>
  <c r="F116"/>
  <c r="B117"/>
  <c r="D117"/>
  <c r="E117"/>
  <c r="F117"/>
  <c r="B118"/>
  <c r="D118"/>
  <c r="E118"/>
  <c r="F118"/>
  <c r="B119"/>
  <c r="D119"/>
  <c r="E119"/>
  <c r="F119"/>
  <c r="B120"/>
  <c r="D120"/>
  <c r="E120"/>
  <c r="F120"/>
  <c r="D121"/>
  <c r="D122"/>
  <c r="B123"/>
  <c r="D123"/>
  <c r="E123"/>
  <c r="F123"/>
  <c r="B124"/>
  <c r="D124"/>
  <c r="E124"/>
  <c r="F124"/>
  <c r="B125"/>
  <c r="D125"/>
  <c r="E125"/>
  <c r="F125"/>
  <c r="B126"/>
  <c r="D126"/>
  <c r="E126"/>
  <c r="F126"/>
  <c r="B127"/>
  <c r="D127"/>
  <c r="E127"/>
  <c r="F127"/>
  <c r="B128"/>
  <c r="D128"/>
  <c r="E128"/>
  <c r="F128"/>
  <c r="B129"/>
  <c r="D129"/>
  <c r="E129"/>
  <c r="F129"/>
  <c r="B130"/>
  <c r="D130"/>
  <c r="E130"/>
  <c r="F130"/>
  <c r="B131"/>
  <c r="D131"/>
  <c r="E131"/>
  <c r="F131"/>
  <c r="D132"/>
  <c r="B133"/>
  <c r="D133"/>
  <c r="E133"/>
  <c r="F133"/>
  <c r="B134"/>
  <c r="D134"/>
  <c r="E134"/>
  <c r="F134"/>
  <c r="B135"/>
  <c r="D135"/>
  <c r="E135"/>
  <c r="F135"/>
  <c r="B136"/>
  <c r="D136"/>
  <c r="E136"/>
  <c r="F136"/>
  <c r="B137"/>
  <c r="D137"/>
  <c r="E137"/>
  <c r="F137"/>
  <c r="B138"/>
  <c r="D138"/>
  <c r="E138"/>
  <c r="F138"/>
  <c r="D139"/>
  <c r="B140"/>
  <c r="D140"/>
  <c r="E140"/>
  <c r="F140"/>
  <c r="B141"/>
  <c r="D141"/>
  <c r="E141"/>
  <c r="F141"/>
  <c r="B142"/>
  <c r="D142"/>
  <c r="E142"/>
  <c r="F142"/>
  <c r="B143"/>
  <c r="D143"/>
  <c r="E143"/>
  <c r="F143"/>
  <c r="B144"/>
  <c r="D144"/>
  <c r="E144"/>
  <c r="F144"/>
  <c r="B145"/>
  <c r="D145"/>
  <c r="E145"/>
  <c r="F145"/>
  <c r="B146"/>
  <c r="D146"/>
  <c r="E146"/>
  <c r="F146"/>
  <c r="B147"/>
  <c r="D147"/>
  <c r="E147"/>
  <c r="F147"/>
  <c r="B148"/>
  <c r="D148"/>
  <c r="E148"/>
  <c r="F148"/>
  <c r="B149"/>
  <c r="D149"/>
  <c r="E149"/>
  <c r="F149"/>
  <c r="B150"/>
  <c r="D150"/>
  <c r="F150"/>
  <c r="B151"/>
  <c r="D151"/>
  <c r="E151"/>
  <c r="F151"/>
  <c r="B152"/>
  <c r="D152"/>
  <c r="E152"/>
  <c r="F152"/>
  <c r="B153"/>
  <c r="D153"/>
  <c r="E153"/>
  <c r="F153"/>
  <c r="B155"/>
  <c r="D155"/>
  <c r="E155"/>
  <c r="F155"/>
  <c r="B156"/>
  <c r="D156"/>
  <c r="E156"/>
  <c r="F156"/>
  <c r="B157"/>
  <c r="D157"/>
  <c r="E157"/>
  <c r="F157"/>
  <c r="B158"/>
  <c r="D158"/>
  <c r="E158"/>
  <c r="F158"/>
  <c r="B159"/>
  <c r="D159"/>
  <c r="E159"/>
  <c r="F159"/>
  <c r="B160"/>
  <c r="D160"/>
  <c r="E160"/>
  <c r="F160"/>
  <c r="B161"/>
  <c r="D161"/>
  <c r="E161"/>
  <c r="F161"/>
  <c r="D162"/>
  <c r="D163"/>
  <c r="D164"/>
  <c r="B165"/>
  <c r="D165"/>
  <c r="E165"/>
  <c r="F165"/>
  <c r="B166"/>
  <c r="D166"/>
  <c r="E166"/>
  <c r="F166"/>
  <c r="B167"/>
  <c r="D167"/>
  <c r="E167"/>
  <c r="F167"/>
  <c r="D168"/>
  <c r="D169"/>
  <c r="B170"/>
  <c r="D170"/>
  <c r="E170"/>
  <c r="F170"/>
  <c r="B171"/>
  <c r="D171"/>
  <c r="E171"/>
  <c r="F171"/>
  <c r="D172"/>
  <c r="D173"/>
  <c r="B174"/>
  <c r="D174"/>
  <c r="E174"/>
  <c r="F174"/>
  <c r="D175"/>
  <c r="D176"/>
  <c r="B177"/>
  <c r="D177"/>
  <c r="E177"/>
  <c r="F177"/>
  <c r="B178"/>
  <c r="D178"/>
  <c r="E178"/>
  <c r="F178"/>
  <c r="B179"/>
  <c r="D179"/>
  <c r="E179"/>
  <c r="F179"/>
  <c r="D180"/>
  <c r="D181"/>
  <c r="B182"/>
  <c r="D182"/>
  <c r="E182"/>
  <c r="F182"/>
  <c r="B1" i="17"/>
  <c r="C1"/>
  <c r="D1"/>
  <c r="E1"/>
  <c r="F1"/>
  <c r="B2"/>
  <c r="B3"/>
  <c r="C3"/>
  <c r="D3"/>
  <c r="E3"/>
  <c r="F3"/>
  <c r="B4"/>
  <c r="C4"/>
  <c r="D4"/>
  <c r="E4"/>
  <c r="F4"/>
  <c r="B6"/>
  <c r="C6"/>
  <c r="D6"/>
  <c r="E6"/>
  <c r="F6"/>
  <c r="B7"/>
  <c r="C7"/>
  <c r="D7"/>
  <c r="E7"/>
  <c r="F7"/>
  <c r="B8"/>
  <c r="C8"/>
  <c r="D8"/>
  <c r="E8"/>
  <c r="F8"/>
  <c r="B9"/>
  <c r="C9"/>
  <c r="D9"/>
  <c r="E9"/>
  <c r="F9"/>
  <c r="B10"/>
  <c r="C10"/>
  <c r="D10"/>
  <c r="E10"/>
  <c r="F10"/>
  <c r="D11"/>
  <c r="B12"/>
  <c r="C12"/>
  <c r="D12"/>
  <c r="E12"/>
  <c r="F12"/>
  <c r="B13"/>
  <c r="C13"/>
  <c r="D13"/>
  <c r="E13"/>
  <c r="F13"/>
  <c r="D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D20"/>
  <c r="D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D31"/>
  <c r="E31"/>
  <c r="D32"/>
  <c r="E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39"/>
  <c r="C39"/>
  <c r="D39"/>
  <c r="E39"/>
  <c r="F39"/>
  <c r="B40"/>
  <c r="C40"/>
  <c r="D40"/>
  <c r="E40"/>
  <c r="F40"/>
  <c r="B41"/>
  <c r="C41"/>
  <c r="D41"/>
  <c r="E41"/>
  <c r="F41"/>
  <c r="D42"/>
  <c r="D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1"/>
  <c r="C51"/>
  <c r="D51"/>
  <c r="E51"/>
  <c r="F51"/>
  <c r="B52"/>
  <c r="C52"/>
  <c r="D52"/>
  <c r="E52"/>
  <c r="F52"/>
  <c r="D53"/>
  <c r="D54"/>
  <c r="B55"/>
  <c r="C55"/>
  <c r="D55"/>
  <c r="E55"/>
  <c r="F55"/>
  <c r="B56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62"/>
  <c r="C62"/>
  <c r="D62"/>
  <c r="E62"/>
  <c r="F62"/>
  <c r="B63"/>
  <c r="C63"/>
  <c r="D63"/>
  <c r="E63"/>
  <c r="F63"/>
  <c r="D64"/>
  <c r="D65"/>
  <c r="B66"/>
  <c r="C66"/>
  <c r="D66"/>
  <c r="E66"/>
  <c r="F66"/>
  <c r="B67"/>
  <c r="C67"/>
  <c r="D67"/>
  <c r="E67"/>
  <c r="F67"/>
  <c r="B68"/>
  <c r="C68"/>
  <c r="D68"/>
  <c r="E68"/>
  <c r="F68"/>
  <c r="B69"/>
  <c r="C69"/>
  <c r="D69"/>
  <c r="E69"/>
  <c r="F69"/>
  <c r="B70"/>
  <c r="C70"/>
  <c r="D70"/>
  <c r="E70"/>
  <c r="F70"/>
  <c r="B71"/>
  <c r="C71"/>
  <c r="D71"/>
  <c r="E71"/>
  <c r="F71"/>
  <c r="B72"/>
  <c r="C72"/>
  <c r="D72"/>
  <c r="E72"/>
  <c r="F72"/>
  <c r="B73"/>
  <c r="C73"/>
  <c r="D73"/>
  <c r="E73"/>
  <c r="F73"/>
  <c r="B74"/>
  <c r="C74"/>
  <c r="D74"/>
  <c r="E74"/>
  <c r="F74"/>
  <c r="D75"/>
  <c r="D76"/>
  <c r="B77"/>
  <c r="C77"/>
  <c r="D77"/>
  <c r="E77"/>
  <c r="F77"/>
  <c r="B78"/>
  <c r="C78"/>
  <c r="D78"/>
  <c r="E78"/>
  <c r="F78"/>
  <c r="B79"/>
  <c r="C79"/>
  <c r="D79"/>
  <c r="E79"/>
  <c r="F79"/>
  <c r="B80"/>
  <c r="C80"/>
  <c r="D80"/>
  <c r="E80"/>
  <c r="F80"/>
  <c r="B81"/>
  <c r="C81"/>
  <c r="D81"/>
  <c r="E81"/>
  <c r="F81"/>
  <c r="B82"/>
  <c r="C82"/>
  <c r="D82"/>
  <c r="E82"/>
  <c r="F82"/>
  <c r="B83"/>
  <c r="C83"/>
  <c r="D83"/>
  <c r="E83"/>
  <c r="F83"/>
  <c r="B84"/>
  <c r="C84"/>
  <c r="D84"/>
  <c r="E84"/>
  <c r="F84"/>
  <c r="B85"/>
  <c r="C85"/>
  <c r="D85"/>
  <c r="E85"/>
  <c r="F85"/>
  <c r="B86"/>
  <c r="C86"/>
  <c r="D86"/>
  <c r="E86"/>
  <c r="F86"/>
  <c r="B87"/>
  <c r="C87"/>
  <c r="D87"/>
  <c r="E87"/>
  <c r="F87"/>
  <c r="B88"/>
  <c r="C88"/>
  <c r="D88"/>
  <c r="E88"/>
  <c r="F88"/>
  <c r="D89"/>
  <c r="D90"/>
  <c r="B91"/>
  <c r="C91"/>
  <c r="D91"/>
  <c r="E91"/>
  <c r="F91"/>
  <c r="B92"/>
  <c r="C92"/>
  <c r="D92"/>
  <c r="E92"/>
  <c r="F92"/>
  <c r="B93"/>
  <c r="C93"/>
  <c r="D93"/>
  <c r="E93"/>
  <c r="F93"/>
  <c r="B94"/>
  <c r="C94"/>
  <c r="D94"/>
  <c r="E94"/>
  <c r="F94"/>
  <c r="B95"/>
  <c r="C95"/>
  <c r="D95"/>
  <c r="E95"/>
  <c r="F95"/>
  <c r="B96"/>
  <c r="C96"/>
  <c r="D96"/>
  <c r="E96"/>
  <c r="F96"/>
  <c r="B97"/>
  <c r="C97"/>
  <c r="D97"/>
  <c r="E97"/>
  <c r="F97"/>
  <c r="B98"/>
  <c r="C98"/>
  <c r="D98"/>
  <c r="E98"/>
  <c r="F98"/>
  <c r="B99"/>
  <c r="C99"/>
  <c r="D99"/>
  <c r="E99"/>
  <c r="F99"/>
  <c r="B100"/>
  <c r="C100"/>
  <c r="D100"/>
  <c r="E100"/>
  <c r="F100"/>
  <c r="B101"/>
  <c r="C101"/>
  <c r="D101"/>
  <c r="E101"/>
  <c r="F101"/>
  <c r="B102"/>
  <c r="C102"/>
  <c r="D102"/>
  <c r="E102"/>
  <c r="F102"/>
  <c r="B103"/>
  <c r="C103"/>
  <c r="D103"/>
  <c r="E103"/>
  <c r="F103"/>
  <c r="B104"/>
  <c r="C104"/>
  <c r="D104"/>
  <c r="E104"/>
  <c r="F104"/>
  <c r="D105"/>
  <c r="D106"/>
  <c r="B107"/>
  <c r="C107"/>
  <c r="D107"/>
  <c r="E107"/>
  <c r="F107"/>
  <c r="B108"/>
  <c r="C108"/>
  <c r="D108"/>
  <c r="E108"/>
  <c r="F108"/>
  <c r="B109"/>
  <c r="C109"/>
  <c r="D109"/>
  <c r="E109"/>
  <c r="F109"/>
  <c r="B110"/>
  <c r="C110"/>
  <c r="D110"/>
  <c r="E110"/>
  <c r="F110"/>
  <c r="B111"/>
  <c r="C111"/>
  <c r="D111"/>
  <c r="E111"/>
  <c r="F111"/>
  <c r="B112"/>
  <c r="C112"/>
  <c r="D112"/>
  <c r="E112"/>
  <c r="F112"/>
  <c r="B113"/>
  <c r="C113"/>
  <c r="D113"/>
  <c r="E113"/>
  <c r="F113"/>
  <c r="B114"/>
  <c r="C114"/>
  <c r="D114"/>
  <c r="E114"/>
  <c r="F114"/>
  <c r="B115"/>
  <c r="C115"/>
  <c r="D115"/>
  <c r="E115"/>
  <c r="F115"/>
  <c r="B116"/>
  <c r="C116"/>
  <c r="D116"/>
  <c r="E116"/>
  <c r="F116"/>
  <c r="B117"/>
  <c r="C117"/>
  <c r="D117"/>
  <c r="E117"/>
  <c r="F117"/>
  <c r="B118"/>
  <c r="C118"/>
  <c r="D118"/>
  <c r="E118"/>
  <c r="F118"/>
  <c r="B119"/>
  <c r="C119"/>
  <c r="D119"/>
  <c r="E119"/>
  <c r="F119"/>
  <c r="B120"/>
  <c r="C120"/>
  <c r="D120"/>
  <c r="E120"/>
  <c r="F120"/>
  <c r="D121"/>
  <c r="D122"/>
  <c r="B123"/>
  <c r="C123"/>
  <c r="D123"/>
  <c r="E123"/>
  <c r="F123"/>
  <c r="B124"/>
  <c r="C124"/>
  <c r="D124"/>
  <c r="E124"/>
  <c r="F124"/>
  <c r="B125"/>
  <c r="C125"/>
  <c r="D125"/>
  <c r="E125"/>
  <c r="F125"/>
  <c r="B126"/>
  <c r="C126"/>
  <c r="D126"/>
  <c r="E126"/>
  <c r="F126"/>
  <c r="B127"/>
  <c r="C127"/>
  <c r="D127"/>
  <c r="E127"/>
  <c r="F127"/>
  <c r="B128"/>
  <c r="C128"/>
  <c r="D128"/>
  <c r="E128"/>
  <c r="F128"/>
  <c r="B129"/>
  <c r="C129"/>
  <c r="D129"/>
  <c r="E129"/>
  <c r="F129"/>
  <c r="B130"/>
  <c r="C130"/>
  <c r="D130"/>
  <c r="E130"/>
  <c r="F130"/>
  <c r="B131"/>
  <c r="C131"/>
  <c r="D131"/>
  <c r="E131"/>
  <c r="F131"/>
  <c r="D132"/>
  <c r="B133"/>
  <c r="C133"/>
  <c r="D133"/>
  <c r="E133"/>
  <c r="F133"/>
  <c r="B134"/>
  <c r="C134"/>
  <c r="D134"/>
  <c r="E134"/>
  <c r="F134"/>
  <c r="B135"/>
  <c r="C135"/>
  <c r="D135"/>
  <c r="E135"/>
  <c r="F135"/>
  <c r="B136"/>
  <c r="C136"/>
  <c r="D136"/>
  <c r="E136"/>
  <c r="F136"/>
  <c r="B137"/>
  <c r="C137"/>
  <c r="D137"/>
  <c r="E137"/>
  <c r="F137"/>
  <c r="B138"/>
  <c r="C138"/>
  <c r="D138"/>
  <c r="E138"/>
  <c r="F138"/>
  <c r="D139"/>
  <c r="F139"/>
  <c r="B140"/>
  <c r="C140"/>
  <c r="D140"/>
  <c r="E140"/>
  <c r="F140"/>
  <c r="B141"/>
  <c r="C141"/>
  <c r="D141"/>
  <c r="E141"/>
  <c r="F141"/>
  <c r="B142"/>
  <c r="C142"/>
  <c r="D142"/>
  <c r="E142"/>
  <c r="F142"/>
  <c r="B143"/>
  <c r="C143"/>
  <c r="D143"/>
  <c r="E143"/>
  <c r="F143"/>
  <c r="B144"/>
  <c r="C144"/>
  <c r="D144"/>
  <c r="E144"/>
  <c r="F144"/>
  <c r="B145"/>
  <c r="C145"/>
  <c r="D145"/>
  <c r="E145"/>
  <c r="F145"/>
  <c r="B146"/>
  <c r="C146"/>
  <c r="D146"/>
  <c r="E146"/>
  <c r="F146"/>
  <c r="B147"/>
  <c r="C147"/>
  <c r="D147"/>
  <c r="E147"/>
  <c r="F147"/>
  <c r="B148"/>
  <c r="C148"/>
  <c r="D148"/>
  <c r="E148"/>
  <c r="F148"/>
  <c r="B149"/>
  <c r="C149"/>
  <c r="D149"/>
  <c r="E149"/>
  <c r="F149"/>
  <c r="B150"/>
  <c r="C150"/>
  <c r="D150"/>
  <c r="F150"/>
  <c r="B151"/>
  <c r="C151"/>
  <c r="D151"/>
  <c r="E151"/>
  <c r="F151"/>
  <c r="B152"/>
  <c r="C152"/>
  <c r="D152"/>
  <c r="E152"/>
  <c r="F152"/>
  <c r="B153"/>
  <c r="C153"/>
  <c r="D153"/>
  <c r="E153"/>
  <c r="F153"/>
  <c r="B155"/>
  <c r="C155"/>
  <c r="D155"/>
  <c r="E155"/>
  <c r="F155"/>
  <c r="B156"/>
  <c r="C156"/>
  <c r="D156"/>
  <c r="E156"/>
  <c r="F156"/>
  <c r="B157"/>
  <c r="C157"/>
  <c r="D157"/>
  <c r="E157"/>
  <c r="F157"/>
  <c r="B158"/>
  <c r="C158"/>
  <c r="D158"/>
  <c r="E158"/>
  <c r="F158"/>
  <c r="B159"/>
  <c r="C159"/>
  <c r="D159"/>
  <c r="E159"/>
  <c r="F159"/>
  <c r="B160"/>
  <c r="C160"/>
  <c r="D160"/>
  <c r="E160"/>
  <c r="F160"/>
  <c r="B161"/>
  <c r="C161"/>
  <c r="D161"/>
  <c r="E161"/>
  <c r="F161"/>
  <c r="D162"/>
  <c r="D163"/>
  <c r="D164"/>
  <c r="B165"/>
  <c r="C165"/>
  <c r="D165"/>
  <c r="E165"/>
  <c r="F165"/>
  <c r="B166"/>
  <c r="C166"/>
  <c r="D166"/>
  <c r="E166"/>
  <c r="F166"/>
  <c r="B167"/>
  <c r="C167"/>
  <c r="D167"/>
  <c r="E167"/>
  <c r="F167"/>
  <c r="D168"/>
  <c r="D169"/>
  <c r="B170"/>
  <c r="C170"/>
  <c r="D170"/>
  <c r="E170"/>
  <c r="F170"/>
  <c r="B171"/>
  <c r="C171"/>
  <c r="D171"/>
  <c r="E171"/>
  <c r="F171"/>
  <c r="D172"/>
  <c r="D173"/>
  <c r="B174"/>
  <c r="C174"/>
  <c r="D174"/>
  <c r="E174"/>
  <c r="F174"/>
  <c r="D175"/>
  <c r="D176"/>
  <c r="B177"/>
  <c r="C177"/>
  <c r="D177"/>
  <c r="E177"/>
  <c r="F177"/>
  <c r="B178"/>
  <c r="C178"/>
  <c r="D178"/>
  <c r="E178"/>
  <c r="F178"/>
  <c r="B179"/>
  <c r="C179"/>
  <c r="D179"/>
  <c r="E179"/>
  <c r="F179"/>
  <c r="D180"/>
  <c r="D181"/>
  <c r="B182"/>
  <c r="C182"/>
  <c r="D182"/>
  <c r="E182"/>
  <c r="F182"/>
  <c r="B1" i="15"/>
  <c r="C1"/>
  <c r="D1"/>
  <c r="E1"/>
  <c r="F1"/>
  <c r="B2"/>
  <c r="B3"/>
  <c r="C3"/>
  <c r="D3"/>
  <c r="E3"/>
  <c r="F3"/>
  <c r="B4"/>
  <c r="C4"/>
  <c r="D4"/>
  <c r="E4"/>
  <c r="F4"/>
  <c r="B6"/>
  <c r="C6"/>
  <c r="D6"/>
  <c r="E6"/>
  <c r="F6"/>
  <c r="B7"/>
  <c r="C7"/>
  <c r="D7"/>
  <c r="E7"/>
  <c r="F7"/>
  <c r="B8"/>
  <c r="C8"/>
  <c r="D8"/>
  <c r="E8"/>
  <c r="F8"/>
  <c r="B9"/>
  <c r="C9"/>
  <c r="D9"/>
  <c r="E9"/>
  <c r="F9"/>
  <c r="B10"/>
  <c r="C10"/>
  <c r="D10"/>
  <c r="E10"/>
  <c r="F10"/>
  <c r="D11"/>
  <c r="B12"/>
  <c r="C12"/>
  <c r="D12"/>
  <c r="E12"/>
  <c r="F12"/>
  <c r="B13"/>
  <c r="C13"/>
  <c r="D13"/>
  <c r="E13"/>
  <c r="F13"/>
  <c r="D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D20"/>
  <c r="D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D31"/>
  <c r="E31"/>
  <c r="D32"/>
  <c r="E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39"/>
  <c r="C39"/>
  <c r="D39"/>
  <c r="E39"/>
  <c r="F39"/>
  <c r="B40"/>
  <c r="C40"/>
  <c r="D40"/>
  <c r="E40"/>
  <c r="F40"/>
  <c r="B41"/>
  <c r="C41"/>
  <c r="D41"/>
  <c r="E41"/>
  <c r="F41"/>
  <c r="D42"/>
  <c r="D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1"/>
  <c r="C51"/>
  <c r="D51"/>
  <c r="E51"/>
  <c r="F51"/>
  <c r="B52"/>
  <c r="C52"/>
  <c r="D52"/>
  <c r="E52"/>
  <c r="F52"/>
  <c r="D53"/>
  <c r="D54"/>
  <c r="B55"/>
  <c r="C55"/>
  <c r="D55"/>
  <c r="E55"/>
  <c r="F55"/>
  <c r="B56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62"/>
  <c r="C62"/>
  <c r="D62"/>
  <c r="E62"/>
  <c r="F62"/>
  <c r="B63"/>
  <c r="C63"/>
  <c r="D63"/>
  <c r="E63"/>
  <c r="F63"/>
  <c r="D64"/>
  <c r="D65"/>
  <c r="B66"/>
  <c r="C66"/>
  <c r="D66"/>
  <c r="E66"/>
  <c r="F66"/>
  <c r="B67"/>
  <c r="C67"/>
  <c r="D67"/>
  <c r="E67"/>
  <c r="F67"/>
  <c r="B68"/>
  <c r="C68"/>
  <c r="D68"/>
  <c r="E68"/>
  <c r="F68"/>
  <c r="B69"/>
  <c r="C69"/>
  <c r="D69"/>
  <c r="E69"/>
  <c r="F69"/>
  <c r="B70"/>
  <c r="C70"/>
  <c r="D70"/>
  <c r="E70"/>
  <c r="F70"/>
  <c r="B71"/>
  <c r="C71"/>
  <c r="D71"/>
  <c r="E71"/>
  <c r="F71"/>
  <c r="B72"/>
  <c r="C72"/>
  <c r="D72"/>
  <c r="E72"/>
  <c r="F72"/>
  <c r="B73"/>
  <c r="C73"/>
  <c r="D73"/>
  <c r="E73"/>
  <c r="F73"/>
  <c r="B74"/>
  <c r="C74"/>
  <c r="D74"/>
  <c r="E74"/>
  <c r="F74"/>
  <c r="D75"/>
  <c r="D76"/>
  <c r="B77"/>
  <c r="C77"/>
  <c r="D77"/>
  <c r="E77"/>
  <c r="F77"/>
  <c r="B78"/>
  <c r="C78"/>
  <c r="D78"/>
  <c r="E78"/>
  <c r="F78"/>
  <c r="B79"/>
  <c r="C79"/>
  <c r="D79"/>
  <c r="E79"/>
  <c r="F79"/>
  <c r="B80"/>
  <c r="C80"/>
  <c r="D80"/>
  <c r="E80"/>
  <c r="F80"/>
  <c r="B81"/>
  <c r="C81"/>
  <c r="D81"/>
  <c r="E81"/>
  <c r="F81"/>
  <c r="B82"/>
  <c r="C82"/>
  <c r="D82"/>
  <c r="E82"/>
  <c r="F82"/>
  <c r="B83"/>
  <c r="C83"/>
  <c r="D83"/>
  <c r="E83"/>
  <c r="F83"/>
  <c r="B84"/>
  <c r="C84"/>
  <c r="D84"/>
  <c r="E84"/>
  <c r="F84"/>
  <c r="B85"/>
  <c r="C85"/>
  <c r="D85"/>
  <c r="E85"/>
  <c r="F85"/>
  <c r="B86"/>
  <c r="C86"/>
  <c r="D86"/>
  <c r="E86"/>
  <c r="F86"/>
  <c r="B87"/>
  <c r="C87"/>
  <c r="D87"/>
  <c r="E87"/>
  <c r="F87"/>
  <c r="B88"/>
  <c r="C88"/>
  <c r="D88"/>
  <c r="E88"/>
  <c r="F88"/>
  <c r="D89"/>
  <c r="D90"/>
  <c r="B91"/>
  <c r="C91"/>
  <c r="D91"/>
  <c r="E91"/>
  <c r="F91"/>
  <c r="B92"/>
  <c r="C92"/>
  <c r="D92"/>
  <c r="E92"/>
  <c r="F92"/>
  <c r="B93"/>
  <c r="C93"/>
  <c r="D93"/>
  <c r="E93"/>
  <c r="F93"/>
  <c r="B94"/>
  <c r="C94"/>
  <c r="D94"/>
  <c r="E94"/>
  <c r="F94"/>
  <c r="B95"/>
  <c r="C95"/>
  <c r="D95"/>
  <c r="E95"/>
  <c r="F95"/>
  <c r="B96"/>
  <c r="C96"/>
  <c r="D96"/>
  <c r="E96"/>
  <c r="F96"/>
  <c r="B97"/>
  <c r="C97"/>
  <c r="D97"/>
  <c r="E97"/>
  <c r="F97"/>
  <c r="B98"/>
  <c r="C98"/>
  <c r="D98"/>
  <c r="E98"/>
  <c r="F98"/>
  <c r="B99"/>
  <c r="C99"/>
  <c r="D99"/>
  <c r="E99"/>
  <c r="F99"/>
  <c r="B100"/>
  <c r="C100"/>
  <c r="D100"/>
  <c r="E100"/>
  <c r="F100"/>
  <c r="B101"/>
  <c r="C101"/>
  <c r="D101"/>
  <c r="E101"/>
  <c r="F101"/>
  <c r="B102"/>
  <c r="C102"/>
  <c r="D102"/>
  <c r="E102"/>
  <c r="F102"/>
  <c r="B103"/>
  <c r="C103"/>
  <c r="D103"/>
  <c r="E103"/>
  <c r="F103"/>
  <c r="B104"/>
  <c r="C104"/>
  <c r="D104"/>
  <c r="E104"/>
  <c r="F104"/>
  <c r="D105"/>
  <c r="D106"/>
  <c r="B107"/>
  <c r="C107"/>
  <c r="D107"/>
  <c r="E107"/>
  <c r="F107"/>
  <c r="B108"/>
  <c r="C108"/>
  <c r="D108"/>
  <c r="E108"/>
  <c r="F108"/>
  <c r="B109"/>
  <c r="C109"/>
  <c r="D109"/>
  <c r="E109"/>
  <c r="F109"/>
  <c r="B110"/>
  <c r="C110"/>
  <c r="D110"/>
  <c r="E110"/>
  <c r="F110"/>
  <c r="B111"/>
  <c r="C111"/>
  <c r="D111"/>
  <c r="E111"/>
  <c r="F111"/>
  <c r="B112"/>
  <c r="C112"/>
  <c r="D112"/>
  <c r="E112"/>
  <c r="F112"/>
  <c r="B113"/>
  <c r="C113"/>
  <c r="D113"/>
  <c r="E113"/>
  <c r="F113"/>
  <c r="B114"/>
  <c r="C114"/>
  <c r="D114"/>
  <c r="E114"/>
  <c r="F114"/>
  <c r="B115"/>
  <c r="C115"/>
  <c r="D115"/>
  <c r="E115"/>
  <c r="F115"/>
  <c r="B116"/>
  <c r="C116"/>
  <c r="D116"/>
  <c r="E116"/>
  <c r="F116"/>
  <c r="B117"/>
  <c r="C117"/>
  <c r="D117"/>
  <c r="E117"/>
  <c r="F117"/>
  <c r="B118"/>
  <c r="C118"/>
  <c r="D118"/>
  <c r="E118"/>
  <c r="F118"/>
  <c r="B119"/>
  <c r="C119"/>
  <c r="D119"/>
  <c r="E119"/>
  <c r="F119"/>
  <c r="B120"/>
  <c r="C120"/>
  <c r="D120"/>
  <c r="E120"/>
  <c r="F120"/>
  <c r="D121"/>
  <c r="D122"/>
  <c r="B123"/>
  <c r="C123"/>
  <c r="D123"/>
  <c r="E123"/>
  <c r="F123"/>
  <c r="B124"/>
  <c r="C124"/>
  <c r="D124"/>
  <c r="E124"/>
  <c r="F124"/>
  <c r="B125"/>
  <c r="C125"/>
  <c r="D125"/>
  <c r="E125"/>
  <c r="F125"/>
  <c r="B126"/>
  <c r="C126"/>
  <c r="D126"/>
  <c r="E126"/>
  <c r="F126"/>
  <c r="B127"/>
  <c r="C127"/>
  <c r="D127"/>
  <c r="E127"/>
  <c r="F127"/>
  <c r="B128"/>
  <c r="C128"/>
  <c r="D128"/>
  <c r="E128"/>
  <c r="F128"/>
  <c r="B129"/>
  <c r="C129"/>
  <c r="D129"/>
  <c r="E129"/>
  <c r="F129"/>
  <c r="B130"/>
  <c r="C130"/>
  <c r="D130"/>
  <c r="E130"/>
  <c r="F130"/>
  <c r="B131"/>
  <c r="C131"/>
  <c r="D131"/>
  <c r="E131"/>
  <c r="F131"/>
  <c r="D132"/>
  <c r="B133"/>
  <c r="C133"/>
  <c r="D133"/>
  <c r="E133"/>
  <c r="F133"/>
  <c r="B134"/>
  <c r="C134"/>
  <c r="D134"/>
  <c r="E134"/>
  <c r="F134"/>
  <c r="B135"/>
  <c r="C135"/>
  <c r="D135"/>
  <c r="E135"/>
  <c r="F135"/>
  <c r="B136"/>
  <c r="C136"/>
  <c r="D136"/>
  <c r="E136"/>
  <c r="F136"/>
  <c r="B137"/>
  <c r="C137"/>
  <c r="D137"/>
  <c r="E137"/>
  <c r="F137"/>
  <c r="B138"/>
  <c r="C138"/>
  <c r="D138"/>
  <c r="E138"/>
  <c r="F138"/>
  <c r="D139"/>
  <c r="F139"/>
  <c r="B140"/>
  <c r="C140"/>
  <c r="D140"/>
  <c r="E140"/>
  <c r="F140"/>
  <c r="B141"/>
  <c r="C141"/>
  <c r="D141"/>
  <c r="E141"/>
  <c r="F141"/>
  <c r="B142"/>
  <c r="C142"/>
  <c r="D142"/>
  <c r="E142"/>
  <c r="F142"/>
  <c r="B143"/>
  <c r="C143"/>
  <c r="D143"/>
  <c r="E143"/>
  <c r="F143"/>
  <c r="B144"/>
  <c r="C144"/>
  <c r="D144"/>
  <c r="E144"/>
  <c r="F144"/>
  <c r="B145"/>
  <c r="C145"/>
  <c r="D145"/>
  <c r="E145"/>
  <c r="F145"/>
  <c r="B146"/>
  <c r="C146"/>
  <c r="D146"/>
  <c r="E146"/>
  <c r="F146"/>
  <c r="B147"/>
  <c r="C147"/>
  <c r="D147"/>
  <c r="E147"/>
  <c r="F147"/>
  <c r="B148"/>
  <c r="C148"/>
  <c r="D148"/>
  <c r="E148"/>
  <c r="F148"/>
  <c r="B149"/>
  <c r="C149"/>
  <c r="D149"/>
  <c r="E149"/>
  <c r="F149"/>
  <c r="B150"/>
  <c r="C150"/>
  <c r="D150"/>
  <c r="F150"/>
  <c r="B151"/>
  <c r="C151"/>
  <c r="D151"/>
  <c r="E151"/>
  <c r="F151"/>
  <c r="B152"/>
  <c r="C152"/>
  <c r="D152"/>
  <c r="E152"/>
  <c r="F152"/>
  <c r="B153"/>
  <c r="C153"/>
  <c r="D153"/>
  <c r="E153"/>
  <c r="F153"/>
  <c r="B155"/>
  <c r="C155"/>
  <c r="D155"/>
  <c r="E155"/>
  <c r="F155"/>
  <c r="B156"/>
  <c r="C156"/>
  <c r="D156"/>
  <c r="E156"/>
  <c r="F156"/>
  <c r="B157"/>
  <c r="C157"/>
  <c r="D157"/>
  <c r="E157"/>
  <c r="F157"/>
  <c r="B158"/>
  <c r="C158"/>
  <c r="D158"/>
  <c r="E158"/>
  <c r="F158"/>
  <c r="B159"/>
  <c r="C159"/>
  <c r="D159"/>
  <c r="E159"/>
  <c r="F159"/>
  <c r="B160"/>
  <c r="C160"/>
  <c r="D160"/>
  <c r="E160"/>
  <c r="F160"/>
  <c r="B161"/>
  <c r="C161"/>
  <c r="D161"/>
  <c r="E161"/>
  <c r="F161"/>
  <c r="D162"/>
  <c r="D163"/>
  <c r="D164"/>
  <c r="B165"/>
  <c r="C165"/>
  <c r="D165"/>
  <c r="E165"/>
  <c r="F165"/>
  <c r="B166"/>
  <c r="C166"/>
  <c r="D166"/>
  <c r="E166"/>
  <c r="F166"/>
  <c r="B167"/>
  <c r="C167"/>
  <c r="D167"/>
  <c r="E167"/>
  <c r="F167"/>
  <c r="D168"/>
  <c r="D169"/>
  <c r="B170"/>
  <c r="C170"/>
  <c r="D170"/>
  <c r="E170"/>
  <c r="F170"/>
  <c r="B171"/>
  <c r="C171"/>
  <c r="D171"/>
  <c r="E171"/>
  <c r="F171"/>
  <c r="D172"/>
  <c r="D173"/>
  <c r="B174"/>
  <c r="C174"/>
  <c r="D174"/>
  <c r="E174"/>
  <c r="F174"/>
  <c r="D175"/>
  <c r="D176"/>
  <c r="B177"/>
  <c r="C177"/>
  <c r="D177"/>
  <c r="E177"/>
  <c r="F177"/>
  <c r="B178"/>
  <c r="C178"/>
  <c r="D178"/>
  <c r="E178"/>
  <c r="F178"/>
  <c r="B179"/>
  <c r="C179"/>
  <c r="D179"/>
  <c r="E179"/>
  <c r="F179"/>
  <c r="D180"/>
  <c r="D181"/>
  <c r="B182"/>
  <c r="C182"/>
  <c r="D182"/>
  <c r="E182"/>
  <c r="F182"/>
  <c r="B1" i="14"/>
  <c r="C1"/>
  <c r="D1"/>
  <c r="E1"/>
  <c r="F1"/>
  <c r="B2"/>
  <c r="B3"/>
  <c r="C3"/>
  <c r="D3"/>
  <c r="E3"/>
  <c r="F3"/>
  <c r="B4"/>
  <c r="C4"/>
  <c r="D4"/>
  <c r="E4"/>
  <c r="F4"/>
  <c r="B6"/>
  <c r="C6"/>
  <c r="D6"/>
  <c r="E6"/>
  <c r="F6"/>
  <c r="B7"/>
  <c r="C7"/>
  <c r="D7"/>
  <c r="E7"/>
  <c r="F7"/>
  <c r="B8"/>
  <c r="C8"/>
  <c r="D8"/>
  <c r="E8"/>
  <c r="F8"/>
  <c r="B9"/>
  <c r="C9"/>
  <c r="D9"/>
  <c r="E9"/>
  <c r="F9"/>
  <c r="B10"/>
  <c r="C10"/>
  <c r="D10"/>
  <c r="E10"/>
  <c r="F10"/>
  <c r="D11"/>
  <c r="B12"/>
  <c r="C12"/>
  <c r="D12"/>
  <c r="E12"/>
  <c r="F12"/>
  <c r="B13"/>
  <c r="C13"/>
  <c r="D13"/>
  <c r="E13"/>
  <c r="F13"/>
  <c r="D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D20"/>
  <c r="D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D31"/>
  <c r="D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39"/>
  <c r="C39"/>
  <c r="D39"/>
  <c r="E39"/>
  <c r="F39"/>
  <c r="B40"/>
  <c r="C40"/>
  <c r="D40"/>
  <c r="E40"/>
  <c r="F40"/>
  <c r="B41"/>
  <c r="C41"/>
  <c r="D41"/>
  <c r="E41"/>
  <c r="F41"/>
  <c r="D42"/>
  <c r="D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1"/>
  <c r="C51"/>
  <c r="D51"/>
  <c r="E51"/>
  <c r="F51"/>
  <c r="B52"/>
  <c r="C52"/>
  <c r="D52"/>
  <c r="E52"/>
  <c r="F52"/>
  <c r="D53"/>
  <c r="D54"/>
  <c r="B55"/>
  <c r="C55"/>
  <c r="D55"/>
  <c r="E55"/>
  <c r="F55"/>
  <c r="B56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62"/>
  <c r="C62"/>
  <c r="D62"/>
  <c r="E62"/>
  <c r="F62"/>
  <c r="B63"/>
  <c r="C63"/>
  <c r="D63"/>
  <c r="E63"/>
  <c r="F63"/>
  <c r="D64"/>
  <c r="D65"/>
  <c r="B66"/>
  <c r="C66"/>
  <c r="D66"/>
  <c r="E66"/>
  <c r="F66"/>
  <c r="B67"/>
  <c r="C67"/>
  <c r="D67"/>
  <c r="E67"/>
  <c r="F67"/>
  <c r="B68"/>
  <c r="C68"/>
  <c r="D68"/>
  <c r="E68"/>
  <c r="F68"/>
  <c r="B69"/>
  <c r="C69"/>
  <c r="D69"/>
  <c r="E69"/>
  <c r="F69"/>
  <c r="B70"/>
  <c r="C70"/>
  <c r="D70"/>
  <c r="E70"/>
  <c r="F70"/>
  <c r="B71"/>
  <c r="C71"/>
  <c r="D71"/>
  <c r="E71"/>
  <c r="F71"/>
  <c r="B72"/>
  <c r="C72"/>
  <c r="D72"/>
  <c r="E72"/>
  <c r="F72"/>
  <c r="B73"/>
  <c r="C73"/>
  <c r="D73"/>
  <c r="E73"/>
  <c r="F73"/>
  <c r="B74"/>
  <c r="C74"/>
  <c r="D74"/>
  <c r="E74"/>
  <c r="F74"/>
  <c r="D75"/>
  <c r="D76"/>
  <c r="B77"/>
  <c r="C77"/>
  <c r="D77"/>
  <c r="E77"/>
  <c r="F77"/>
  <c r="B78"/>
  <c r="C78"/>
  <c r="D78"/>
  <c r="E78"/>
  <c r="F78"/>
  <c r="B79"/>
  <c r="C79"/>
  <c r="D79"/>
  <c r="E79"/>
  <c r="F79"/>
  <c r="B80"/>
  <c r="C80"/>
  <c r="D80"/>
  <c r="E80"/>
  <c r="F80"/>
  <c r="B81"/>
  <c r="C81"/>
  <c r="D81"/>
  <c r="E81"/>
  <c r="F81"/>
  <c r="B82"/>
  <c r="C82"/>
  <c r="D82"/>
  <c r="E82"/>
  <c r="F82"/>
  <c r="B83"/>
  <c r="C83"/>
  <c r="D83"/>
  <c r="E83"/>
  <c r="F83"/>
  <c r="B84"/>
  <c r="C84"/>
  <c r="D84"/>
  <c r="E84"/>
  <c r="F84"/>
  <c r="B85"/>
  <c r="C85"/>
  <c r="D85"/>
  <c r="E85"/>
  <c r="F85"/>
  <c r="B86"/>
  <c r="C86"/>
  <c r="D86"/>
  <c r="E86"/>
  <c r="F86"/>
  <c r="B87"/>
  <c r="C87"/>
  <c r="D87"/>
  <c r="E87"/>
  <c r="F87"/>
  <c r="B88"/>
  <c r="C88"/>
  <c r="D88"/>
  <c r="E88"/>
  <c r="F88"/>
  <c r="D89"/>
  <c r="D90"/>
  <c r="B91"/>
  <c r="C91"/>
  <c r="D91"/>
  <c r="E91"/>
  <c r="F91"/>
  <c r="B92"/>
  <c r="C92"/>
  <c r="D92"/>
  <c r="E92"/>
  <c r="F92"/>
  <c r="B93"/>
  <c r="C93"/>
  <c r="D93"/>
  <c r="E93"/>
  <c r="F93"/>
  <c r="B94"/>
  <c r="C94"/>
  <c r="D94"/>
  <c r="E94"/>
  <c r="F94"/>
  <c r="B95"/>
  <c r="C95"/>
  <c r="D95"/>
  <c r="E95"/>
  <c r="F95"/>
  <c r="B96"/>
  <c r="C96"/>
  <c r="D96"/>
  <c r="E96"/>
  <c r="F96"/>
  <c r="B97"/>
  <c r="C97"/>
  <c r="D97"/>
  <c r="E97"/>
  <c r="F97"/>
  <c r="B98"/>
  <c r="C98"/>
  <c r="D98"/>
  <c r="E98"/>
  <c r="F98"/>
  <c r="B99"/>
  <c r="C99"/>
  <c r="D99"/>
  <c r="E99"/>
  <c r="F99"/>
  <c r="B100"/>
  <c r="C100"/>
  <c r="D100"/>
  <c r="E100"/>
  <c r="F100"/>
  <c r="B101"/>
  <c r="C101"/>
  <c r="D101"/>
  <c r="E101"/>
  <c r="F101"/>
  <c r="B102"/>
  <c r="C102"/>
  <c r="D102"/>
  <c r="E102"/>
  <c r="F102"/>
  <c r="B103"/>
  <c r="C103"/>
  <c r="D103"/>
  <c r="E103"/>
  <c r="F103"/>
  <c r="B104"/>
  <c r="C104"/>
  <c r="D104"/>
  <c r="E104"/>
  <c r="F104"/>
  <c r="D105"/>
  <c r="D106"/>
  <c r="B107"/>
  <c r="C107"/>
  <c r="D107"/>
  <c r="E107"/>
  <c r="F107"/>
  <c r="B108"/>
  <c r="C108"/>
  <c r="D108"/>
  <c r="E108"/>
  <c r="F108"/>
  <c r="B109"/>
  <c r="C109"/>
  <c r="D109"/>
  <c r="E109"/>
  <c r="F109"/>
  <c r="B110"/>
  <c r="C110"/>
  <c r="D110"/>
  <c r="E110"/>
  <c r="F110"/>
  <c r="B111"/>
  <c r="C111"/>
  <c r="D111"/>
  <c r="E111"/>
  <c r="F111"/>
  <c r="B112"/>
  <c r="C112"/>
  <c r="D112"/>
  <c r="E112"/>
  <c r="F112"/>
  <c r="B113"/>
  <c r="C113"/>
  <c r="D113"/>
  <c r="E113"/>
  <c r="F113"/>
  <c r="B114"/>
  <c r="C114"/>
  <c r="D114"/>
  <c r="E114"/>
  <c r="F114"/>
  <c r="B115"/>
  <c r="C115"/>
  <c r="D115"/>
  <c r="E115"/>
  <c r="F115"/>
  <c r="B116"/>
  <c r="C116"/>
  <c r="D116"/>
  <c r="E116"/>
  <c r="F116"/>
  <c r="B117"/>
  <c r="C117"/>
  <c r="D117"/>
  <c r="E117"/>
  <c r="F117"/>
  <c r="B118"/>
  <c r="C118"/>
  <c r="D118"/>
  <c r="E118"/>
  <c r="F118"/>
  <c r="B119"/>
  <c r="C119"/>
  <c r="D119"/>
  <c r="E119"/>
  <c r="F119"/>
  <c r="B120"/>
  <c r="C120"/>
  <c r="D120"/>
  <c r="E120"/>
  <c r="F120"/>
  <c r="D121"/>
  <c r="D122"/>
  <c r="B123"/>
  <c r="C123"/>
  <c r="D123"/>
  <c r="E123"/>
  <c r="F123"/>
  <c r="B124"/>
  <c r="C124"/>
  <c r="D124"/>
  <c r="E124"/>
  <c r="F124"/>
  <c r="B125"/>
  <c r="C125"/>
  <c r="D125"/>
  <c r="E125"/>
  <c r="F125"/>
  <c r="B126"/>
  <c r="C126"/>
  <c r="D126"/>
  <c r="E126"/>
  <c r="F126"/>
  <c r="B127"/>
  <c r="C127"/>
  <c r="D127"/>
  <c r="E127"/>
  <c r="F127"/>
  <c r="B128"/>
  <c r="C128"/>
  <c r="D128"/>
  <c r="E128"/>
  <c r="F128"/>
  <c r="B129"/>
  <c r="C129"/>
  <c r="D129"/>
  <c r="E129"/>
  <c r="F129"/>
  <c r="B130"/>
  <c r="C130"/>
  <c r="D130"/>
  <c r="E130"/>
  <c r="F130"/>
  <c r="B131"/>
  <c r="C131"/>
  <c r="D131"/>
  <c r="E131"/>
  <c r="F131"/>
  <c r="D132"/>
  <c r="B133"/>
  <c r="C133"/>
  <c r="D133"/>
  <c r="E133"/>
  <c r="F133"/>
  <c r="B134"/>
  <c r="C134"/>
  <c r="D134"/>
  <c r="E134"/>
  <c r="F134"/>
  <c r="B135"/>
  <c r="C135"/>
  <c r="D135"/>
  <c r="E135"/>
  <c r="B136"/>
  <c r="C136"/>
  <c r="D136"/>
  <c r="E136"/>
  <c r="F136"/>
  <c r="B137"/>
  <c r="C137"/>
  <c r="D137"/>
  <c r="E137"/>
  <c r="F137"/>
  <c r="B138"/>
  <c r="C138"/>
  <c r="D138"/>
  <c r="E138"/>
  <c r="F138"/>
  <c r="D139"/>
  <c r="B140"/>
  <c r="C140"/>
  <c r="D140"/>
  <c r="E140"/>
  <c r="F140"/>
  <c r="B141"/>
  <c r="C141"/>
  <c r="D141"/>
  <c r="E141"/>
  <c r="F141"/>
  <c r="B142"/>
  <c r="C142"/>
  <c r="D142"/>
  <c r="E142"/>
  <c r="F142"/>
  <c r="B143"/>
  <c r="C143"/>
  <c r="D143"/>
  <c r="E143"/>
  <c r="F143"/>
  <c r="B144"/>
  <c r="C144"/>
  <c r="D144"/>
  <c r="E144"/>
  <c r="F144"/>
  <c r="B145"/>
  <c r="C145"/>
  <c r="D145"/>
  <c r="E145"/>
  <c r="F145"/>
  <c r="B146"/>
  <c r="C146"/>
  <c r="D146"/>
  <c r="E146"/>
  <c r="F146"/>
  <c r="B147"/>
  <c r="C147"/>
  <c r="D147"/>
  <c r="E147"/>
  <c r="F147"/>
  <c r="B148"/>
  <c r="C148"/>
  <c r="D148"/>
  <c r="E148"/>
  <c r="F148"/>
  <c r="B149"/>
  <c r="C149"/>
  <c r="D149"/>
  <c r="E149"/>
  <c r="F149"/>
  <c r="B150"/>
  <c r="C150"/>
  <c r="D150"/>
  <c r="F150"/>
  <c r="B151"/>
  <c r="C151"/>
  <c r="D151"/>
  <c r="E151"/>
  <c r="F151"/>
  <c r="B152"/>
  <c r="C152"/>
  <c r="D152"/>
  <c r="E152"/>
  <c r="F152"/>
  <c r="B153"/>
  <c r="C153"/>
  <c r="D153"/>
  <c r="E153"/>
  <c r="F153"/>
  <c r="B155"/>
  <c r="C155"/>
  <c r="D155"/>
  <c r="E155"/>
  <c r="F155"/>
  <c r="B156"/>
  <c r="C156"/>
  <c r="D156"/>
  <c r="E156"/>
  <c r="F156"/>
  <c r="B157"/>
  <c r="C157"/>
  <c r="D157"/>
  <c r="E157"/>
  <c r="F157"/>
  <c r="B158"/>
  <c r="C158"/>
  <c r="D158"/>
  <c r="E158"/>
  <c r="F158"/>
  <c r="B159"/>
  <c r="C159"/>
  <c r="D159"/>
  <c r="E159"/>
  <c r="F159"/>
  <c r="B160"/>
  <c r="C160"/>
  <c r="D160"/>
  <c r="E160"/>
  <c r="F160"/>
  <c r="B161"/>
  <c r="C161"/>
  <c r="D161"/>
  <c r="E161"/>
  <c r="F161"/>
  <c r="D162"/>
  <c r="D163"/>
  <c r="D164"/>
  <c r="B165"/>
  <c r="C165"/>
  <c r="D165"/>
  <c r="E165"/>
  <c r="F165"/>
  <c r="B166"/>
  <c r="C166"/>
  <c r="D166"/>
  <c r="E166"/>
  <c r="F166"/>
  <c r="B167"/>
  <c r="C167"/>
  <c r="D167"/>
  <c r="E167"/>
  <c r="F167"/>
  <c r="D168"/>
  <c r="D169"/>
  <c r="B170"/>
  <c r="C170"/>
  <c r="D170"/>
  <c r="E170"/>
  <c r="F170"/>
  <c r="B171"/>
  <c r="C171"/>
  <c r="D171"/>
  <c r="E171"/>
  <c r="F171"/>
  <c r="D172"/>
  <c r="D173"/>
  <c r="B174"/>
  <c r="C174"/>
  <c r="D174"/>
  <c r="E174"/>
  <c r="F174"/>
  <c r="D175"/>
  <c r="D176"/>
  <c r="B177"/>
  <c r="C177"/>
  <c r="D177"/>
  <c r="E177"/>
  <c r="F177"/>
  <c r="B178"/>
  <c r="C178"/>
  <c r="D178"/>
  <c r="E178"/>
  <c r="F178"/>
  <c r="B179"/>
  <c r="C179"/>
  <c r="D179"/>
  <c r="E179"/>
  <c r="F179"/>
  <c r="D180"/>
  <c r="D181"/>
  <c r="B182"/>
  <c r="C182"/>
  <c r="D182"/>
  <c r="E182"/>
  <c r="F182"/>
  <c r="B1" i="13"/>
  <c r="C1"/>
  <c r="D1"/>
  <c r="E1"/>
  <c r="F1"/>
  <c r="B2"/>
  <c r="B3"/>
  <c r="C3"/>
  <c r="D3"/>
  <c r="E3"/>
  <c r="F3"/>
  <c r="B4"/>
  <c r="C4"/>
  <c r="D4"/>
  <c r="E4"/>
  <c r="F4"/>
  <c r="B6"/>
  <c r="C6"/>
  <c r="D6"/>
  <c r="E6"/>
  <c r="F6"/>
  <c r="B7"/>
  <c r="C7"/>
  <c r="D7"/>
  <c r="E7"/>
  <c r="F7"/>
  <c r="B8"/>
  <c r="C8"/>
  <c r="D8"/>
  <c r="E8"/>
  <c r="F8"/>
  <c r="B9"/>
  <c r="C9"/>
  <c r="D9"/>
  <c r="E9"/>
  <c r="F9"/>
  <c r="B10"/>
  <c r="C10"/>
  <c r="D10"/>
  <c r="E10"/>
  <c r="F10"/>
  <c r="D11"/>
  <c r="B12"/>
  <c r="C12"/>
  <c r="D12"/>
  <c r="E12"/>
  <c r="F12"/>
  <c r="B13"/>
  <c r="C13"/>
  <c r="D13"/>
  <c r="E13"/>
  <c r="F13"/>
  <c r="D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D20"/>
  <c r="D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D31"/>
  <c r="D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39"/>
  <c r="C39"/>
  <c r="D39"/>
  <c r="E39"/>
  <c r="F39"/>
  <c r="B40"/>
  <c r="C40"/>
  <c r="D40"/>
  <c r="E40"/>
  <c r="F40"/>
  <c r="B41"/>
  <c r="C41"/>
  <c r="D41"/>
  <c r="E41"/>
  <c r="F41"/>
  <c r="D42"/>
  <c r="D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1"/>
  <c r="C51"/>
  <c r="D51"/>
  <c r="E51"/>
  <c r="F51"/>
  <c r="B52"/>
  <c r="C52"/>
  <c r="D52"/>
  <c r="E52"/>
  <c r="F52"/>
  <c r="D53"/>
  <c r="D54"/>
  <c r="B55"/>
  <c r="C55"/>
  <c r="D55"/>
  <c r="E55"/>
  <c r="F55"/>
  <c r="B56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62"/>
  <c r="C62"/>
  <c r="D62"/>
  <c r="E62"/>
  <c r="F62"/>
  <c r="B63"/>
  <c r="C63"/>
  <c r="D63"/>
  <c r="E63"/>
  <c r="F63"/>
  <c r="D64"/>
  <c r="F64"/>
  <c r="D65"/>
  <c r="F65"/>
  <c r="B66"/>
  <c r="C66"/>
  <c r="D66"/>
  <c r="E66"/>
  <c r="F66"/>
  <c r="B67"/>
  <c r="C67"/>
  <c r="D67"/>
  <c r="E67"/>
  <c r="F67"/>
  <c r="B68"/>
  <c r="C68"/>
  <c r="D68"/>
  <c r="E68"/>
  <c r="F68"/>
  <c r="B69"/>
  <c r="C69"/>
  <c r="D69"/>
  <c r="E69"/>
  <c r="F69"/>
  <c r="B70"/>
  <c r="C70"/>
  <c r="D70"/>
  <c r="E70"/>
  <c r="F70"/>
  <c r="B71"/>
  <c r="C71"/>
  <c r="D71"/>
  <c r="E71"/>
  <c r="F71"/>
  <c r="B72"/>
  <c r="C72"/>
  <c r="D72"/>
  <c r="E72"/>
  <c r="F72"/>
  <c r="B73"/>
  <c r="C73"/>
  <c r="D73"/>
  <c r="E73"/>
  <c r="F73"/>
  <c r="B74"/>
  <c r="C74"/>
  <c r="D74"/>
  <c r="E74"/>
  <c r="F74"/>
  <c r="D75"/>
  <c r="D76"/>
  <c r="B77"/>
  <c r="C77"/>
  <c r="D77"/>
  <c r="E77"/>
  <c r="F77"/>
  <c r="B78"/>
  <c r="C78"/>
  <c r="D78"/>
  <c r="E78"/>
  <c r="F78"/>
  <c r="B79"/>
  <c r="C79"/>
  <c r="D79"/>
  <c r="E79"/>
  <c r="F79"/>
  <c r="B80"/>
  <c r="C80"/>
  <c r="D80"/>
  <c r="E80"/>
  <c r="F80"/>
  <c r="B81"/>
  <c r="C81"/>
  <c r="D81"/>
  <c r="E81"/>
  <c r="F81"/>
  <c r="B82"/>
  <c r="C82"/>
  <c r="D82"/>
  <c r="E82"/>
  <c r="F82"/>
  <c r="B83"/>
  <c r="C83"/>
  <c r="D83"/>
  <c r="E83"/>
  <c r="F83"/>
  <c r="B84"/>
  <c r="C84"/>
  <c r="D84"/>
  <c r="E84"/>
  <c r="F84"/>
  <c r="B85"/>
  <c r="C85"/>
  <c r="D85"/>
  <c r="E85"/>
  <c r="F85"/>
  <c r="B86"/>
  <c r="C86"/>
  <c r="D86"/>
  <c r="E86"/>
  <c r="F86"/>
  <c r="B87"/>
  <c r="C87"/>
  <c r="D87"/>
  <c r="E87"/>
  <c r="F87"/>
  <c r="B88"/>
  <c r="C88"/>
  <c r="D88"/>
  <c r="E88"/>
  <c r="F88"/>
  <c r="D89"/>
  <c r="D90"/>
  <c r="B91"/>
  <c r="C91"/>
  <c r="D91"/>
  <c r="E91"/>
  <c r="F91"/>
  <c r="B92"/>
  <c r="C92"/>
  <c r="D92"/>
  <c r="E92"/>
  <c r="F92"/>
  <c r="B93"/>
  <c r="C93"/>
  <c r="D93"/>
  <c r="E93"/>
  <c r="F93"/>
  <c r="B94"/>
  <c r="C94"/>
  <c r="D94"/>
  <c r="E94"/>
  <c r="F94"/>
  <c r="B95"/>
  <c r="C95"/>
  <c r="D95"/>
  <c r="E95"/>
  <c r="F95"/>
  <c r="B96"/>
  <c r="C96"/>
  <c r="D96"/>
  <c r="E96"/>
  <c r="F96"/>
  <c r="B97"/>
  <c r="C97"/>
  <c r="D97"/>
  <c r="E97"/>
  <c r="F97"/>
  <c r="B98"/>
  <c r="C98"/>
  <c r="D98"/>
  <c r="E98"/>
  <c r="F98"/>
  <c r="B99"/>
  <c r="C99"/>
  <c r="D99"/>
  <c r="E99"/>
  <c r="F99"/>
  <c r="B100"/>
  <c r="C100"/>
  <c r="D100"/>
  <c r="E100"/>
  <c r="F100"/>
  <c r="B101"/>
  <c r="C101"/>
  <c r="D101"/>
  <c r="E101"/>
  <c r="F101"/>
  <c r="B102"/>
  <c r="C102"/>
  <c r="D102"/>
  <c r="E102"/>
  <c r="F102"/>
  <c r="B103"/>
  <c r="C103"/>
  <c r="D103"/>
  <c r="E103"/>
  <c r="F103"/>
  <c r="B104"/>
  <c r="C104"/>
  <c r="D104"/>
  <c r="E104"/>
  <c r="F104"/>
  <c r="D105"/>
  <c r="D106"/>
  <c r="B107"/>
  <c r="C107"/>
  <c r="D107"/>
  <c r="E107"/>
  <c r="F107"/>
  <c r="B108"/>
  <c r="C108"/>
  <c r="D108"/>
  <c r="E108"/>
  <c r="F108"/>
  <c r="B109"/>
  <c r="C109"/>
  <c r="D109"/>
  <c r="E109"/>
  <c r="F109"/>
  <c r="B110"/>
  <c r="C110"/>
  <c r="D110"/>
  <c r="E110"/>
  <c r="F110"/>
  <c r="B111"/>
  <c r="C111"/>
  <c r="D111"/>
  <c r="E111"/>
  <c r="F111"/>
  <c r="B112"/>
  <c r="C112"/>
  <c r="D112"/>
  <c r="E112"/>
  <c r="F112"/>
  <c r="B113"/>
  <c r="C113"/>
  <c r="D113"/>
  <c r="E113"/>
  <c r="F113"/>
  <c r="B114"/>
  <c r="C114"/>
  <c r="D114"/>
  <c r="E114"/>
  <c r="F114"/>
  <c r="B115"/>
  <c r="C115"/>
  <c r="D115"/>
  <c r="E115"/>
  <c r="F115"/>
  <c r="B116"/>
  <c r="C116"/>
  <c r="D116"/>
  <c r="E116"/>
  <c r="F116"/>
  <c r="B117"/>
  <c r="C117"/>
  <c r="D117"/>
  <c r="E117"/>
  <c r="F117"/>
  <c r="B118"/>
  <c r="C118"/>
  <c r="D118"/>
  <c r="E118"/>
  <c r="F118"/>
  <c r="B119"/>
  <c r="C119"/>
  <c r="D119"/>
  <c r="E119"/>
  <c r="F119"/>
  <c r="B120"/>
  <c r="C120"/>
  <c r="D120"/>
  <c r="E120"/>
  <c r="F120"/>
  <c r="D121"/>
  <c r="D122"/>
  <c r="B123"/>
  <c r="C123"/>
  <c r="D123"/>
  <c r="E123"/>
  <c r="F123"/>
  <c r="B124"/>
  <c r="C124"/>
  <c r="D124"/>
  <c r="E124"/>
  <c r="F124"/>
  <c r="B125"/>
  <c r="C125"/>
  <c r="D125"/>
  <c r="E125"/>
  <c r="F125"/>
  <c r="B126"/>
  <c r="C126"/>
  <c r="D126"/>
  <c r="E126"/>
  <c r="F126"/>
  <c r="B127"/>
  <c r="C127"/>
  <c r="D127"/>
  <c r="E127"/>
  <c r="F127"/>
  <c r="B128"/>
  <c r="C128"/>
  <c r="D128"/>
  <c r="E128"/>
  <c r="F128"/>
  <c r="B129"/>
  <c r="C129"/>
  <c r="D129"/>
  <c r="E129"/>
  <c r="F129"/>
  <c r="B130"/>
  <c r="C130"/>
  <c r="D130"/>
  <c r="E130"/>
  <c r="F130"/>
  <c r="B131"/>
  <c r="C131"/>
  <c r="D131"/>
  <c r="E131"/>
  <c r="F131"/>
  <c r="D132"/>
  <c r="F132"/>
  <c r="B133"/>
  <c r="C133"/>
  <c r="D133"/>
  <c r="E133"/>
  <c r="F133"/>
  <c r="B134"/>
  <c r="C134"/>
  <c r="D134"/>
  <c r="E134"/>
  <c r="F134"/>
  <c r="B135"/>
  <c r="C135"/>
  <c r="D135"/>
  <c r="E135"/>
  <c r="F135"/>
  <c r="B136"/>
  <c r="C136"/>
  <c r="D136"/>
  <c r="E136"/>
  <c r="F136"/>
  <c r="B137"/>
  <c r="C137"/>
  <c r="D137"/>
  <c r="E137"/>
  <c r="F137"/>
  <c r="B138"/>
  <c r="C138"/>
  <c r="D138"/>
  <c r="E138"/>
  <c r="F138"/>
  <c r="D139"/>
  <c r="F139"/>
  <c r="B140"/>
  <c r="C140"/>
  <c r="D140"/>
  <c r="E140"/>
  <c r="F140"/>
  <c r="B141"/>
  <c r="C141"/>
  <c r="D141"/>
  <c r="E141"/>
  <c r="F141"/>
  <c r="B142"/>
  <c r="C142"/>
  <c r="D142"/>
  <c r="E142"/>
  <c r="F142"/>
  <c r="B143"/>
  <c r="C143"/>
  <c r="D143"/>
  <c r="E143"/>
  <c r="F143"/>
  <c r="B144"/>
  <c r="C144"/>
  <c r="D144"/>
  <c r="E144"/>
  <c r="F144"/>
  <c r="B145"/>
  <c r="C145"/>
  <c r="D145"/>
  <c r="E145"/>
  <c r="F145"/>
  <c r="B146"/>
  <c r="C146"/>
  <c r="D146"/>
  <c r="E146"/>
  <c r="F146"/>
  <c r="B147"/>
  <c r="C147"/>
  <c r="D147"/>
  <c r="E147"/>
  <c r="F147"/>
  <c r="B148"/>
  <c r="C148"/>
  <c r="D148"/>
  <c r="E148"/>
  <c r="F148"/>
  <c r="B149"/>
  <c r="C149"/>
  <c r="D149"/>
  <c r="E149"/>
  <c r="F149"/>
  <c r="B150"/>
  <c r="C150"/>
  <c r="D150"/>
  <c r="F150"/>
  <c r="B151"/>
  <c r="C151"/>
  <c r="D151"/>
  <c r="E151"/>
  <c r="F151"/>
  <c r="B152"/>
  <c r="C152"/>
  <c r="D152"/>
  <c r="E152"/>
  <c r="F152"/>
  <c r="B153"/>
  <c r="C153"/>
  <c r="D153"/>
  <c r="E153"/>
  <c r="F153"/>
  <c r="F154"/>
  <c r="B155"/>
  <c r="C155"/>
  <c r="D155"/>
  <c r="E155"/>
  <c r="F155"/>
  <c r="B156"/>
  <c r="C156"/>
  <c r="D156"/>
  <c r="E156"/>
  <c r="F156"/>
  <c r="B157"/>
  <c r="C157"/>
  <c r="D157"/>
  <c r="E157"/>
  <c r="F157"/>
  <c r="B158"/>
  <c r="C158"/>
  <c r="D158"/>
  <c r="E158"/>
  <c r="F158"/>
  <c r="B159"/>
  <c r="C159"/>
  <c r="D159"/>
  <c r="E159"/>
  <c r="F159"/>
  <c r="B160"/>
  <c r="C160"/>
  <c r="D160"/>
  <c r="E160"/>
  <c r="F160"/>
  <c r="B161"/>
  <c r="C161"/>
  <c r="D161"/>
  <c r="E161"/>
  <c r="F161"/>
  <c r="D162"/>
  <c r="F162"/>
  <c r="D163"/>
  <c r="F163"/>
  <c r="D164"/>
  <c r="F164"/>
  <c r="B165"/>
  <c r="C165"/>
  <c r="D165"/>
  <c r="E165"/>
  <c r="F165"/>
  <c r="B166"/>
  <c r="C166"/>
  <c r="D166"/>
  <c r="E166"/>
  <c r="F166"/>
  <c r="B167"/>
  <c r="C167"/>
  <c r="D167"/>
  <c r="E167"/>
  <c r="F167"/>
  <c r="D168"/>
  <c r="F168"/>
  <c r="D169"/>
  <c r="F169"/>
  <c r="B170"/>
  <c r="C170"/>
  <c r="D170"/>
  <c r="E170"/>
  <c r="F170"/>
  <c r="B171"/>
  <c r="C171"/>
  <c r="D171"/>
  <c r="E171"/>
  <c r="F171"/>
  <c r="D172"/>
  <c r="F172"/>
  <c r="D173"/>
  <c r="F173"/>
  <c r="B174"/>
  <c r="C174"/>
  <c r="D174"/>
  <c r="E174"/>
  <c r="F174"/>
  <c r="D175"/>
  <c r="F175"/>
  <c r="D176"/>
  <c r="F176"/>
  <c r="B177"/>
  <c r="C177"/>
  <c r="D177"/>
  <c r="E177"/>
  <c r="F177"/>
  <c r="B178"/>
  <c r="C178"/>
  <c r="D178"/>
  <c r="E178"/>
  <c r="F178"/>
  <c r="B179"/>
  <c r="C179"/>
  <c r="D179"/>
  <c r="E179"/>
  <c r="F179"/>
  <c r="D180"/>
  <c r="D181"/>
  <c r="B182"/>
  <c r="C182"/>
  <c r="D182"/>
  <c r="E182"/>
  <c r="F182"/>
  <c r="F13" i="12"/>
  <c r="F15"/>
  <c r="F16"/>
  <c r="F17"/>
  <c r="F18"/>
  <c r="F19"/>
  <c r="F22"/>
  <c r="F23"/>
  <c r="F24"/>
  <c r="F25"/>
  <c r="F26"/>
  <c r="F27"/>
  <c r="F28"/>
  <c r="F29"/>
  <c r="F30"/>
  <c r="F33"/>
  <c r="F34"/>
  <c r="F35"/>
  <c r="F36"/>
  <c r="F37"/>
  <c r="F38"/>
  <c r="F39"/>
  <c r="F40"/>
  <c r="F41"/>
  <c r="F44"/>
  <c r="F45"/>
  <c r="F46"/>
  <c r="F47"/>
  <c r="F48"/>
  <c r="F49"/>
  <c r="F50"/>
  <c r="F51"/>
  <c r="F52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7"/>
  <c r="F78"/>
  <c r="F79"/>
  <c r="F80"/>
  <c r="F81"/>
  <c r="F82"/>
  <c r="F83"/>
  <c r="F84"/>
  <c r="F85"/>
  <c r="F86"/>
  <c r="F87"/>
  <c r="F88"/>
  <c r="F91"/>
  <c r="F92"/>
  <c r="F93"/>
  <c r="F94"/>
  <c r="F95"/>
  <c r="F96"/>
  <c r="F97"/>
  <c r="F98"/>
  <c r="F99"/>
  <c r="F100"/>
  <c r="F101"/>
  <c r="F102"/>
  <c r="F103"/>
  <c r="F104"/>
  <c r="F107"/>
  <c r="F108"/>
  <c r="F109"/>
  <c r="F110"/>
  <c r="F111"/>
  <c r="F112"/>
  <c r="F113"/>
  <c r="F114"/>
  <c r="F115"/>
  <c r="F116"/>
  <c r="F117"/>
  <c r="F118"/>
  <c r="F119"/>
  <c r="F120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2"/>
  <c r="F8"/>
  <c r="F9"/>
  <c r="F10"/>
  <c r="F12"/>
  <c r="B83" i="10"/>
  <c r="D83"/>
  <c r="E83"/>
  <c r="F83"/>
  <c r="B1" i="12"/>
  <c r="C1"/>
  <c r="D1"/>
  <c r="E1"/>
  <c r="F1"/>
  <c r="B2"/>
  <c r="B3"/>
  <c r="C3"/>
  <c r="D3"/>
  <c r="E3"/>
  <c r="F3"/>
  <c r="B4"/>
  <c r="C4"/>
  <c r="D4"/>
  <c r="E4"/>
  <c r="F4"/>
  <c r="B6"/>
  <c r="C6"/>
  <c r="D6"/>
  <c r="E6"/>
  <c r="F6"/>
  <c r="B7"/>
  <c r="C7"/>
  <c r="D7"/>
  <c r="E7"/>
  <c r="F7"/>
  <c r="B8"/>
  <c r="C8"/>
  <c r="D8"/>
  <c r="E8"/>
  <c r="B9"/>
  <c r="C9"/>
  <c r="D9"/>
  <c r="E9"/>
  <c r="B10"/>
  <c r="C10"/>
  <c r="D10"/>
  <c r="E10"/>
  <c r="D11"/>
  <c r="B12"/>
  <c r="C12"/>
  <c r="D12"/>
  <c r="E12"/>
  <c r="B13"/>
  <c r="C13"/>
  <c r="D13"/>
  <c r="E13"/>
  <c r="D14"/>
  <c r="B15"/>
  <c r="C15"/>
  <c r="D15"/>
  <c r="E15"/>
  <c r="B16"/>
  <c r="C16"/>
  <c r="D16"/>
  <c r="E16"/>
  <c r="B17"/>
  <c r="C17"/>
  <c r="D17"/>
  <c r="E17"/>
  <c r="B18"/>
  <c r="C18"/>
  <c r="D18"/>
  <c r="E18"/>
  <c r="B19"/>
  <c r="C19"/>
  <c r="D19"/>
  <c r="E19"/>
  <c r="D20"/>
  <c r="D21"/>
  <c r="B22"/>
  <c r="C22"/>
  <c r="D22"/>
  <c r="E22"/>
  <c r="B23"/>
  <c r="C23"/>
  <c r="D23"/>
  <c r="E23"/>
  <c r="B24"/>
  <c r="C24"/>
  <c r="D24"/>
  <c r="E24"/>
  <c r="B25"/>
  <c r="C25"/>
  <c r="D25"/>
  <c r="E25"/>
  <c r="B26"/>
  <c r="C26"/>
  <c r="D26"/>
  <c r="E26"/>
  <c r="B27"/>
  <c r="C27"/>
  <c r="D27"/>
  <c r="E27"/>
  <c r="B28"/>
  <c r="C28"/>
  <c r="D28"/>
  <c r="E28"/>
  <c r="B29"/>
  <c r="C29"/>
  <c r="D29"/>
  <c r="E29"/>
  <c r="B30"/>
  <c r="C30"/>
  <c r="D30"/>
  <c r="E30"/>
  <c r="D31"/>
  <c r="D32"/>
  <c r="B33"/>
  <c r="C33"/>
  <c r="D33"/>
  <c r="E33"/>
  <c r="B34"/>
  <c r="C34"/>
  <c r="D34"/>
  <c r="E34"/>
  <c r="B35"/>
  <c r="C35"/>
  <c r="D35"/>
  <c r="E35"/>
  <c r="B36"/>
  <c r="C36"/>
  <c r="D36"/>
  <c r="E36"/>
  <c r="B37"/>
  <c r="C37"/>
  <c r="D37"/>
  <c r="E37"/>
  <c r="B38"/>
  <c r="C38"/>
  <c r="D38"/>
  <c r="E38"/>
  <c r="B39"/>
  <c r="C39"/>
  <c r="D39"/>
  <c r="E39"/>
  <c r="B40"/>
  <c r="C40"/>
  <c r="D40"/>
  <c r="E40"/>
  <c r="B41"/>
  <c r="C41"/>
  <c r="D41"/>
  <c r="E41"/>
  <c r="D42"/>
  <c r="D43"/>
  <c r="B44"/>
  <c r="C44"/>
  <c r="D44"/>
  <c r="E44"/>
  <c r="B45"/>
  <c r="C45"/>
  <c r="D45"/>
  <c r="E45"/>
  <c r="B46"/>
  <c r="C46"/>
  <c r="D46"/>
  <c r="E46"/>
  <c r="B47"/>
  <c r="C47"/>
  <c r="D47"/>
  <c r="E47"/>
  <c r="B48"/>
  <c r="C48"/>
  <c r="D48"/>
  <c r="E48"/>
  <c r="B49"/>
  <c r="C49"/>
  <c r="D49"/>
  <c r="E49"/>
  <c r="B50"/>
  <c r="C50"/>
  <c r="D50"/>
  <c r="E50"/>
  <c r="B51"/>
  <c r="C51"/>
  <c r="D51"/>
  <c r="E51"/>
  <c r="B52"/>
  <c r="C52"/>
  <c r="D52"/>
  <c r="E52"/>
  <c r="D53"/>
  <c r="D54"/>
  <c r="B55"/>
  <c r="C55"/>
  <c r="D55"/>
  <c r="E55"/>
  <c r="B56"/>
  <c r="C56"/>
  <c r="D56"/>
  <c r="E56"/>
  <c r="B57"/>
  <c r="C57"/>
  <c r="D57"/>
  <c r="E57"/>
  <c r="B58"/>
  <c r="C58"/>
  <c r="D58"/>
  <c r="E58"/>
  <c r="B59"/>
  <c r="C59"/>
  <c r="D59"/>
  <c r="E59"/>
  <c r="B60"/>
  <c r="C60"/>
  <c r="D60"/>
  <c r="E60"/>
  <c r="B61"/>
  <c r="C61"/>
  <c r="D61"/>
  <c r="E61"/>
  <c r="B62"/>
  <c r="C62"/>
  <c r="D62"/>
  <c r="E62"/>
  <c r="B63"/>
  <c r="C63"/>
  <c r="D63"/>
  <c r="E63"/>
  <c r="D64"/>
  <c r="D65"/>
  <c r="B66"/>
  <c r="C66"/>
  <c r="D66"/>
  <c r="E66"/>
  <c r="B67"/>
  <c r="C67"/>
  <c r="D67"/>
  <c r="E67"/>
  <c r="B68"/>
  <c r="C68"/>
  <c r="D68"/>
  <c r="E68"/>
  <c r="B69"/>
  <c r="C69"/>
  <c r="D69"/>
  <c r="E69"/>
  <c r="B70"/>
  <c r="C70"/>
  <c r="D70"/>
  <c r="E70"/>
  <c r="B71"/>
  <c r="C71"/>
  <c r="D71"/>
  <c r="E71"/>
  <c r="B72"/>
  <c r="C72"/>
  <c r="D72"/>
  <c r="E72"/>
  <c r="B73"/>
  <c r="C73"/>
  <c r="D73"/>
  <c r="E73"/>
  <c r="B74"/>
  <c r="C74"/>
  <c r="D74"/>
  <c r="E74"/>
  <c r="D75"/>
  <c r="D76"/>
  <c r="B77"/>
  <c r="C77"/>
  <c r="D77"/>
  <c r="E77"/>
  <c r="B78"/>
  <c r="C78"/>
  <c r="D78"/>
  <c r="E78"/>
  <c r="B79"/>
  <c r="C79"/>
  <c r="D79"/>
  <c r="E79"/>
  <c r="B80"/>
  <c r="C80"/>
  <c r="D80"/>
  <c r="E80"/>
  <c r="B81"/>
  <c r="C81"/>
  <c r="D81"/>
  <c r="E81"/>
  <c r="B82"/>
  <c r="C82"/>
  <c r="D82"/>
  <c r="E82"/>
  <c r="B83"/>
  <c r="C83"/>
  <c r="D83"/>
  <c r="E83"/>
  <c r="B84"/>
  <c r="C84"/>
  <c r="D84"/>
  <c r="E84"/>
  <c r="B85"/>
  <c r="C85"/>
  <c r="D85"/>
  <c r="E85"/>
  <c r="B86"/>
  <c r="C86"/>
  <c r="D86"/>
  <c r="E86"/>
  <c r="B87"/>
  <c r="C87"/>
  <c r="D87"/>
  <c r="E87"/>
  <c r="B88"/>
  <c r="C88"/>
  <c r="D88"/>
  <c r="E88"/>
  <c r="D89"/>
  <c r="D90"/>
  <c r="B91"/>
  <c r="C91"/>
  <c r="D91"/>
  <c r="E91"/>
  <c r="B92"/>
  <c r="C92"/>
  <c r="D92"/>
  <c r="E92"/>
  <c r="B93"/>
  <c r="C93"/>
  <c r="D93"/>
  <c r="E93"/>
  <c r="B94"/>
  <c r="C94"/>
  <c r="D94"/>
  <c r="E94"/>
  <c r="B95"/>
  <c r="C95"/>
  <c r="D95"/>
  <c r="E95"/>
  <c r="B96"/>
  <c r="C96"/>
  <c r="D96"/>
  <c r="E96"/>
  <c r="B97"/>
  <c r="C97"/>
  <c r="D97"/>
  <c r="E97"/>
  <c r="B98"/>
  <c r="C98"/>
  <c r="D98"/>
  <c r="E98"/>
  <c r="B99"/>
  <c r="C99"/>
  <c r="D99"/>
  <c r="E99"/>
  <c r="B100"/>
  <c r="C100"/>
  <c r="D100"/>
  <c r="E100"/>
  <c r="B101"/>
  <c r="C101"/>
  <c r="D101"/>
  <c r="E101"/>
  <c r="B102"/>
  <c r="C102"/>
  <c r="D102"/>
  <c r="E102"/>
  <c r="B103"/>
  <c r="C103"/>
  <c r="D103"/>
  <c r="E103"/>
  <c r="B104"/>
  <c r="C104"/>
  <c r="D104"/>
  <c r="E104"/>
  <c r="D105"/>
  <c r="D106"/>
  <c r="B107"/>
  <c r="C107"/>
  <c r="D107"/>
  <c r="E107"/>
  <c r="B108"/>
  <c r="C108"/>
  <c r="D108"/>
  <c r="E108"/>
  <c r="B109"/>
  <c r="C109"/>
  <c r="D109"/>
  <c r="E109"/>
  <c r="B110"/>
  <c r="C110"/>
  <c r="D110"/>
  <c r="E110"/>
  <c r="B111"/>
  <c r="C111"/>
  <c r="D111"/>
  <c r="E111"/>
  <c r="B112"/>
  <c r="C112"/>
  <c r="D112"/>
  <c r="E112"/>
  <c r="B113"/>
  <c r="C113"/>
  <c r="D113"/>
  <c r="E113"/>
  <c r="B114"/>
  <c r="C114"/>
  <c r="D114"/>
  <c r="E114"/>
  <c r="B115"/>
  <c r="C115"/>
  <c r="D115"/>
  <c r="E115"/>
  <c r="B116"/>
  <c r="C116"/>
  <c r="D116"/>
  <c r="E116"/>
  <c r="B117"/>
  <c r="C117"/>
  <c r="D117"/>
  <c r="E117"/>
  <c r="B118"/>
  <c r="C118"/>
  <c r="D118"/>
  <c r="E118"/>
  <c r="B119"/>
  <c r="C119"/>
  <c r="D119"/>
  <c r="E119"/>
  <c r="B120"/>
  <c r="C120"/>
  <c r="D120"/>
  <c r="E120"/>
  <c r="D121"/>
  <c r="D122"/>
  <c r="B123"/>
  <c r="D123"/>
  <c r="E123"/>
  <c r="B124"/>
  <c r="C124"/>
  <c r="D124"/>
  <c r="E124"/>
  <c r="B125"/>
  <c r="C125"/>
  <c r="D125"/>
  <c r="E125"/>
  <c r="B126"/>
  <c r="C126"/>
  <c r="D126"/>
  <c r="E126"/>
  <c r="B127"/>
  <c r="C127"/>
  <c r="D127"/>
  <c r="E127"/>
  <c r="B128"/>
  <c r="C128"/>
  <c r="D128"/>
  <c r="E128"/>
  <c r="B129"/>
  <c r="C129"/>
  <c r="D129"/>
  <c r="E129"/>
  <c r="B130"/>
  <c r="C130"/>
  <c r="D130"/>
  <c r="E130"/>
  <c r="B131"/>
  <c r="C131"/>
  <c r="D131"/>
  <c r="E131"/>
  <c r="D132"/>
  <c r="B133"/>
  <c r="C133"/>
  <c r="D133"/>
  <c r="E133"/>
  <c r="B134"/>
  <c r="C134"/>
  <c r="D134"/>
  <c r="E134"/>
  <c r="B135"/>
  <c r="C135"/>
  <c r="D135"/>
  <c r="E135"/>
  <c r="B136"/>
  <c r="C136"/>
  <c r="D136"/>
  <c r="E136"/>
  <c r="B137"/>
  <c r="C137"/>
  <c r="D137"/>
  <c r="E137"/>
  <c r="B138"/>
  <c r="C138"/>
  <c r="D138"/>
  <c r="E138"/>
  <c r="D139"/>
  <c r="B140"/>
  <c r="C140"/>
  <c r="D140"/>
  <c r="E140"/>
  <c r="B141"/>
  <c r="C141"/>
  <c r="D141"/>
  <c r="E141"/>
  <c r="B142"/>
  <c r="C142"/>
  <c r="D142"/>
  <c r="E142"/>
  <c r="B143"/>
  <c r="C143"/>
  <c r="D143"/>
  <c r="E143"/>
  <c r="B144"/>
  <c r="C144"/>
  <c r="D144"/>
  <c r="E144"/>
  <c r="B145"/>
  <c r="C145"/>
  <c r="D145"/>
  <c r="E145"/>
  <c r="B146"/>
  <c r="C146"/>
  <c r="D146"/>
  <c r="E146"/>
  <c r="B147"/>
  <c r="C147"/>
  <c r="D147"/>
  <c r="E147"/>
  <c r="B148"/>
  <c r="C148"/>
  <c r="D148"/>
  <c r="E148"/>
  <c r="B149"/>
  <c r="C149"/>
  <c r="D149"/>
  <c r="E149"/>
  <c r="B150"/>
  <c r="C150"/>
  <c r="D150"/>
  <c r="B151"/>
  <c r="C151"/>
  <c r="D151"/>
  <c r="E151"/>
  <c r="B152"/>
  <c r="C152"/>
  <c r="D152"/>
  <c r="E152"/>
  <c r="B153"/>
  <c r="C153"/>
  <c r="D153"/>
  <c r="E153"/>
  <c r="B155"/>
  <c r="C155"/>
  <c r="D155"/>
  <c r="E155"/>
  <c r="B156"/>
  <c r="C156"/>
  <c r="D156"/>
  <c r="E156"/>
  <c r="B157"/>
  <c r="C157"/>
  <c r="D157"/>
  <c r="E157"/>
  <c r="B158"/>
  <c r="C158"/>
  <c r="D158"/>
  <c r="E158"/>
  <c r="B159"/>
  <c r="C159"/>
  <c r="D159"/>
  <c r="E159"/>
  <c r="B160"/>
  <c r="C160"/>
  <c r="D160"/>
  <c r="E160"/>
  <c r="B161"/>
  <c r="C161"/>
  <c r="D161"/>
  <c r="E161"/>
  <c r="D162"/>
  <c r="D163"/>
  <c r="D164"/>
  <c r="B165"/>
  <c r="C165"/>
  <c r="D165"/>
  <c r="E165"/>
  <c r="B166"/>
  <c r="C166"/>
  <c r="D166"/>
  <c r="E166"/>
  <c r="B167"/>
  <c r="C167"/>
  <c r="D167"/>
  <c r="E167"/>
  <c r="D168"/>
  <c r="D169"/>
  <c r="B170"/>
  <c r="C170"/>
  <c r="D170"/>
  <c r="E170"/>
  <c r="B171"/>
  <c r="C171"/>
  <c r="D171"/>
  <c r="E171"/>
  <c r="D172"/>
  <c r="D173"/>
  <c r="B174"/>
  <c r="C174"/>
  <c r="D174"/>
  <c r="E174"/>
  <c r="D175"/>
  <c r="D176"/>
  <c r="B177"/>
  <c r="C177"/>
  <c r="D177"/>
  <c r="E177"/>
  <c r="B178"/>
  <c r="C178"/>
  <c r="D178"/>
  <c r="E178"/>
  <c r="B179"/>
  <c r="C179"/>
  <c r="D179"/>
  <c r="E179"/>
  <c r="D180"/>
  <c r="D181"/>
  <c r="B182"/>
  <c r="C182"/>
  <c r="D182"/>
  <c r="E182"/>
  <c r="F7" i="10"/>
  <c r="F11"/>
  <c r="B1"/>
  <c r="C1"/>
  <c r="D1"/>
  <c r="E1"/>
  <c r="F1"/>
  <c r="B2"/>
  <c r="B3"/>
  <c r="C3"/>
  <c r="D3"/>
  <c r="E3"/>
  <c r="F3"/>
  <c r="B4"/>
  <c r="C4"/>
  <c r="D4"/>
  <c r="E4"/>
  <c r="F4"/>
  <c r="B6"/>
  <c r="C6"/>
  <c r="D6"/>
  <c r="E6"/>
  <c r="F6"/>
  <c r="B7"/>
  <c r="C7"/>
  <c r="D7"/>
  <c r="E7"/>
  <c r="B8"/>
  <c r="D8"/>
  <c r="E8"/>
  <c r="F8"/>
  <c r="B9"/>
  <c r="D9"/>
  <c r="E9"/>
  <c r="F9"/>
  <c r="B10"/>
  <c r="D10"/>
  <c r="E10"/>
  <c r="F10"/>
  <c r="D11"/>
  <c r="B12"/>
  <c r="D12"/>
  <c r="E12"/>
  <c r="F12"/>
  <c r="B13"/>
  <c r="D13"/>
  <c r="E13"/>
  <c r="F13"/>
  <c r="D14"/>
  <c r="F14"/>
  <c r="B15"/>
  <c r="D15"/>
  <c r="E15"/>
  <c r="F15"/>
  <c r="B16"/>
  <c r="D16"/>
  <c r="E16"/>
  <c r="F16"/>
  <c r="B17"/>
  <c r="D17"/>
  <c r="E17"/>
  <c r="F17"/>
  <c r="B18"/>
  <c r="D18"/>
  <c r="E18"/>
  <c r="F18"/>
  <c r="B19"/>
  <c r="D19"/>
  <c r="E19"/>
  <c r="F19"/>
  <c r="D20"/>
  <c r="F20"/>
  <c r="D21"/>
  <c r="F21"/>
  <c r="B22"/>
  <c r="D22"/>
  <c r="E22"/>
  <c r="F22"/>
  <c r="B23"/>
  <c r="D23"/>
  <c r="E23"/>
  <c r="F23"/>
  <c r="B24"/>
  <c r="D24"/>
  <c r="E24"/>
  <c r="F24"/>
  <c r="B25"/>
  <c r="D25"/>
  <c r="E25"/>
  <c r="F25"/>
  <c r="B26"/>
  <c r="D26"/>
  <c r="E26"/>
  <c r="F26"/>
  <c r="B27"/>
  <c r="D27"/>
  <c r="E27"/>
  <c r="F27"/>
  <c r="B28"/>
  <c r="D28"/>
  <c r="E28"/>
  <c r="F28"/>
  <c r="B29"/>
  <c r="D29"/>
  <c r="E29"/>
  <c r="F29"/>
  <c r="B30"/>
  <c r="D30"/>
  <c r="E30"/>
  <c r="F30"/>
  <c r="D31"/>
  <c r="F31"/>
  <c r="D32"/>
  <c r="F32"/>
  <c r="B33"/>
  <c r="D33"/>
  <c r="E33"/>
  <c r="F33"/>
  <c r="B34"/>
  <c r="D34"/>
  <c r="E34"/>
  <c r="F34"/>
  <c r="B35"/>
  <c r="D35"/>
  <c r="E35"/>
  <c r="F35"/>
  <c r="B36"/>
  <c r="D36"/>
  <c r="E36"/>
  <c r="F36"/>
  <c r="B37"/>
  <c r="D37"/>
  <c r="E37"/>
  <c r="F37"/>
  <c r="B38"/>
  <c r="D38"/>
  <c r="E38"/>
  <c r="F38"/>
  <c r="B39"/>
  <c r="D39"/>
  <c r="E39"/>
  <c r="F39"/>
  <c r="B40"/>
  <c r="D40"/>
  <c r="E40"/>
  <c r="F40"/>
  <c r="B41"/>
  <c r="D41"/>
  <c r="E41"/>
  <c r="F41"/>
  <c r="D42"/>
  <c r="F42"/>
  <c r="D43"/>
  <c r="F43"/>
  <c r="B44"/>
  <c r="D44"/>
  <c r="E44"/>
  <c r="F44"/>
  <c r="B45"/>
  <c r="D45"/>
  <c r="E45"/>
  <c r="F45"/>
  <c r="B46"/>
  <c r="D46"/>
  <c r="E46"/>
  <c r="F46"/>
  <c r="B47"/>
  <c r="D47"/>
  <c r="E47"/>
  <c r="F47"/>
  <c r="B48"/>
  <c r="D48"/>
  <c r="E48"/>
  <c r="F48"/>
  <c r="B49"/>
  <c r="D49"/>
  <c r="E49"/>
  <c r="F49"/>
  <c r="B50"/>
  <c r="D50"/>
  <c r="E50"/>
  <c r="F50"/>
  <c r="B51"/>
  <c r="D51"/>
  <c r="E51"/>
  <c r="F51"/>
  <c r="B52"/>
  <c r="D52"/>
  <c r="E52"/>
  <c r="F52"/>
  <c r="D53"/>
  <c r="F53"/>
  <c r="D54"/>
  <c r="F54"/>
  <c r="B55"/>
  <c r="D55"/>
  <c r="E55"/>
  <c r="F55"/>
  <c r="B56"/>
  <c r="D56"/>
  <c r="E56"/>
  <c r="F56"/>
  <c r="B57"/>
  <c r="D57"/>
  <c r="E57"/>
  <c r="F57"/>
  <c r="B58"/>
  <c r="D58"/>
  <c r="E58"/>
  <c r="F58"/>
  <c r="B59"/>
  <c r="D59"/>
  <c r="E59"/>
  <c r="F59"/>
  <c r="B60"/>
  <c r="D60"/>
  <c r="E60"/>
  <c r="F60"/>
  <c r="B61"/>
  <c r="D61"/>
  <c r="E61"/>
  <c r="F61"/>
  <c r="B62"/>
  <c r="D62"/>
  <c r="E62"/>
  <c r="F62"/>
  <c r="B63"/>
  <c r="D63"/>
  <c r="E63"/>
  <c r="F63"/>
  <c r="D64"/>
  <c r="F64"/>
  <c r="D65"/>
  <c r="F65"/>
  <c r="B66"/>
  <c r="D66"/>
  <c r="E66"/>
  <c r="F66"/>
  <c r="B67"/>
  <c r="D67"/>
  <c r="E67"/>
  <c r="F67"/>
  <c r="B68"/>
  <c r="D68"/>
  <c r="E68"/>
  <c r="F68"/>
  <c r="B69"/>
  <c r="D69"/>
  <c r="E69"/>
  <c r="F69"/>
  <c r="B70"/>
  <c r="D70"/>
  <c r="E70"/>
  <c r="F70"/>
  <c r="B71"/>
  <c r="D71"/>
  <c r="E71"/>
  <c r="F71"/>
  <c r="B72"/>
  <c r="D72"/>
  <c r="E72"/>
  <c r="F72"/>
  <c r="B73"/>
  <c r="D73"/>
  <c r="E73"/>
  <c r="F73"/>
  <c r="B74"/>
  <c r="D74"/>
  <c r="E74"/>
  <c r="F74"/>
  <c r="D75"/>
  <c r="F75"/>
  <c r="D76"/>
  <c r="F76"/>
  <c r="B77"/>
  <c r="D77"/>
  <c r="E77"/>
  <c r="F77"/>
  <c r="B78"/>
  <c r="D78"/>
  <c r="E78"/>
  <c r="F78"/>
  <c r="B79"/>
  <c r="D79"/>
  <c r="E79"/>
  <c r="F79"/>
  <c r="B80"/>
  <c r="D80"/>
  <c r="E80"/>
  <c r="F80"/>
  <c r="B81"/>
  <c r="D81"/>
  <c r="E81"/>
  <c r="F81"/>
  <c r="B82"/>
  <c r="D82"/>
  <c r="E82"/>
  <c r="F82"/>
  <c r="B84"/>
  <c r="D84"/>
  <c r="E84"/>
  <c r="F84"/>
  <c r="B85"/>
  <c r="D85"/>
  <c r="E85"/>
  <c r="F85"/>
  <c r="B86"/>
  <c r="D86"/>
  <c r="E86"/>
  <c r="F86"/>
  <c r="B87"/>
  <c r="D87"/>
  <c r="E87"/>
  <c r="F87"/>
  <c r="B88"/>
  <c r="D88"/>
  <c r="E88"/>
  <c r="F88"/>
  <c r="D89"/>
  <c r="F89"/>
  <c r="D90"/>
  <c r="F90"/>
  <c r="B91"/>
  <c r="D91"/>
  <c r="E91"/>
  <c r="F91"/>
  <c r="B92"/>
  <c r="D92"/>
  <c r="E92"/>
  <c r="F92"/>
  <c r="B93"/>
  <c r="D93"/>
  <c r="E93"/>
  <c r="F93"/>
  <c r="B94"/>
  <c r="D94"/>
  <c r="E94"/>
  <c r="F94"/>
  <c r="B95"/>
  <c r="D95"/>
  <c r="E95"/>
  <c r="F95"/>
  <c r="B96"/>
  <c r="D96"/>
  <c r="E96"/>
  <c r="F96"/>
  <c r="B97"/>
  <c r="D97"/>
  <c r="E97"/>
  <c r="F97"/>
  <c r="B98"/>
  <c r="D98"/>
  <c r="E98"/>
  <c r="F98"/>
  <c r="B99"/>
  <c r="D99"/>
  <c r="E99"/>
  <c r="F99"/>
  <c r="B100"/>
  <c r="D100"/>
  <c r="E100"/>
  <c r="F100"/>
  <c r="B101"/>
  <c r="D101"/>
  <c r="E101"/>
  <c r="F101"/>
  <c r="B102"/>
  <c r="D102"/>
  <c r="E102"/>
  <c r="F102"/>
  <c r="B103"/>
  <c r="D103"/>
  <c r="E103"/>
  <c r="F103"/>
  <c r="B104"/>
  <c r="D104"/>
  <c r="E104"/>
  <c r="F104"/>
  <c r="D105"/>
  <c r="F105"/>
  <c r="D106"/>
  <c r="F106"/>
  <c r="B107"/>
  <c r="D107"/>
  <c r="E107"/>
  <c r="F107"/>
  <c r="B108"/>
  <c r="D108"/>
  <c r="E108"/>
  <c r="F108"/>
  <c r="B109"/>
  <c r="D109"/>
  <c r="E109"/>
  <c r="F109"/>
  <c r="B110"/>
  <c r="D110"/>
  <c r="E110"/>
  <c r="F110"/>
  <c r="B111"/>
  <c r="D111"/>
  <c r="E111"/>
  <c r="F111"/>
  <c r="B112"/>
  <c r="D112"/>
  <c r="E112"/>
  <c r="F112"/>
  <c r="B113"/>
  <c r="D113"/>
  <c r="E113"/>
  <c r="F113"/>
  <c r="B114"/>
  <c r="D114"/>
  <c r="E114"/>
  <c r="F114"/>
  <c r="B115"/>
  <c r="D115"/>
  <c r="E115"/>
  <c r="F115"/>
  <c r="B116"/>
  <c r="D116"/>
  <c r="E116"/>
  <c r="F116"/>
  <c r="B117"/>
  <c r="D117"/>
  <c r="E117"/>
  <c r="F117"/>
  <c r="B118"/>
  <c r="D118"/>
  <c r="E118"/>
  <c r="F118"/>
  <c r="B119"/>
  <c r="D119"/>
  <c r="E119"/>
  <c r="F119"/>
  <c r="B120"/>
  <c r="D120"/>
  <c r="E120"/>
  <c r="F120"/>
  <c r="D121"/>
  <c r="F121"/>
  <c r="D122"/>
  <c r="F122"/>
  <c r="B123"/>
  <c r="D123"/>
  <c r="E123"/>
  <c r="F123"/>
  <c r="B124"/>
  <c r="D124"/>
  <c r="E124"/>
  <c r="F124"/>
  <c r="B125"/>
  <c r="D125"/>
  <c r="E125"/>
  <c r="F125"/>
  <c r="B126"/>
  <c r="D126"/>
  <c r="E126"/>
  <c r="F126"/>
  <c r="B127"/>
  <c r="D127"/>
  <c r="E127"/>
  <c r="F127"/>
  <c r="B128"/>
  <c r="D128"/>
  <c r="E128"/>
  <c r="F128"/>
  <c r="B129"/>
  <c r="D129"/>
  <c r="E129"/>
  <c r="F129"/>
  <c r="B130"/>
  <c r="D130"/>
  <c r="E130"/>
  <c r="F130"/>
  <c r="B131"/>
  <c r="D131"/>
  <c r="E131"/>
  <c r="F131"/>
  <c r="D132"/>
  <c r="F132"/>
  <c r="B133"/>
  <c r="D133"/>
  <c r="E133"/>
  <c r="F133"/>
  <c r="B134"/>
  <c r="D134"/>
  <c r="E134"/>
  <c r="F134"/>
  <c r="B135"/>
  <c r="D135"/>
  <c r="E135"/>
  <c r="F135"/>
  <c r="B136"/>
  <c r="D136"/>
  <c r="E136"/>
  <c r="F136"/>
  <c r="B137"/>
  <c r="D137"/>
  <c r="E137"/>
  <c r="F137"/>
  <c r="B138"/>
  <c r="D138"/>
  <c r="E138"/>
  <c r="F138"/>
  <c r="D139"/>
  <c r="F139"/>
  <c r="B140"/>
  <c r="D140"/>
  <c r="E140"/>
  <c r="F140"/>
  <c r="B141"/>
  <c r="D141"/>
  <c r="E141"/>
  <c r="F141"/>
  <c r="B142"/>
  <c r="D142"/>
  <c r="E142"/>
  <c r="F142"/>
  <c r="B143"/>
  <c r="D143"/>
  <c r="E143"/>
  <c r="F143"/>
  <c r="B144"/>
  <c r="D144"/>
  <c r="E144"/>
  <c r="F144"/>
  <c r="B145"/>
  <c r="D145"/>
  <c r="E145"/>
  <c r="F145"/>
  <c r="B146"/>
  <c r="D146"/>
  <c r="E146"/>
  <c r="F146"/>
  <c r="B147"/>
  <c r="D147"/>
  <c r="E147"/>
  <c r="F147"/>
  <c r="B148"/>
  <c r="D148"/>
  <c r="E148"/>
  <c r="F148"/>
  <c r="B149"/>
  <c r="D149"/>
  <c r="E149"/>
  <c r="F149"/>
  <c r="B150"/>
  <c r="D150"/>
  <c r="F150"/>
  <c r="B151"/>
  <c r="D151"/>
  <c r="E151"/>
  <c r="F151"/>
  <c r="B152"/>
  <c r="D152"/>
  <c r="E152"/>
  <c r="F152"/>
  <c r="B153"/>
  <c r="D153"/>
  <c r="E153"/>
  <c r="F153"/>
  <c r="F154"/>
  <c r="B155"/>
  <c r="D155"/>
  <c r="E155"/>
  <c r="F155"/>
  <c r="B156"/>
  <c r="D156"/>
  <c r="E156"/>
  <c r="F156"/>
  <c r="B157"/>
  <c r="D157"/>
  <c r="E157"/>
  <c r="F157"/>
  <c r="B158"/>
  <c r="D158"/>
  <c r="E158"/>
  <c r="F158"/>
  <c r="B159"/>
  <c r="D159"/>
  <c r="E159"/>
  <c r="F159"/>
  <c r="B160"/>
  <c r="D160"/>
  <c r="E160"/>
  <c r="F160"/>
  <c r="B161"/>
  <c r="D161"/>
  <c r="E161"/>
  <c r="F161"/>
  <c r="D162"/>
  <c r="F162"/>
  <c r="D163"/>
  <c r="F163"/>
  <c r="D164"/>
  <c r="F164"/>
  <c r="B165"/>
  <c r="D165"/>
  <c r="E165"/>
  <c r="F165"/>
  <c r="B166"/>
  <c r="D166"/>
  <c r="E166"/>
  <c r="F166"/>
  <c r="B167"/>
  <c r="D167"/>
  <c r="E167"/>
  <c r="F167"/>
  <c r="D168"/>
  <c r="F168"/>
  <c r="D169"/>
  <c r="F169"/>
  <c r="B170"/>
  <c r="D170"/>
  <c r="E170"/>
  <c r="F170"/>
  <c r="B171"/>
  <c r="D171"/>
  <c r="E171"/>
  <c r="F171"/>
  <c r="D172"/>
  <c r="F172"/>
  <c r="D173"/>
  <c r="F173"/>
  <c r="B174"/>
  <c r="D174"/>
  <c r="E174"/>
  <c r="F174"/>
  <c r="D175"/>
  <c r="F175"/>
  <c r="D176"/>
  <c r="F176"/>
  <c r="B177"/>
  <c r="D177"/>
  <c r="E177"/>
  <c r="F177"/>
  <c r="B178"/>
  <c r="D178"/>
  <c r="E178"/>
  <c r="F178"/>
  <c r="B179"/>
  <c r="D179"/>
  <c r="E179"/>
  <c r="F179"/>
  <c r="D180"/>
  <c r="F180"/>
  <c r="D181"/>
  <c r="F181"/>
  <c r="B182"/>
  <c r="D182"/>
  <c r="E182"/>
  <c r="F182"/>
  <c r="C11" i="2"/>
  <c r="C13"/>
  <c r="C15"/>
  <c r="C16"/>
  <c r="C17"/>
  <c r="C19"/>
  <c r="C21"/>
  <c r="C23"/>
  <c r="C25"/>
  <c r="C29"/>
  <c r="C31"/>
  <c r="C33"/>
  <c r="C35"/>
  <c r="C37"/>
  <c r="C38"/>
  <c r="C39"/>
  <c r="C41"/>
  <c r="C43"/>
  <c r="C45"/>
  <c r="C47"/>
  <c r="C51"/>
  <c r="C53"/>
  <c r="C55"/>
  <c r="C57"/>
  <c r="C59"/>
  <c r="C61"/>
  <c r="C63"/>
  <c r="C65"/>
  <c r="C67"/>
  <c r="C69"/>
  <c r="C73"/>
  <c r="C75"/>
  <c r="C77"/>
  <c r="C79"/>
  <c r="C81"/>
  <c r="C83"/>
  <c r="C87"/>
  <c r="C89"/>
  <c r="C91"/>
  <c r="C93"/>
  <c r="C95"/>
  <c r="C97"/>
  <c r="C99"/>
  <c r="C103"/>
  <c r="C105"/>
  <c r="C107"/>
  <c r="C109"/>
  <c r="C111"/>
  <c r="C113"/>
  <c r="C115"/>
  <c r="C119"/>
  <c r="C121"/>
  <c r="C123"/>
  <c r="C125"/>
  <c r="C127"/>
  <c r="C129"/>
  <c r="C131"/>
  <c r="C9"/>
  <c r="C10"/>
  <c r="C12"/>
  <c r="C14"/>
  <c r="C18"/>
  <c r="C20"/>
  <c r="C22"/>
  <c r="C24"/>
  <c r="C26"/>
  <c r="C27"/>
  <c r="C28"/>
  <c r="C30"/>
  <c r="C32"/>
  <c r="C34"/>
  <c r="C36"/>
  <c r="C40"/>
  <c r="C42"/>
  <c r="C44"/>
  <c r="C46"/>
  <c r="C48"/>
  <c r="C49"/>
  <c r="C50"/>
  <c r="C52"/>
  <c r="C54"/>
  <c r="C56"/>
  <c r="C58"/>
  <c r="C60"/>
  <c r="C62"/>
  <c r="C64"/>
  <c r="C66"/>
  <c r="C68"/>
  <c r="C70"/>
  <c r="C71"/>
  <c r="C72"/>
  <c r="C74"/>
  <c r="C76"/>
  <c r="C78"/>
  <c r="C80"/>
  <c r="C82"/>
  <c r="C84"/>
  <c r="C85"/>
  <c r="C86"/>
  <c r="C88"/>
  <c r="C90"/>
  <c r="C92"/>
  <c r="C94"/>
  <c r="C96"/>
  <c r="C98"/>
  <c r="C100"/>
  <c r="C101"/>
  <c r="C102"/>
  <c r="C104"/>
  <c r="C106"/>
  <c r="C108"/>
  <c r="C110"/>
  <c r="C112"/>
  <c r="C114"/>
  <c r="C116"/>
  <c r="C117"/>
  <c r="C120"/>
  <c r="C124"/>
  <c r="C128"/>
  <c r="F133"/>
  <c r="F135"/>
  <c r="F137"/>
  <c r="F139"/>
  <c r="F141"/>
  <c r="F143"/>
  <c r="F145"/>
  <c r="F147"/>
  <c r="F149"/>
  <c r="F151"/>
  <c r="F153"/>
  <c r="F155"/>
  <c r="F157"/>
  <c r="F159"/>
  <c r="F161"/>
  <c r="F163"/>
  <c r="F165"/>
  <c r="F167"/>
  <c r="F169"/>
  <c r="F171"/>
  <c r="F173"/>
  <c r="F175"/>
  <c r="F176"/>
  <c r="F177"/>
  <c r="F4"/>
  <c r="F6"/>
  <c r="F7"/>
  <c r="F118"/>
  <c r="F122"/>
  <c r="F126"/>
  <c r="F130"/>
  <c r="C132"/>
  <c r="C134"/>
  <c r="C136"/>
  <c r="C138"/>
  <c r="C140"/>
  <c r="C142"/>
  <c r="C144"/>
  <c r="C146"/>
  <c r="C148"/>
  <c r="C150"/>
  <c r="C152"/>
  <c r="C154"/>
  <c r="C156"/>
  <c r="C158"/>
  <c r="C160"/>
  <c r="C162"/>
  <c r="C164"/>
  <c r="C166"/>
  <c r="C168"/>
  <c r="C170"/>
  <c r="C172"/>
  <c r="C174"/>
  <c r="C178"/>
  <c r="C5"/>
  <c r="C8"/>
  <c r="F11"/>
  <c r="F13"/>
  <c r="F15"/>
  <c r="F16"/>
  <c r="F17"/>
  <c r="F19"/>
  <c r="F21"/>
  <c r="F23"/>
  <c r="F25"/>
  <c r="F29"/>
  <c r="F31"/>
  <c r="F33"/>
  <c r="F35"/>
  <c r="F37"/>
  <c r="F38"/>
  <c r="F39"/>
  <c r="F41"/>
  <c r="F43"/>
  <c r="F45"/>
  <c r="F47"/>
  <c r="F51"/>
  <c r="F53"/>
  <c r="F55"/>
  <c r="F57"/>
  <c r="F59"/>
  <c r="F61"/>
  <c r="F63"/>
  <c r="F65"/>
  <c r="F67"/>
  <c r="F69"/>
  <c r="F73"/>
  <c r="F75"/>
  <c r="F77"/>
  <c r="F79"/>
  <c r="F81"/>
  <c r="F83"/>
  <c r="F87"/>
  <c r="F89"/>
  <c r="F91"/>
  <c r="F93"/>
  <c r="F95"/>
  <c r="F97"/>
  <c r="F99"/>
  <c r="F103"/>
  <c r="F105"/>
  <c r="F107"/>
  <c r="F109"/>
  <c r="F111"/>
  <c r="F113"/>
  <c r="F115"/>
  <c r="F119"/>
  <c r="F121"/>
  <c r="F123"/>
  <c r="F125"/>
  <c r="F127"/>
  <c r="F129"/>
  <c r="F131"/>
  <c r="F9"/>
  <c r="F10"/>
  <c r="F12"/>
  <c r="F14"/>
  <c r="F18"/>
  <c r="F20"/>
  <c r="F22"/>
  <c r="F24"/>
  <c r="F26"/>
  <c r="F27"/>
  <c r="F28"/>
  <c r="F30"/>
  <c r="F32"/>
  <c r="F34"/>
  <c r="F36"/>
  <c r="F40"/>
  <c r="F42"/>
  <c r="F44"/>
  <c r="F46"/>
  <c r="F48"/>
  <c r="F49"/>
  <c r="F50"/>
  <c r="F52"/>
  <c r="F54"/>
  <c r="F58"/>
  <c r="F62"/>
  <c r="F66"/>
  <c r="F70"/>
  <c r="F72"/>
  <c r="F76"/>
  <c r="F80"/>
  <c r="F84"/>
  <c r="F86"/>
  <c r="F90"/>
  <c r="F94"/>
  <c r="F98"/>
  <c r="F101"/>
  <c r="F104"/>
  <c r="F108"/>
  <c r="F112"/>
  <c r="F116"/>
  <c r="C118"/>
  <c r="C126"/>
  <c r="C133"/>
  <c r="C137"/>
  <c r="C141"/>
  <c r="C145"/>
  <c r="C149"/>
  <c r="C153"/>
  <c r="C157"/>
  <c r="C161"/>
  <c r="C165"/>
  <c r="C169"/>
  <c r="C173"/>
  <c r="C176"/>
  <c r="C4"/>
  <c r="C7"/>
  <c r="F124"/>
  <c r="F132"/>
  <c r="F136"/>
  <c r="F140"/>
  <c r="F144"/>
  <c r="F148"/>
  <c r="F152"/>
  <c r="F156"/>
  <c r="F160"/>
  <c r="F164"/>
  <c r="F168"/>
  <c r="F172"/>
  <c r="F178"/>
  <c r="F8"/>
  <c r="F56"/>
  <c r="F60"/>
  <c r="F64"/>
  <c r="F68"/>
  <c r="F71"/>
  <c r="F74"/>
  <c r="F78"/>
  <c r="F82"/>
  <c r="F85"/>
  <c r="F88"/>
  <c r="F92"/>
  <c r="F96"/>
  <c r="F100"/>
  <c r="F102"/>
  <c r="F106"/>
  <c r="F110"/>
  <c r="F114"/>
  <c r="F117"/>
  <c r="C122"/>
  <c r="C130"/>
  <c r="C135"/>
  <c r="C139"/>
  <c r="C143"/>
  <c r="C147"/>
  <c r="C151"/>
  <c r="C155"/>
  <c r="C159"/>
  <c r="C163"/>
  <c r="C167"/>
  <c r="C171"/>
  <c r="C175"/>
  <c r="C177"/>
  <c r="C6"/>
  <c r="F120"/>
  <c r="F128"/>
  <c r="F134"/>
  <c r="F138"/>
  <c r="F142"/>
  <c r="F146"/>
  <c r="F150"/>
  <c r="F154"/>
  <c r="F158"/>
  <c r="F162"/>
  <c r="F166"/>
  <c r="F170"/>
  <c r="F174"/>
  <c r="F5"/>
  <c r="B5" l="1"/>
  <c r="D5" s="1"/>
  <c r="E5"/>
  <c r="A5"/>
  <c r="B174"/>
  <c r="D174" s="1"/>
  <c r="A174"/>
  <c r="E174"/>
  <c r="B170"/>
  <c r="D170" s="1"/>
  <c r="A170"/>
  <c r="E170"/>
  <c r="B166"/>
  <c r="D166" s="1"/>
  <c r="A166"/>
  <c r="E166"/>
  <c r="B162"/>
  <c r="D162" s="1"/>
  <c r="A162"/>
  <c r="E162"/>
  <c r="B158"/>
  <c r="D158" s="1"/>
  <c r="A158"/>
  <c r="E158"/>
  <c r="B154"/>
  <c r="D154" s="1"/>
  <c r="A154"/>
  <c r="E154"/>
  <c r="B150"/>
  <c r="D150" s="1"/>
  <c r="A150"/>
  <c r="E150"/>
  <c r="B146"/>
  <c r="D146" s="1"/>
  <c r="A146"/>
  <c r="E146"/>
  <c r="B142"/>
  <c r="D142" s="1"/>
  <c r="A142"/>
  <c r="E142"/>
  <c r="B138"/>
  <c r="D138" s="1"/>
  <c r="A138"/>
  <c r="E138"/>
  <c r="B134"/>
  <c r="D134" s="1"/>
  <c r="A134"/>
  <c r="E134"/>
  <c r="E128"/>
  <c r="B128"/>
  <c r="D128" s="1"/>
  <c r="A128"/>
  <c r="E120"/>
  <c r="B120"/>
  <c r="D120" s="1"/>
  <c r="A120"/>
  <c r="B117"/>
  <c r="D117" s="1"/>
  <c r="A117"/>
  <c r="E117"/>
  <c r="B114"/>
  <c r="D114" s="1"/>
  <c r="A114"/>
  <c r="E114"/>
  <c r="B110"/>
  <c r="D110" s="1"/>
  <c r="A110"/>
  <c r="E110"/>
  <c r="B106"/>
  <c r="D106" s="1"/>
  <c r="A106"/>
  <c r="E106"/>
  <c r="B102"/>
  <c r="D102" s="1"/>
  <c r="A102"/>
  <c r="E102"/>
  <c r="B100"/>
  <c r="D100" s="1"/>
  <c r="A100"/>
  <c r="E100"/>
  <c r="B96"/>
  <c r="D96" s="1"/>
  <c r="A96"/>
  <c r="E96"/>
  <c r="B92"/>
  <c r="D92" s="1"/>
  <c r="A92"/>
  <c r="E92"/>
  <c r="B88"/>
  <c r="D88" s="1"/>
  <c r="A88"/>
  <c r="E88"/>
  <c r="B85"/>
  <c r="D85" s="1"/>
  <c r="A85"/>
  <c r="E85"/>
  <c r="B82"/>
  <c r="D82" s="1"/>
  <c r="A82"/>
  <c r="E82"/>
  <c r="B78"/>
  <c r="D78" s="1"/>
  <c r="A78"/>
  <c r="E78"/>
  <c r="B74"/>
  <c r="D74" s="1"/>
  <c r="A74"/>
  <c r="E74"/>
  <c r="B71"/>
  <c r="D71" s="1"/>
  <c r="A71"/>
  <c r="E71"/>
  <c r="B68"/>
  <c r="D68" s="1"/>
  <c r="A68"/>
  <c r="E68"/>
  <c r="B64"/>
  <c r="D64" s="1"/>
  <c r="A64"/>
  <c r="E64"/>
  <c r="B60"/>
  <c r="D60" s="1"/>
  <c r="A60"/>
  <c r="E60"/>
  <c r="B56"/>
  <c r="D56" s="1"/>
  <c r="A56"/>
  <c r="E56"/>
  <c r="E8"/>
  <c r="A8"/>
  <c r="B8"/>
  <c r="D8" s="1"/>
  <c r="H8" s="1"/>
  <c r="E178"/>
  <c r="B178"/>
  <c r="D178" s="1"/>
  <c r="H178" s="1"/>
  <c r="A178"/>
  <c r="E172"/>
  <c r="A172"/>
  <c r="B172"/>
  <c r="D172" s="1"/>
  <c r="H172" s="1"/>
  <c r="E168"/>
  <c r="B168"/>
  <c r="D168" s="1"/>
  <c r="H168" s="1"/>
  <c r="A168"/>
  <c r="E164"/>
  <c r="A164"/>
  <c r="B164"/>
  <c r="D164" s="1"/>
  <c r="H164" s="1"/>
  <c r="E160"/>
  <c r="B160"/>
  <c r="D160" s="1"/>
  <c r="A160"/>
  <c r="E156"/>
  <c r="A156"/>
  <c r="B156"/>
  <c r="D156" s="1"/>
  <c r="H156" s="1"/>
  <c r="E152"/>
  <c r="B152"/>
  <c r="D152" s="1"/>
  <c r="A152"/>
  <c r="E148"/>
  <c r="A148"/>
  <c r="B148"/>
  <c r="D148" s="1"/>
  <c r="H148" s="1"/>
  <c r="E144"/>
  <c r="B144"/>
  <c r="D144" s="1"/>
  <c r="A144"/>
  <c r="E140"/>
  <c r="A140"/>
  <c r="B140"/>
  <c r="D140" s="1"/>
  <c r="H140" s="1"/>
  <c r="E136"/>
  <c r="B136"/>
  <c r="D136" s="1"/>
  <c r="A136"/>
  <c r="E132"/>
  <c r="A132"/>
  <c r="B132"/>
  <c r="D132" s="1"/>
  <c r="H132" s="1"/>
  <c r="E124"/>
  <c r="A124"/>
  <c r="B124"/>
  <c r="D124" s="1"/>
  <c r="H124" s="1"/>
  <c r="E116"/>
  <c r="A116"/>
  <c r="B116"/>
  <c r="D116" s="1"/>
  <c r="H116" s="1"/>
  <c r="E112"/>
  <c r="B112"/>
  <c r="D112" s="1"/>
  <c r="A112"/>
  <c r="E108"/>
  <c r="A108"/>
  <c r="B108"/>
  <c r="D108" s="1"/>
  <c r="H108" s="1"/>
  <c r="E104"/>
  <c r="B104"/>
  <c r="D104" s="1"/>
  <c r="A104"/>
  <c r="E101"/>
  <c r="A101"/>
  <c r="B101"/>
  <c r="D101" s="1"/>
  <c r="H101" s="1"/>
  <c r="E98"/>
  <c r="B98"/>
  <c r="D98" s="1"/>
  <c r="A98"/>
  <c r="E94"/>
  <c r="A94"/>
  <c r="B94"/>
  <c r="D94" s="1"/>
  <c r="H94" s="1"/>
  <c r="E90"/>
  <c r="B90"/>
  <c r="D90" s="1"/>
  <c r="A90"/>
  <c r="E86"/>
  <c r="A86"/>
  <c r="B86"/>
  <c r="D86" s="1"/>
  <c r="H86" s="1"/>
  <c r="E84"/>
  <c r="B84"/>
  <c r="D84" s="1"/>
  <c r="A84"/>
  <c r="E80"/>
  <c r="A80"/>
  <c r="B80"/>
  <c r="D80" s="1"/>
  <c r="H80" s="1"/>
  <c r="E76"/>
  <c r="B76"/>
  <c r="D76" s="1"/>
  <c r="A76"/>
  <c r="E72"/>
  <c r="A72"/>
  <c r="B72"/>
  <c r="D72" s="1"/>
  <c r="H72" s="1"/>
  <c r="E70"/>
  <c r="B70"/>
  <c r="D70" s="1"/>
  <c r="A70"/>
  <c r="E66"/>
  <c r="A66"/>
  <c r="B66"/>
  <c r="D66" s="1"/>
  <c r="H66" s="1"/>
  <c r="E62"/>
  <c r="B62"/>
  <c r="D62" s="1"/>
  <c r="A62"/>
  <c r="E58"/>
  <c r="A58"/>
  <c r="B58"/>
  <c r="D58" s="1"/>
  <c r="H58" s="1"/>
  <c r="E54"/>
  <c r="B54"/>
  <c r="D54" s="1"/>
  <c r="A54"/>
  <c r="B52"/>
  <c r="D52" s="1"/>
  <c r="A52"/>
  <c r="E52"/>
  <c r="E50"/>
  <c r="A50"/>
  <c r="B50"/>
  <c r="D50" s="1"/>
  <c r="H50" s="1"/>
  <c r="B49"/>
  <c r="D49" s="1"/>
  <c r="A49"/>
  <c r="E49"/>
  <c r="E48"/>
  <c r="B48"/>
  <c r="D48" s="1"/>
  <c r="A48"/>
  <c r="B46"/>
  <c r="D46" s="1"/>
  <c r="A46"/>
  <c r="E46"/>
  <c r="E44"/>
  <c r="A44"/>
  <c r="B44"/>
  <c r="D44" s="1"/>
  <c r="H44" s="1"/>
  <c r="B42"/>
  <c r="D42" s="1"/>
  <c r="A42"/>
  <c r="E42"/>
  <c r="E40"/>
  <c r="B40"/>
  <c r="D40" s="1"/>
  <c r="A40"/>
  <c r="B36"/>
  <c r="D36" s="1"/>
  <c r="A36"/>
  <c r="E36"/>
  <c r="E34"/>
  <c r="A34"/>
  <c r="B34"/>
  <c r="D34" s="1"/>
  <c r="H34" s="1"/>
  <c r="B32"/>
  <c r="D32" s="1"/>
  <c r="A32"/>
  <c r="E32"/>
  <c r="E30"/>
  <c r="B30"/>
  <c r="D30" s="1"/>
  <c r="A30"/>
  <c r="B28"/>
  <c r="D28" s="1"/>
  <c r="A28"/>
  <c r="E28"/>
  <c r="E27"/>
  <c r="A27"/>
  <c r="B27"/>
  <c r="D27" s="1"/>
  <c r="H27" s="1"/>
  <c r="B26"/>
  <c r="D26" s="1"/>
  <c r="A26"/>
  <c r="E26"/>
  <c r="E24"/>
  <c r="B24"/>
  <c r="D24" s="1"/>
  <c r="A24"/>
  <c r="B22"/>
  <c r="D22" s="1"/>
  <c r="A22"/>
  <c r="E22"/>
  <c r="E20"/>
  <c r="A20"/>
  <c r="B20"/>
  <c r="D20" s="1"/>
  <c r="H20" s="1"/>
  <c r="B18"/>
  <c r="D18" s="1"/>
  <c r="A18"/>
  <c r="E18"/>
  <c r="E14"/>
  <c r="B14"/>
  <c r="D14" s="1"/>
  <c r="A14"/>
  <c r="B12"/>
  <c r="D12" s="1"/>
  <c r="A12"/>
  <c r="E12"/>
  <c r="E10"/>
  <c r="A10"/>
  <c r="B10"/>
  <c r="D10" s="1"/>
  <c r="H10" s="1"/>
  <c r="B9"/>
  <c r="D9" s="1"/>
  <c r="A9"/>
  <c r="E9"/>
  <c r="A131"/>
  <c r="E131"/>
  <c r="B131"/>
  <c r="D131" s="1"/>
  <c r="E129"/>
  <c r="B129"/>
  <c r="D129" s="1"/>
  <c r="A129"/>
  <c r="A127"/>
  <c r="B127"/>
  <c r="D127" s="1"/>
  <c r="E127"/>
  <c r="E125"/>
  <c r="B125"/>
  <c r="D125" s="1"/>
  <c r="A125"/>
  <c r="A123"/>
  <c r="E123"/>
  <c r="B123"/>
  <c r="D123" s="1"/>
  <c r="E121"/>
  <c r="B121"/>
  <c r="D121" s="1"/>
  <c r="A121"/>
  <c r="A119"/>
  <c r="B119"/>
  <c r="D119" s="1"/>
  <c r="E119"/>
  <c r="E115"/>
  <c r="A115"/>
  <c r="B115"/>
  <c r="D115" s="1"/>
  <c r="H115" s="1"/>
  <c r="B113"/>
  <c r="D113" s="1"/>
  <c r="E113"/>
  <c r="A113"/>
  <c r="E111"/>
  <c r="A111"/>
  <c r="B111"/>
  <c r="D111" s="1"/>
  <c r="H111" s="1"/>
  <c r="B109"/>
  <c r="D109" s="1"/>
  <c r="A109"/>
  <c r="E109"/>
  <c r="E107"/>
  <c r="A107"/>
  <c r="B107"/>
  <c r="D107" s="1"/>
  <c r="H107" s="1"/>
  <c r="B105"/>
  <c r="D105" s="1"/>
  <c r="E105"/>
  <c r="A105"/>
  <c r="E103"/>
  <c r="A103"/>
  <c r="B103"/>
  <c r="D103" s="1"/>
  <c r="H103" s="1"/>
  <c r="B99"/>
  <c r="D99" s="1"/>
  <c r="A99"/>
  <c r="E99"/>
  <c r="E97"/>
  <c r="A97"/>
  <c r="B97"/>
  <c r="D97" s="1"/>
  <c r="H97" s="1"/>
  <c r="B95"/>
  <c r="D95" s="1"/>
  <c r="E95"/>
  <c r="A95"/>
  <c r="E93"/>
  <c r="A93"/>
  <c r="B93"/>
  <c r="D93" s="1"/>
  <c r="H93" s="1"/>
  <c r="B91"/>
  <c r="D91" s="1"/>
  <c r="A91"/>
  <c r="E91"/>
  <c r="E89"/>
  <c r="A89"/>
  <c r="B89"/>
  <c r="D89" s="1"/>
  <c r="H89" s="1"/>
  <c r="B87"/>
  <c r="D87" s="1"/>
  <c r="E87"/>
  <c r="A87"/>
  <c r="E83"/>
  <c r="A83"/>
  <c r="B83"/>
  <c r="D83" s="1"/>
  <c r="H83" s="1"/>
  <c r="B81"/>
  <c r="D81" s="1"/>
  <c r="A81"/>
  <c r="E81"/>
  <c r="E79"/>
  <c r="A79"/>
  <c r="B79"/>
  <c r="D79" s="1"/>
  <c r="H79" s="1"/>
  <c r="B77"/>
  <c r="D77" s="1"/>
  <c r="E77"/>
  <c r="A77"/>
  <c r="E75"/>
  <c r="A75"/>
  <c r="B75"/>
  <c r="D75" s="1"/>
  <c r="H75" s="1"/>
  <c r="B73"/>
  <c r="D73" s="1"/>
  <c r="A73"/>
  <c r="E73"/>
  <c r="E69"/>
  <c r="A69"/>
  <c r="B69"/>
  <c r="D69" s="1"/>
  <c r="H69" s="1"/>
  <c r="B67"/>
  <c r="D67" s="1"/>
  <c r="E67"/>
  <c r="A67"/>
  <c r="E65"/>
  <c r="A65"/>
  <c r="B65"/>
  <c r="D65" s="1"/>
  <c r="H65" s="1"/>
  <c r="B63"/>
  <c r="D63" s="1"/>
  <c r="A63"/>
  <c r="E63"/>
  <c r="E61"/>
  <c r="A61"/>
  <c r="B61"/>
  <c r="D61" s="1"/>
  <c r="H61" s="1"/>
  <c r="B59"/>
  <c r="D59" s="1"/>
  <c r="E59"/>
  <c r="A59"/>
  <c r="E57"/>
  <c r="A57"/>
  <c r="B57"/>
  <c r="D57" s="1"/>
  <c r="H57" s="1"/>
  <c r="B55"/>
  <c r="D55" s="1"/>
  <c r="A55"/>
  <c r="E55"/>
  <c r="E53"/>
  <c r="A53"/>
  <c r="B53"/>
  <c r="D53" s="1"/>
  <c r="H53" s="1"/>
  <c r="B51"/>
  <c r="D51" s="1"/>
  <c r="E51"/>
  <c r="A51"/>
  <c r="E47"/>
  <c r="A47"/>
  <c r="B47"/>
  <c r="D47" s="1"/>
  <c r="H47" s="1"/>
  <c r="B45"/>
  <c r="D45" s="1"/>
  <c r="A45"/>
  <c r="E45"/>
  <c r="E43"/>
  <c r="A43"/>
  <c r="B43"/>
  <c r="D43" s="1"/>
  <c r="H43" s="1"/>
  <c r="B41"/>
  <c r="D41" s="1"/>
  <c r="E41"/>
  <c r="A41"/>
  <c r="E39"/>
  <c r="A39"/>
  <c r="B39"/>
  <c r="D39" s="1"/>
  <c r="H39" s="1"/>
  <c r="B38"/>
  <c r="D38" s="1"/>
  <c r="A38"/>
  <c r="E38"/>
  <c r="E37"/>
  <c r="A37"/>
  <c r="B37"/>
  <c r="D37" s="1"/>
  <c r="H37" s="1"/>
  <c r="B35"/>
  <c r="D35" s="1"/>
  <c r="E35"/>
  <c r="A35"/>
  <c r="E33"/>
  <c r="A33"/>
  <c r="B33"/>
  <c r="D33" s="1"/>
  <c r="H33" s="1"/>
  <c r="B31"/>
  <c r="D31" s="1"/>
  <c r="A31"/>
  <c r="E31"/>
  <c r="E29"/>
  <c r="A29"/>
  <c r="B29"/>
  <c r="D29" s="1"/>
  <c r="H29" s="1"/>
  <c r="B25"/>
  <c r="D25" s="1"/>
  <c r="E25"/>
  <c r="A25"/>
  <c r="E23"/>
  <c r="A23"/>
  <c r="B23"/>
  <c r="D23" s="1"/>
  <c r="H23" s="1"/>
  <c r="B21"/>
  <c r="D21" s="1"/>
  <c r="A21"/>
  <c r="E21"/>
  <c r="E19"/>
  <c r="A19"/>
  <c r="B19"/>
  <c r="D19" s="1"/>
  <c r="H19" s="1"/>
  <c r="B17"/>
  <c r="D17" s="1"/>
  <c r="E17"/>
  <c r="A17"/>
  <c r="E16"/>
  <c r="A16"/>
  <c r="B16"/>
  <c r="D16" s="1"/>
  <c r="H16" s="1"/>
  <c r="B15"/>
  <c r="D15" s="1"/>
  <c r="E15"/>
  <c r="A15"/>
  <c r="E13"/>
  <c r="A13"/>
  <c r="B13"/>
  <c r="D13" s="1"/>
  <c r="H13" s="1"/>
  <c r="B11"/>
  <c r="D11" s="1"/>
  <c r="E11"/>
  <c r="A11"/>
  <c r="B130"/>
  <c r="D130" s="1"/>
  <c r="A130"/>
  <c r="E130"/>
  <c r="B126"/>
  <c r="D126" s="1"/>
  <c r="A126"/>
  <c r="E126"/>
  <c r="B122"/>
  <c r="D122" s="1"/>
  <c r="A122"/>
  <c r="E122"/>
  <c r="B118"/>
  <c r="D118" s="1"/>
  <c r="A118"/>
  <c r="E118"/>
  <c r="A7"/>
  <c r="B7"/>
  <c r="D7" s="1"/>
  <c r="E7"/>
  <c r="E6"/>
  <c r="A6"/>
  <c r="B6"/>
  <c r="D6" s="1"/>
  <c r="H6" s="1"/>
  <c r="A4"/>
  <c r="E4"/>
  <c r="B4"/>
  <c r="D4" s="1"/>
  <c r="E177"/>
  <c r="B177"/>
  <c r="D177" s="1"/>
  <c r="A177"/>
  <c r="B176"/>
  <c r="D176" s="1"/>
  <c r="A176"/>
  <c r="E176"/>
  <c r="E175"/>
  <c r="B175"/>
  <c r="D175" s="1"/>
  <c r="A175"/>
  <c r="A173"/>
  <c r="E173"/>
  <c r="B173"/>
  <c r="D173" s="1"/>
  <c r="E171"/>
  <c r="B171"/>
  <c r="D171" s="1"/>
  <c r="A171"/>
  <c r="A169"/>
  <c r="B169"/>
  <c r="D169" s="1"/>
  <c r="E169"/>
  <c r="E167"/>
  <c r="B167"/>
  <c r="D167" s="1"/>
  <c r="A167"/>
  <c r="A165"/>
  <c r="E165"/>
  <c r="B165"/>
  <c r="D165" s="1"/>
  <c r="E163"/>
  <c r="B163"/>
  <c r="D163" s="1"/>
  <c r="A163"/>
  <c r="A161"/>
  <c r="B161"/>
  <c r="D161" s="1"/>
  <c r="E161"/>
  <c r="E159"/>
  <c r="B159"/>
  <c r="D159" s="1"/>
  <c r="A159"/>
  <c r="A157"/>
  <c r="E157"/>
  <c r="B157"/>
  <c r="D157" s="1"/>
  <c r="E155"/>
  <c r="B155"/>
  <c r="D155" s="1"/>
  <c r="A155"/>
  <c r="A153"/>
  <c r="B153"/>
  <c r="D153" s="1"/>
  <c r="E153"/>
  <c r="E151"/>
  <c r="B151"/>
  <c r="D151" s="1"/>
  <c r="A151"/>
  <c r="A149"/>
  <c r="E149"/>
  <c r="B149"/>
  <c r="D149" s="1"/>
  <c r="E147"/>
  <c r="B147"/>
  <c r="D147" s="1"/>
  <c r="A147"/>
  <c r="A145"/>
  <c r="B145"/>
  <c r="D145" s="1"/>
  <c r="E145"/>
  <c r="E143"/>
  <c r="B143"/>
  <c r="D143" s="1"/>
  <c r="A143"/>
  <c r="A141"/>
  <c r="E141"/>
  <c r="B141"/>
  <c r="D141" s="1"/>
  <c r="E139"/>
  <c r="B139"/>
  <c r="D139" s="1"/>
  <c r="A139"/>
  <c r="A137"/>
  <c r="B137"/>
  <c r="D137" s="1"/>
  <c r="E137"/>
  <c r="E135"/>
  <c r="B135"/>
  <c r="D135" s="1"/>
  <c r="A135"/>
  <c r="A133"/>
  <c r="E133"/>
  <c r="B133"/>
  <c r="D133" s="1"/>
  <c r="H133" l="1"/>
  <c r="H135"/>
  <c r="H139"/>
  <c r="H141"/>
  <c r="H143"/>
  <c r="H147"/>
  <c r="H149"/>
  <c r="H151"/>
  <c r="H155"/>
  <c r="H157"/>
  <c r="H159"/>
  <c r="H163"/>
  <c r="H165"/>
  <c r="H167"/>
  <c r="H171"/>
  <c r="H173"/>
  <c r="H175"/>
  <c r="H177"/>
  <c r="H4"/>
  <c r="H119"/>
  <c r="H127"/>
  <c r="H14"/>
  <c r="H24"/>
  <c r="H30"/>
  <c r="H40"/>
  <c r="H48"/>
  <c r="H54"/>
  <c r="H62"/>
  <c r="H70"/>
  <c r="H76"/>
  <c r="H84"/>
  <c r="H90"/>
  <c r="H98"/>
  <c r="H104"/>
  <c r="H112"/>
  <c r="H136"/>
  <c r="H144"/>
  <c r="H152"/>
  <c r="H160"/>
  <c r="H120"/>
  <c r="H5"/>
  <c r="H176"/>
  <c r="A179"/>
  <c r="P4" s="1"/>
  <c r="H122"/>
  <c r="H130"/>
  <c r="H9"/>
  <c r="H12"/>
  <c r="H18"/>
  <c r="H22"/>
  <c r="H26"/>
  <c r="H28"/>
  <c r="H32"/>
  <c r="H36"/>
  <c r="H42"/>
  <c r="H46"/>
  <c r="H49"/>
  <c r="H52"/>
  <c r="H60"/>
  <c r="H68"/>
  <c r="H74"/>
  <c r="H82"/>
  <c r="H88"/>
  <c r="H96"/>
  <c r="H102"/>
  <c r="H110"/>
  <c r="H117"/>
  <c r="H138"/>
  <c r="H146"/>
  <c r="H154"/>
  <c r="H162"/>
  <c r="H170"/>
  <c r="H137"/>
  <c r="H145"/>
  <c r="H153"/>
  <c r="H161"/>
  <c r="H169"/>
  <c r="H7"/>
  <c r="H118"/>
  <c r="H126"/>
  <c r="H11"/>
  <c r="H15"/>
  <c r="H17"/>
  <c r="H21"/>
  <c r="H25"/>
  <c r="H31"/>
  <c r="H35"/>
  <c r="H38"/>
  <c r="H41"/>
  <c r="H45"/>
  <c r="H51"/>
  <c r="H55"/>
  <c r="H59"/>
  <c r="H63"/>
  <c r="H67"/>
  <c r="H73"/>
  <c r="H77"/>
  <c r="H81"/>
  <c r="H87"/>
  <c r="H91"/>
  <c r="H95"/>
  <c r="H99"/>
  <c r="H105"/>
  <c r="H109"/>
  <c r="H113"/>
  <c r="H121"/>
  <c r="H123"/>
  <c r="H125"/>
  <c r="H129"/>
  <c r="H131"/>
  <c r="H56"/>
  <c r="H64"/>
  <c r="H71"/>
  <c r="H78"/>
  <c r="H85"/>
  <c r="H92"/>
  <c r="H100"/>
  <c r="H106"/>
  <c r="H114"/>
  <c r="H128"/>
  <c r="H134"/>
  <c r="H142"/>
  <c r="H150"/>
  <c r="H158"/>
  <c r="H166"/>
  <c r="H174"/>
  <c r="N22" a="1"/>
  <c r="K32" l="1"/>
  <c r="J32"/>
  <c r="N22"/>
  <c r="N12" a="1"/>
  <c r="L32" l="1"/>
  <c r="N12"/>
  <c r="N13" a="1"/>
  <c r="N13"/>
  <c r="N14" a="1"/>
  <c r="N15" a="1"/>
  <c r="N16" a="1"/>
  <c r="N17" a="1"/>
  <c r="N18" a="1"/>
  <c r="N19" a="1"/>
  <c r="N20" a="1"/>
  <c r="N21" a="1"/>
  <c r="N23" a="1"/>
  <c r="N24" a="1"/>
  <c r="N25" a="1"/>
  <c r="N26" a="1"/>
  <c r="N27" a="1"/>
  <c r="N28" a="1"/>
  <c r="N29" a="1"/>
  <c r="N30" a="1"/>
  <c r="N31" a="1"/>
  <c r="N32" a="1"/>
  <c r="N33" a="1"/>
  <c r="N34" a="1"/>
  <c r="N35" a="1"/>
  <c r="N36" a="1"/>
  <c r="N37" a="1"/>
  <c r="N38" a="1"/>
  <c r="N39" a="1"/>
  <c r="N40" a="1"/>
  <c r="N41" a="1"/>
  <c r="N42" a="1"/>
  <c r="N43" a="1"/>
  <c r="N44" a="1"/>
  <c r="N45" a="1"/>
  <c r="N46" a="1"/>
  <c r="N47" a="1"/>
  <c r="N48" a="1"/>
  <c r="N49" a="1"/>
  <c r="N50" a="1"/>
  <c r="N51" a="1"/>
  <c r="N52" a="1"/>
  <c r="N53" a="1"/>
  <c r="N54" a="1"/>
  <c r="N55" a="1"/>
  <c r="N56" a="1"/>
  <c r="N57" a="1"/>
  <c r="N58" a="1"/>
  <c r="N59" a="1"/>
  <c r="N60" a="1"/>
  <c r="N61" a="1"/>
  <c r="N62" a="1"/>
  <c r="N63" a="1"/>
  <c r="N64" a="1"/>
  <c r="N65" a="1"/>
  <c r="N66" a="1"/>
  <c r="N67" a="1"/>
  <c r="N68" a="1"/>
  <c r="N69" a="1"/>
  <c r="N70" a="1"/>
  <c r="N71" a="1"/>
  <c r="N72" a="1"/>
  <c r="N73" a="1"/>
  <c r="N74" a="1"/>
  <c r="N75" a="1"/>
  <c r="N76" a="1"/>
  <c r="N77" a="1"/>
  <c r="N78" a="1"/>
  <c r="N79" a="1"/>
  <c r="N80" a="1"/>
  <c r="N81" a="1"/>
  <c r="N82" a="1"/>
  <c r="N83" a="1"/>
  <c r="N84" a="1"/>
  <c r="N85" a="1"/>
  <c r="N86" a="1"/>
  <c r="N87" a="1"/>
  <c r="N88" a="1"/>
  <c r="N89" a="1"/>
  <c r="N90" a="1"/>
  <c r="N91" a="1"/>
  <c r="N92" a="1"/>
  <c r="N93" a="1"/>
  <c r="N94" a="1"/>
  <c r="N95" a="1"/>
  <c r="N96" a="1"/>
  <c r="N97" a="1"/>
  <c r="N98" a="1"/>
  <c r="N99" a="1"/>
  <c r="N100" a="1"/>
  <c r="N101" a="1"/>
  <c r="N102" a="1"/>
  <c r="N103" a="1"/>
  <c r="N104" a="1"/>
  <c r="N105" a="1"/>
  <c r="N106" a="1"/>
  <c r="N107" a="1"/>
  <c r="N108" a="1"/>
  <c r="N109" a="1"/>
  <c r="N110" a="1"/>
  <c r="N111" a="1"/>
  <c r="N112" a="1"/>
  <c r="N113" a="1"/>
  <c r="N114" a="1"/>
  <c r="N115" a="1"/>
  <c r="N116" a="1"/>
  <c r="N117" a="1"/>
  <c r="N118" a="1"/>
  <c r="N119" a="1"/>
  <c r="N120" a="1"/>
  <c r="N121" a="1"/>
  <c r="N122" a="1"/>
  <c r="N123" a="1"/>
  <c r="N124" a="1"/>
  <c r="N125" a="1"/>
  <c r="N126" a="1"/>
  <c r="N127" a="1"/>
  <c r="N128" a="1"/>
  <c r="N129" a="1"/>
  <c r="N130" a="1"/>
  <c r="N131" a="1"/>
  <c r="N132" a="1"/>
  <c r="N133" a="1"/>
  <c r="N134" a="1"/>
  <c r="N135" a="1"/>
  <c r="N136" a="1"/>
  <c r="N137" a="1"/>
  <c r="N138" a="1"/>
  <c r="N139" a="1"/>
  <c r="N140" a="1"/>
  <c r="N141" a="1"/>
  <c r="N142" a="1"/>
  <c r="N143" a="1"/>
  <c r="N144" a="1"/>
  <c r="N145" a="1"/>
  <c r="N146" a="1"/>
  <c r="N147" a="1"/>
  <c r="N148" a="1"/>
  <c r="N149" a="1"/>
  <c r="N150" a="1"/>
  <c r="N151" a="1"/>
  <c r="N152" a="1"/>
  <c r="N153" a="1"/>
  <c r="N154" a="1"/>
  <c r="N155" a="1"/>
  <c r="N156" a="1"/>
  <c r="N157" a="1"/>
  <c r="N158" a="1"/>
  <c r="N159" a="1"/>
  <c r="N160" a="1"/>
  <c r="N161" a="1"/>
  <c r="N162" a="1"/>
  <c r="N163" a="1"/>
  <c r="N164" a="1"/>
  <c r="N165" a="1"/>
  <c r="N166" a="1"/>
  <c r="N167" a="1"/>
  <c r="N168" a="1"/>
  <c r="N169" a="1"/>
  <c r="N170" a="1"/>
  <c r="N171" a="1"/>
  <c r="N172" a="1"/>
  <c r="N173" a="1"/>
  <c r="N174" a="1"/>
  <c r="N175" a="1"/>
  <c r="N176" a="1"/>
  <c r="N177" a="1"/>
  <c r="N178" a="1"/>
  <c r="N179" a="1"/>
  <c r="N180" a="1"/>
  <c r="N181" a="1"/>
  <c r="N182" a="1"/>
  <c r="N183" a="1"/>
  <c r="N184" a="1"/>
  <c r="N185" a="1"/>
  <c r="N186" a="1"/>
  <c r="N187" a="1"/>
  <c r="N14"/>
  <c r="N15"/>
  <c r="N16"/>
  <c r="N17"/>
  <c r="N18"/>
  <c r="N19"/>
  <c r="N20"/>
  <c r="N21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P8" l="1"/>
  <c r="P9"/>
  <c r="K31"/>
  <c r="J31"/>
  <c r="L31" s="1"/>
  <c r="P10" l="1"/>
  <c r="P11" s="1"/>
  <c r="M12" s="1"/>
</calcChain>
</file>

<file path=xl/sharedStrings.xml><?xml version="1.0" encoding="utf-8"?>
<sst xmlns="http://schemas.openxmlformats.org/spreadsheetml/2006/main" count="244" uniqueCount="233">
  <si>
    <t xml:space="preserve">TERRASSEMENT </t>
  </si>
  <si>
    <t>1,0,1</t>
  </si>
  <si>
    <t>1,0,2</t>
  </si>
  <si>
    <t>1,0,3</t>
  </si>
  <si>
    <t>1,0,4</t>
  </si>
  <si>
    <t>STRUCTURES</t>
  </si>
  <si>
    <t>Semelles</t>
  </si>
  <si>
    <t>2,1,1</t>
  </si>
  <si>
    <t>2,1,2</t>
  </si>
  <si>
    <t>2,1,3</t>
  </si>
  <si>
    <t>2,1,4</t>
  </si>
  <si>
    <t>2,1,5</t>
  </si>
  <si>
    <t>2,1,6</t>
  </si>
  <si>
    <t>2,1,7</t>
  </si>
  <si>
    <t>2,2,1</t>
  </si>
  <si>
    <t>2,2,2</t>
  </si>
  <si>
    <t>2,2,3</t>
  </si>
  <si>
    <t>2,2,4</t>
  </si>
  <si>
    <t>2,2,5</t>
  </si>
  <si>
    <t>2,2,6</t>
  </si>
  <si>
    <t>2,2,7</t>
  </si>
  <si>
    <t>2,3,0</t>
  </si>
  <si>
    <t>Poteaux raidisseur</t>
  </si>
  <si>
    <t>2,3,1</t>
  </si>
  <si>
    <t>2,3,2</t>
  </si>
  <si>
    <t>2,3,3</t>
  </si>
  <si>
    <t>2,3,4</t>
  </si>
  <si>
    <t>2,3,5</t>
  </si>
  <si>
    <t>2,3,6</t>
  </si>
  <si>
    <t>2,3,7</t>
  </si>
  <si>
    <t>2,4,0</t>
  </si>
  <si>
    <t>2,4,1</t>
  </si>
  <si>
    <t>2,4,2</t>
  </si>
  <si>
    <t>2,4,3</t>
  </si>
  <si>
    <t>2,4,4</t>
  </si>
  <si>
    <t>2,4,5</t>
  </si>
  <si>
    <t>2,4,6</t>
  </si>
  <si>
    <t>2,4,7</t>
  </si>
  <si>
    <t>2,5,0</t>
  </si>
  <si>
    <t>Poutres</t>
  </si>
  <si>
    <t>2,5,1</t>
  </si>
  <si>
    <t>2,5,2</t>
  </si>
  <si>
    <t>2,5,3</t>
  </si>
  <si>
    <t>2,5,4</t>
  </si>
  <si>
    <t>2,5,5</t>
  </si>
  <si>
    <t>2,5,6</t>
  </si>
  <si>
    <t>2,5,7</t>
  </si>
  <si>
    <t>2,6,0</t>
  </si>
  <si>
    <t>Acrotères</t>
  </si>
  <si>
    <t>2,6,1</t>
  </si>
  <si>
    <t>2,6,2</t>
  </si>
  <si>
    <t>2,6,3</t>
  </si>
  <si>
    <t>2,6,4</t>
  </si>
  <si>
    <t>2,6,5</t>
  </si>
  <si>
    <t>2,6,6</t>
  </si>
  <si>
    <t>2,6,7</t>
  </si>
  <si>
    <t xml:space="preserve">DALLES </t>
  </si>
  <si>
    <t>3,0,1</t>
  </si>
  <si>
    <t>3,0,2</t>
  </si>
  <si>
    <t>3,0,3</t>
  </si>
  <si>
    <t>3,0,4</t>
  </si>
  <si>
    <t>3,0,5</t>
  </si>
  <si>
    <t>3,0,6</t>
  </si>
  <si>
    <t>3,0,7</t>
  </si>
  <si>
    <t>3,0,8</t>
  </si>
  <si>
    <t>3,0,9</t>
  </si>
  <si>
    <t xml:space="preserve">PLANCHERS </t>
  </si>
  <si>
    <t>4,0,1</t>
  </si>
  <si>
    <t>4,0,2</t>
  </si>
  <si>
    <t>4,0,3</t>
  </si>
  <si>
    <t>4,0,4</t>
  </si>
  <si>
    <t>4,0,5</t>
  </si>
  <si>
    <t>4,0,6</t>
  </si>
  <si>
    <t>4,0,7</t>
  </si>
  <si>
    <t xml:space="preserve">VOILES </t>
  </si>
  <si>
    <t>Corps creux Agglo/Brique</t>
  </si>
  <si>
    <t>5,1,1</t>
  </si>
  <si>
    <t>5,1,2</t>
  </si>
  <si>
    <t>Corps plein BA</t>
  </si>
  <si>
    <t>5,2,1</t>
  </si>
  <si>
    <t>5,2,2</t>
  </si>
  <si>
    <t>5,2,3</t>
  </si>
  <si>
    <t>5,2,4</t>
  </si>
  <si>
    <t>5,2,5</t>
  </si>
  <si>
    <t>5,2,6</t>
  </si>
  <si>
    <t>5,2,7</t>
  </si>
  <si>
    <t>5,2,8</t>
  </si>
  <si>
    <t>5,2,9</t>
  </si>
  <si>
    <t xml:space="preserve">ETANCHEITE ET ISOLATION </t>
  </si>
  <si>
    <t>6,0,1</t>
  </si>
  <si>
    <t>6,0,2</t>
  </si>
  <si>
    <t>6,0,3</t>
  </si>
  <si>
    <t>MENUISERIE</t>
  </si>
  <si>
    <t>7,0,1</t>
  </si>
  <si>
    <t>7,0,2</t>
  </si>
  <si>
    <t>7,0,3</t>
  </si>
  <si>
    <t>REVETEMENT</t>
  </si>
  <si>
    <t>Enduits Int/Ext</t>
  </si>
  <si>
    <t>8,1,1</t>
  </si>
  <si>
    <t>8,1,2</t>
  </si>
  <si>
    <t>Peintures Int/Ext</t>
  </si>
  <si>
    <t>8,2,1</t>
  </si>
  <si>
    <t>8,2,2</t>
  </si>
  <si>
    <t>8,2,3</t>
  </si>
  <si>
    <t xml:space="preserve">EVACUATION EAUX PLUVIALE </t>
  </si>
  <si>
    <t>9,0,1</t>
  </si>
  <si>
    <t>ELECTRICITE</t>
  </si>
  <si>
    <t>10,0,1</t>
  </si>
  <si>
    <t>10,0,2</t>
  </si>
  <si>
    <t>10,0,3</t>
  </si>
  <si>
    <t xml:space="preserve">CLIMATISATION </t>
  </si>
  <si>
    <t>11,0,1</t>
  </si>
  <si>
    <t>11,0,2</t>
  </si>
  <si>
    <t>11,0,3</t>
  </si>
  <si>
    <t>11,0,4</t>
  </si>
  <si>
    <t>DETECTION INCENDIE</t>
  </si>
  <si>
    <t>12,0,1</t>
  </si>
  <si>
    <t>12,0,2</t>
  </si>
  <si>
    <t>12,0,3</t>
  </si>
  <si>
    <t>Longrines</t>
  </si>
  <si>
    <t>3,0,10</t>
  </si>
  <si>
    <t xml:space="preserve">Chainages et linteaux </t>
  </si>
  <si>
    <t xml:space="preserve">Longrines  </t>
  </si>
  <si>
    <t>Avancement</t>
  </si>
  <si>
    <t xml:space="preserve">Nombre de PV Réel </t>
  </si>
  <si>
    <t>Nombre de PV Théorique</t>
  </si>
  <si>
    <t>Nombre de PV théorique</t>
  </si>
  <si>
    <t>Reference Batiment TK</t>
  </si>
  <si>
    <t xml:space="preserve">1,0,1. Implantation du bâtiment </t>
  </si>
  <si>
    <t>1,0,2. Fond de fouille</t>
  </si>
  <si>
    <t xml:space="preserve">1,0,3. Compaction des sols </t>
  </si>
  <si>
    <t>1,0,4. MALT fond de fouille</t>
  </si>
  <si>
    <t>2,1,1. Coffrages</t>
  </si>
  <si>
    <t xml:space="preserve">2,1,2. Ferraillages </t>
  </si>
  <si>
    <t xml:space="preserve">     2,1,3. MALT fond de fouille / structure</t>
  </si>
  <si>
    <t xml:space="preserve">2,1,4. Essais sur béton frais </t>
  </si>
  <si>
    <t>2,1,5. Essais sur béton durci</t>
  </si>
  <si>
    <t>2,1,6. Décoffrage/utilisation de l'ouvrage</t>
  </si>
  <si>
    <t>2,1,7. MALT fond de fouille / structure</t>
  </si>
  <si>
    <t xml:space="preserve">2,2,1. Ferraillages </t>
  </si>
  <si>
    <t xml:space="preserve">     2,2,2. MALT fond de fouille / structure</t>
  </si>
  <si>
    <t>2,2,3. Coffrages</t>
  </si>
  <si>
    <t xml:space="preserve">2,2,4. Essais sur béton frais </t>
  </si>
  <si>
    <t>2,2,5. Essais sur béton durci</t>
  </si>
  <si>
    <t>2,2,6. Décoffrage/utilisation de l'ouvrage</t>
  </si>
  <si>
    <t>2,2,7. MALT fond de fouille / structure</t>
  </si>
  <si>
    <t xml:space="preserve">2,3,1. Ferraillages </t>
  </si>
  <si>
    <t xml:space="preserve">     2,3,2. MALT structure</t>
  </si>
  <si>
    <t>2,3,3. Coffrages</t>
  </si>
  <si>
    <t xml:space="preserve">2,3,4. Essais sur béton frais </t>
  </si>
  <si>
    <t>2,3,5. Essais sur béton durci</t>
  </si>
  <si>
    <t>2,3,6. Décoffrage/utilisation de l'ouvrage</t>
  </si>
  <si>
    <t>2,3,7. MALT structure</t>
  </si>
  <si>
    <t xml:space="preserve">2,4,1. Ferraillages </t>
  </si>
  <si>
    <t xml:space="preserve">     2,4,2. MALT structure</t>
  </si>
  <si>
    <t>2,4,3. Coffrages</t>
  </si>
  <si>
    <t xml:space="preserve">2,4,4. Essais sur béton frais </t>
  </si>
  <si>
    <t>2,4,5. Essais sur béton durci</t>
  </si>
  <si>
    <t>2,4,6. Décoffrage/utilisation de l'ouvrage</t>
  </si>
  <si>
    <t>2,4,7. MALT structure</t>
  </si>
  <si>
    <t xml:space="preserve">2,5,1. Ferraillages </t>
  </si>
  <si>
    <t xml:space="preserve">     2,5,2. MALT structure</t>
  </si>
  <si>
    <t>2,5,3. Coffrages</t>
  </si>
  <si>
    <t xml:space="preserve">2,5,4. Essais sur béton frais </t>
  </si>
  <si>
    <t>2,5,5. Essais sur béton durci</t>
  </si>
  <si>
    <t>2,5,6. Décoffrage/utilisation de l'ouvrage</t>
  </si>
  <si>
    <t>2,5,7. MALT structure</t>
  </si>
  <si>
    <t xml:space="preserve">2,6,1. Ferraillages </t>
  </si>
  <si>
    <t xml:space="preserve">     2,6,2. MALT structure</t>
  </si>
  <si>
    <t>2,6,3. Coffrages</t>
  </si>
  <si>
    <t xml:space="preserve">2,6,4. Essais sur béton frais </t>
  </si>
  <si>
    <t>2,6,5. Essais sur béton durci</t>
  </si>
  <si>
    <t>2,6,6. Decofrage/utilisation de l'ouvrage</t>
  </si>
  <si>
    <t>2,6,7. MALT structure</t>
  </si>
  <si>
    <t>3,0,1. Réseaux sous dallage</t>
  </si>
  <si>
    <t>3,0,2. Compaction des sols</t>
  </si>
  <si>
    <t>3,0,3. Coffrages</t>
  </si>
  <si>
    <t xml:space="preserve">3,0,4. Ferraillages </t>
  </si>
  <si>
    <t>3,0,5. MALT dalle sur radier</t>
  </si>
  <si>
    <t xml:space="preserve">3,0,6.Essais sur béton frais </t>
  </si>
  <si>
    <t>3,0,7.Essais sur béton durci</t>
  </si>
  <si>
    <t>3,0,8. Finition de la dalle</t>
  </si>
  <si>
    <t>3,0,9. Décoffrage/utilisation de l'ouvrage</t>
  </si>
  <si>
    <t>3,0,10. MALT dalle sur radier</t>
  </si>
  <si>
    <t>4,0,1. Coffrages</t>
  </si>
  <si>
    <t xml:space="preserve">4,0,2. Ferraillages </t>
  </si>
  <si>
    <t>4,0,3. MALT plancher haut</t>
  </si>
  <si>
    <t xml:space="preserve">4,0,4. Essais sur béton frais </t>
  </si>
  <si>
    <t>4,0,5. Essais sur béton durci</t>
  </si>
  <si>
    <t>4,0,6. Décoffrage/utilisation de l'ouvrage</t>
  </si>
  <si>
    <t>4,0,7. MALT plancher haut</t>
  </si>
  <si>
    <t xml:space="preserve">5,1,1. Implantation des murs </t>
  </si>
  <si>
    <t>5,1,2. Verticalité et mesures des murs</t>
  </si>
  <si>
    <t xml:space="preserve">5,2,1. Implantation des murs </t>
  </si>
  <si>
    <t xml:space="preserve">5,2,2. Ferraillages </t>
  </si>
  <si>
    <t>5,2,3. MALT murs</t>
  </si>
  <si>
    <t xml:space="preserve">5,2,5. Essais sur béton frais </t>
  </si>
  <si>
    <t>5,2,6. Essais sur béton durci</t>
  </si>
  <si>
    <t>5,2,7. Décoffrage/utilisation de l'ouvrage</t>
  </si>
  <si>
    <t>5,2,8. MALT murs</t>
  </si>
  <si>
    <t>5,2,9. Parement des murs</t>
  </si>
  <si>
    <t xml:space="preserve"> 6,0,1. Forme et utilisation de l'ouvrage </t>
  </si>
  <si>
    <t xml:space="preserve">6,0,2. Isolation </t>
  </si>
  <si>
    <t>6,0,3. Etanchéité</t>
  </si>
  <si>
    <t>7,0,1. Bâti dormant et menuiserie</t>
  </si>
  <si>
    <t>7,0,2. MALT des menuiseries</t>
  </si>
  <si>
    <t>7,0,3. Etanchéité</t>
  </si>
  <si>
    <t xml:space="preserve">8,1,1. Première couche </t>
  </si>
  <si>
    <t xml:space="preserve">8,1,2. Deuxième couche </t>
  </si>
  <si>
    <t>8,2,1. Première couche</t>
  </si>
  <si>
    <t>8,2,2. Deuxième couche</t>
  </si>
  <si>
    <t xml:space="preserve">8,2,3. Troisième couche </t>
  </si>
  <si>
    <t>9,0,1. Zinguerie et évacuation des eaux pluviales vers drain</t>
  </si>
  <si>
    <t>10,0,1. Eclairage normal</t>
  </si>
  <si>
    <t>10,0,2. Eclairage de sécurité</t>
  </si>
  <si>
    <t>10,0,3. Tableau électrique TGBT</t>
  </si>
  <si>
    <t>11,0,1. Unité de clim</t>
  </si>
  <si>
    <t>11,0,2. Equipement Toiture</t>
  </si>
  <si>
    <t xml:space="preserve">11,0,3. MALT compresseur clim </t>
  </si>
  <si>
    <t>11,0,4. Tableau électrique TE.CLIM</t>
  </si>
  <si>
    <t xml:space="preserve">12,0,1. Détecteur incendie </t>
  </si>
  <si>
    <t>12,0,2. Centrale incendie</t>
  </si>
  <si>
    <t>12,0,3. Asservissement clim</t>
  </si>
  <si>
    <t>Contrainte avancement</t>
  </si>
  <si>
    <t>Indice PV</t>
  </si>
  <si>
    <t>Reference PV manquant</t>
  </si>
  <si>
    <t>Ref PV non inscrit</t>
  </si>
  <si>
    <t>Calcul du nombre de PV inscrit</t>
  </si>
  <si>
    <t>Ref PV manquant réel</t>
  </si>
  <si>
    <t>Nb de PV manquant</t>
  </si>
  <si>
    <t>PV non inscrit</t>
  </si>
  <si>
    <t>5,2,4. Verticalité et mesure des murs</t>
  </si>
  <si>
    <t>C2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</si>
</sst>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0.0%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80">
    <xf numFmtId="0" fontId="0" fillId="0" borderId="0" xfId="0"/>
    <xf numFmtId="0" fontId="3" fillId="0" borderId="0" xfId="0" applyFont="1"/>
    <xf numFmtId="0" fontId="2" fillId="0" borderId="5" xfId="2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1" fillId="0" borderId="5" xfId="2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0" fillId="0" borderId="6" xfId="0" applyFill="1" applyBorder="1" applyAlignment="1">
      <alignment vertical="center" wrapText="1"/>
    </xf>
    <xf numFmtId="0" fontId="0" fillId="0" borderId="5" xfId="2" applyFont="1" applyBorder="1" applyAlignment="1">
      <alignment horizontal="center" vertical="center"/>
    </xf>
    <xf numFmtId="0" fontId="0" fillId="0" borderId="5" xfId="0" applyFill="1" applyBorder="1" applyAlignment="1">
      <alignment vertical="top" wrapText="1"/>
    </xf>
    <xf numFmtId="0" fontId="0" fillId="0" borderId="5" xfId="0" applyBorder="1" applyAlignment="1">
      <alignment vertical="center"/>
    </xf>
    <xf numFmtId="0" fontId="0" fillId="0" borderId="5" xfId="0" applyFill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 indent="2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top" wrapText="1" indent="2"/>
    </xf>
    <xf numFmtId="0" fontId="0" fillId="0" borderId="5" xfId="0" applyBorder="1" applyAlignment="1">
      <alignment horizontal="left" vertical="top" wrapText="1"/>
    </xf>
    <xf numFmtId="0" fontId="0" fillId="0" borderId="5" xfId="0" applyBorder="1" applyAlignment="1">
      <alignment vertical="top" wrapText="1"/>
    </xf>
    <xf numFmtId="0" fontId="0" fillId="0" borderId="5" xfId="0" applyFill="1" applyBorder="1" applyAlignment="1">
      <alignment horizontal="left" wrapText="1" indent="2"/>
    </xf>
    <xf numFmtId="0" fontId="0" fillId="0" borderId="5" xfId="0" applyBorder="1" applyAlignment="1">
      <alignment horizontal="left" wrapText="1"/>
    </xf>
    <xf numFmtId="0" fontId="0" fillId="0" borderId="3" xfId="0" applyBorder="1" applyAlignment="1">
      <alignment horizontal="left" vertical="top" wrapText="1" indent="2"/>
    </xf>
    <xf numFmtId="0" fontId="2" fillId="0" borderId="5" xfId="0" applyFont="1" applyBorder="1" applyAlignment="1">
      <alignment horizontal="left" vertical="center" indent="2"/>
    </xf>
    <xf numFmtId="0" fontId="0" fillId="0" borderId="5" xfId="0" applyFill="1" applyBorder="1" applyAlignment="1">
      <alignment horizontal="left" wrapText="1"/>
    </xf>
    <xf numFmtId="43" fontId="0" fillId="0" borderId="5" xfId="1" applyFont="1" applyBorder="1" applyAlignment="1">
      <alignment horizontal="left" wrapText="1"/>
    </xf>
    <xf numFmtId="43" fontId="0" fillId="0" borderId="5" xfId="1" applyFont="1" applyBorder="1" applyAlignment="1">
      <alignment horizontal="left" vertical="top" wrapText="1"/>
    </xf>
    <xf numFmtId="0" fontId="2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left" vertical="top" wrapText="1"/>
    </xf>
    <xf numFmtId="0" fontId="0" fillId="0" borderId="5" xfId="0" applyFill="1" applyBorder="1"/>
    <xf numFmtId="0" fontId="0" fillId="0" borderId="5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Fill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top" wrapText="1" indent="2"/>
    </xf>
    <xf numFmtId="0" fontId="6" fillId="0" borderId="5" xfId="0" applyFont="1" applyBorder="1" applyAlignment="1">
      <alignment horizontal="left" vertical="top" wrapText="1"/>
    </xf>
    <xf numFmtId="0" fontId="6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left" vertical="top" wrapText="1"/>
    </xf>
    <xf numFmtId="0" fontId="0" fillId="0" borderId="5" xfId="0" applyBorder="1" applyAlignment="1">
      <alignment horizontal="center" vertical="center" wrapText="1"/>
    </xf>
    <xf numFmtId="0" fontId="5" fillId="4" borderId="5" xfId="3" applyFill="1" applyBorder="1" applyAlignment="1" applyProtection="1">
      <alignment horizont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0" xfId="0"/>
    <xf numFmtId="0" fontId="0" fillId="0" borderId="0" xfId="0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0" fillId="4" borderId="5" xfId="0" applyFill="1" applyBorder="1" applyAlignment="1">
      <alignment vertical="center" wrapText="1"/>
    </xf>
    <xf numFmtId="0" fontId="0" fillId="0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5" fillId="0" borderId="5" xfId="3" applyFill="1" applyBorder="1" applyAlignment="1" applyProtection="1">
      <alignment horizontal="center" vertical="center" wrapText="1"/>
    </xf>
    <xf numFmtId="0" fontId="5" fillId="4" borderId="5" xfId="3" applyFill="1" applyBorder="1" applyAlignment="1" applyProtection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9" fontId="0" fillId="0" borderId="0" xfId="0" applyNumberFormat="1"/>
    <xf numFmtId="0" fontId="0" fillId="0" borderId="0" xfId="4" applyNumberFormat="1" applyFont="1" applyAlignment="1">
      <alignment horizontal="center"/>
    </xf>
    <xf numFmtId="0" fontId="7" fillId="0" borderId="0" xfId="0" applyFont="1"/>
    <xf numFmtId="0" fontId="0" fillId="0" borderId="0" xfId="0" applyFont="1"/>
    <xf numFmtId="9" fontId="0" fillId="0" borderId="0" xfId="0" applyNumberFormat="1" applyFont="1"/>
    <xf numFmtId="0" fontId="0" fillId="0" borderId="0" xfId="0" applyFont="1" applyAlignment="1"/>
    <xf numFmtId="0" fontId="0" fillId="0" borderId="0" xfId="0" applyAlignment="1">
      <alignment horizontal="center"/>
    </xf>
    <xf numFmtId="0" fontId="5" fillId="0" borderId="3" xfId="3" applyFill="1" applyBorder="1" applyAlignment="1" applyProtection="1">
      <alignment horizontal="center" vertical="center" wrapText="1"/>
    </xf>
    <xf numFmtId="0" fontId="5" fillId="4" borderId="3" xfId="3" applyFill="1" applyBorder="1" applyAlignment="1" applyProtection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0" fillId="4" borderId="3" xfId="0" applyFill="1" applyBorder="1" applyAlignment="1">
      <alignment vertical="center" wrapText="1"/>
    </xf>
    <xf numFmtId="0" fontId="0" fillId="4" borderId="7" xfId="0" applyFill="1" applyBorder="1" applyAlignment="1">
      <alignment vertical="center" wrapText="1"/>
    </xf>
    <xf numFmtId="0" fontId="0" fillId="4" borderId="4" xfId="0" applyFill="1" applyBorder="1" applyAlignment="1">
      <alignment vertical="center" wrapText="1"/>
    </xf>
    <xf numFmtId="0" fontId="5" fillId="4" borderId="3" xfId="3" applyFill="1" applyBorder="1" applyAlignment="1" applyProtection="1"/>
    <xf numFmtId="0" fontId="5" fillId="4" borderId="7" xfId="3" applyFill="1" applyBorder="1" applyAlignment="1" applyProtection="1"/>
    <xf numFmtId="0" fontId="5" fillId="4" borderId="4" xfId="3" applyFill="1" applyBorder="1" applyAlignment="1" applyProtection="1"/>
    <xf numFmtId="9" fontId="0" fillId="0" borderId="0" xfId="0" applyNumberFormat="1" applyBorder="1" applyAlignment="1"/>
    <xf numFmtId="9" fontId="0" fillId="0" borderId="0" xfId="0" applyNumberFormat="1" applyAlignment="1"/>
    <xf numFmtId="0" fontId="0" fillId="0" borderId="0" xfId="0" applyFill="1" applyBorder="1" applyAlignment="1">
      <alignment horizontal="center"/>
    </xf>
    <xf numFmtId="0" fontId="2" fillId="0" borderId="5" xfId="2" applyFont="1" applyBorder="1" applyAlignment="1">
      <alignment horizontal="center"/>
    </xf>
    <xf numFmtId="0" fontId="1" fillId="0" borderId="5" xfId="2" applyFont="1" applyBorder="1" applyAlignment="1">
      <alignment horizontal="center"/>
    </xf>
    <xf numFmtId="0" fontId="0" fillId="0" borderId="5" xfId="2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3" xfId="2" applyFont="1" applyBorder="1" applyAlignment="1">
      <alignment horizontal="center"/>
    </xf>
    <xf numFmtId="0" fontId="1" fillId="0" borderId="4" xfId="2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8" fillId="0" borderId="5" xfId="5" applyFill="1" applyBorder="1" applyAlignment="1">
      <alignment horizontal="center" vertical="center" wrapText="1"/>
    </xf>
    <xf numFmtId="0" fontId="8" fillId="0" borderId="3" xfId="5" applyFill="1" applyBorder="1" applyAlignment="1">
      <alignment horizontal="center" vertical="center" wrapText="1"/>
    </xf>
    <xf numFmtId="0" fontId="8" fillId="0" borderId="4" xfId="5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8" fillId="0" borderId="7" xfId="5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5" borderId="4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9" fontId="0" fillId="5" borderId="3" xfId="0" applyNumberFormat="1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/>
    </xf>
    <xf numFmtId="0" fontId="0" fillId="0" borderId="4" xfId="0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5" borderId="10" xfId="0" applyNumberFormat="1" applyFont="1" applyFill="1" applyBorder="1" applyAlignment="1">
      <alignment horizontal="center" vertical="center" wrapText="1"/>
    </xf>
    <xf numFmtId="0" fontId="5" fillId="0" borderId="5" xfId="3" applyBorder="1" applyAlignment="1" applyProtection="1">
      <alignment horizontal="center"/>
    </xf>
    <xf numFmtId="0" fontId="0" fillId="4" borderId="0" xfId="0" applyFill="1" applyAlignment="1">
      <alignment horizontal="center"/>
    </xf>
    <xf numFmtId="0" fontId="0" fillId="4" borderId="5" xfId="0" applyFill="1" applyBorder="1" applyAlignment="1">
      <alignment horizontal="center"/>
    </xf>
    <xf numFmtId="0" fontId="5" fillId="4" borderId="4" xfId="3" applyFill="1" applyBorder="1" applyAlignment="1" applyProtection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5" xfId="0" applyFont="1" applyFill="1" applyBorder="1"/>
    <xf numFmtId="0" fontId="5" fillId="0" borderId="5" xfId="3" applyBorder="1" applyAlignment="1" applyProtection="1">
      <alignment horizontal="left"/>
    </xf>
    <xf numFmtId="0" fontId="0" fillId="0" borderId="3" xfId="0" applyBorder="1" applyAlignment="1">
      <alignment horizontal="left" vertical="top" wrapText="1"/>
    </xf>
    <xf numFmtId="164" fontId="0" fillId="0" borderId="0" xfId="0" applyNumberFormat="1"/>
    <xf numFmtId="164" fontId="0" fillId="0" borderId="0" xfId="0" applyNumberFormat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3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 wrapText="1"/>
    </xf>
    <xf numFmtId="0" fontId="0" fillId="0" borderId="7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0" fillId="0" borderId="4" xfId="0" applyBorder="1" applyAlignment="1">
      <alignment horizontal="left" vertical="center" wrapText="1" indent="2"/>
    </xf>
    <xf numFmtId="0" fontId="0" fillId="0" borderId="3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/>
    </xf>
    <xf numFmtId="0" fontId="0" fillId="0" borderId="8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5" fillId="4" borderId="3" xfId="3" applyFill="1" applyBorder="1" applyAlignment="1" applyProtection="1">
      <alignment horizontal="center"/>
    </xf>
    <xf numFmtId="0" fontId="5" fillId="4" borderId="7" xfId="3" applyFill="1" applyBorder="1" applyAlignment="1" applyProtection="1">
      <alignment horizontal="center"/>
    </xf>
    <xf numFmtId="0" fontId="5" fillId="4" borderId="3" xfId="3" applyFill="1" applyBorder="1" applyAlignment="1" applyProtection="1">
      <alignment horizontal="center" vertical="center" wrapText="1"/>
    </xf>
    <xf numFmtId="0" fontId="5" fillId="4" borderId="7" xfId="3" applyFill="1" applyBorder="1" applyAlignment="1" applyProtection="1">
      <alignment horizontal="center" vertical="center" wrapText="1"/>
    </xf>
    <xf numFmtId="0" fontId="5" fillId="4" borderId="4" xfId="3" applyFill="1" applyBorder="1" applyAlignment="1" applyProtection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5" fillId="0" borderId="3" xfId="3" applyFill="1" applyBorder="1" applyAlignment="1" applyProtection="1">
      <alignment horizontal="center" vertical="center" wrapText="1"/>
    </xf>
    <xf numFmtId="0" fontId="5" fillId="0" borderId="4" xfId="3" applyFill="1" applyBorder="1" applyAlignment="1" applyProtection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4" xfId="2" applyFont="1" applyBorder="1" applyAlignment="1">
      <alignment horizontal="center" vertical="center"/>
    </xf>
    <xf numFmtId="0" fontId="5" fillId="0" borderId="3" xfId="3" applyBorder="1" applyAlignment="1" applyProtection="1">
      <alignment horizontal="center" vertical="center"/>
    </xf>
    <xf numFmtId="0" fontId="5" fillId="0" borderId="4" xfId="3" applyBorder="1" applyAlignment="1" applyProtection="1">
      <alignment horizontal="center" vertical="center"/>
    </xf>
    <xf numFmtId="0" fontId="5" fillId="0" borderId="7" xfId="3" applyBorder="1" applyAlignment="1" applyProtection="1">
      <alignment horizontal="center" vertical="center"/>
    </xf>
    <xf numFmtId="0" fontId="5" fillId="4" borderId="3" xfId="3" applyFill="1" applyBorder="1" applyAlignment="1" applyProtection="1">
      <alignment horizontal="center" vertical="center"/>
    </xf>
    <xf numFmtId="0" fontId="5" fillId="4" borderId="7" xfId="3" applyFill="1" applyBorder="1" applyAlignment="1" applyProtection="1">
      <alignment horizontal="center" vertical="center"/>
    </xf>
    <xf numFmtId="0" fontId="5" fillId="4" borderId="4" xfId="3" applyFill="1" applyBorder="1" applyAlignment="1" applyProtection="1">
      <alignment horizontal="center" vertical="center"/>
    </xf>
    <xf numFmtId="0" fontId="5" fillId="4" borderId="4" xfId="3" applyFill="1" applyBorder="1" applyAlignment="1" applyProtection="1">
      <alignment horizontal="center"/>
    </xf>
    <xf numFmtId="0" fontId="5" fillId="4" borderId="0" xfId="3" applyFill="1" applyAlignment="1" applyProtection="1">
      <alignment horizontal="center" vertical="center"/>
    </xf>
    <xf numFmtId="0" fontId="5" fillId="0" borderId="5" xfId="3" applyBorder="1" applyAlignment="1" applyProtection="1">
      <alignment horizontal="center" vertical="center"/>
    </xf>
    <xf numFmtId="0" fontId="8" fillId="0" borderId="3" xfId="5" applyFill="1" applyBorder="1" applyAlignment="1">
      <alignment horizontal="center" vertical="center" wrapText="1"/>
    </xf>
    <xf numFmtId="0" fontId="8" fillId="0" borderId="4" xfId="5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8" fillId="0" borderId="7" xfId="5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</cellXfs>
  <cellStyles count="6">
    <cellStyle name="Lien hypertexte" xfId="3" builtinId="8"/>
    <cellStyle name="Lien hypertexte 2" xfId="5"/>
    <cellStyle name="Milliers" xfId="1" builtinId="3"/>
    <cellStyle name="Normal" xfId="0" builtinId="0"/>
    <cellStyle name="Normal 4" xfId="2"/>
    <cellStyle name="Pourcentage" xfId="4" builtinId="5"/>
  </cellStyles>
  <dxfs count="2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numFmt numFmtId="0" formatCode="General"/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relativeIndent="255" justifyLastLine="0" shrinkToFit="0" mergeCell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relativeIndent="0" justifyLastLine="0" shrinkToFit="0" mergeCell="0" readingOrder="0"/>
    </dxf>
    <dxf>
      <numFmt numFmtId="0" formatCode="General"/>
      <fill>
        <patternFill patternType="solid">
          <fgColor indexed="64"/>
          <bgColor theme="3" tint="0.39997558519241921"/>
        </patternFill>
      </fill>
      <alignment horizont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3" formatCode="0%"/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textRotation="0" wrapText="0" indent="0" relativeIndent="255" justifyLastLine="0" shrinkToFit="0" mergeCell="0" readingOrder="0"/>
      <border diagonalUp="0" diagonalDown="0" outline="0"/>
    </dxf>
    <dxf>
      <border>
        <bottom style="thin">
          <color indexed="64"/>
        </bottom>
        <vertical/>
        <horizontal/>
      </border>
    </dxf>
    <dxf>
      <fill>
        <patternFill patternType="solid">
          <fgColor indexed="64"/>
          <bgColor theme="3" tint="0.39997558519241921"/>
        </patternFill>
      </fill>
      <alignment horizont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10" Type="http://schemas.openxmlformats.org/officeDocument/2006/relationships/externalLink" Target="externalLinks/externalLink1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1165413</xdr:colOff>
      <xdr:row>4</xdr:row>
      <xdr:rowOff>67235</xdr:rowOff>
    </xdr:from>
    <xdr:to>
      <xdr:col>13</xdr:col>
      <xdr:colOff>3767418</xdr:colOff>
      <xdr:row>6</xdr:row>
      <xdr:rowOff>89646</xdr:rowOff>
    </xdr:to>
    <xdr:sp macro="" textlink="">
      <xdr:nvSpPr>
        <xdr:cNvPr id="2" name="ZoneTexte 1"/>
        <xdr:cNvSpPr txBox="1"/>
      </xdr:nvSpPr>
      <xdr:spPr>
        <a:xfrm>
          <a:off x="3675531" y="829235"/>
          <a:ext cx="7902387" cy="40341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800" b="1">
              <a:latin typeface="+mj-lt"/>
            </a:rPr>
            <a:t>TABLEAU DE</a:t>
          </a:r>
          <a:r>
            <a:rPr lang="fr-FR" sz="1800" b="1" baseline="0">
              <a:latin typeface="+mj-lt"/>
            </a:rPr>
            <a:t> </a:t>
          </a:r>
          <a:r>
            <a:rPr lang="fr-FR" sz="1800" b="1">
              <a:latin typeface="+mj-lt"/>
            </a:rPr>
            <a:t>SUIVI</a:t>
          </a:r>
          <a:r>
            <a:rPr lang="fr-FR" sz="1800" b="1" baseline="0">
              <a:latin typeface="+mj-lt"/>
            </a:rPr>
            <a:t> DE QUALITE PV</a:t>
          </a:r>
          <a:endParaRPr lang="fr-FR" sz="1800" b="1">
            <a:latin typeface="+mj-lt"/>
          </a:endParaRPr>
        </a:p>
      </xdr:txBody>
    </xdr:sp>
    <xdr:clientData/>
  </xdr:twoCellAnchor>
  <xdr:twoCellAnchor editAs="oneCell">
    <xdr:from>
      <xdr:col>8</xdr:col>
      <xdr:colOff>336179</xdr:colOff>
      <xdr:row>2</xdr:row>
      <xdr:rowOff>72450</xdr:rowOff>
    </xdr:from>
    <xdr:to>
      <xdr:col>8</xdr:col>
      <xdr:colOff>2454090</xdr:colOff>
      <xdr:row>8</xdr:row>
      <xdr:rowOff>135030</xdr:rowOff>
    </xdr:to>
    <xdr:pic>
      <xdr:nvPicPr>
        <xdr:cNvPr id="3" name="Image 2" descr="Engi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6179" y="453450"/>
          <a:ext cx="2117911" cy="12055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V%2011052016/PV%20ET%20FC%2076/PV%207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V%2011052016/PV%20ET%20FC%2099/PV%209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V%2011052016/PV%20ET%20FC%20111/PV%201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PV%2011052016/PV%20ET%20FC%20124/PV1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PV%2011052016/PV%20ET%20FC%20136/PV13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PV%2011052016/PV%20ET%20FC%20151/PV15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PV%2011052016/PV%20ET%20FC%20163/PV163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PV%2011052016/PV%20ET%20FC%20C2/PV%20C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K76"/>
    </sheetNames>
    <sheetDataSet>
      <sheetData sheetId="0">
        <row r="2">
          <cell r="B2" t="str">
            <v xml:space="preserve"> PV &amp; FC du bâtiment LGV TK 76</v>
          </cell>
        </row>
        <row r="4">
          <cell r="B4" t="str">
            <v>Tache</v>
          </cell>
          <cell r="C4" t="str">
            <v>Contrôles réalisés</v>
          </cell>
          <cell r="D4" t="str">
            <v>Contrôles réalisés</v>
          </cell>
          <cell r="E4" t="str">
            <v xml:space="preserve">Entités réalisant les contrôles </v>
          </cell>
          <cell r="F4" t="str">
            <v>PV ou FC</v>
          </cell>
        </row>
        <row r="6">
          <cell r="C6" t="str">
            <v>Mise a disposition plateforme 1 LGV TK  76</v>
          </cell>
          <cell r="F6" t="str">
            <v>LGV-BAT76-MISE A DISPOSITION  1</v>
          </cell>
        </row>
        <row r="8">
          <cell r="B8">
            <v>1</v>
          </cell>
        </row>
        <row r="9">
          <cell r="B9" t="str">
            <v>1,0,1</v>
          </cell>
          <cell r="D9" t="str">
            <v xml:space="preserve">écarts d'implantation </v>
          </cell>
          <cell r="E9" t="str">
            <v xml:space="preserve">ENTREPRISE GC + GEOMETRE + CR SIG </v>
          </cell>
          <cell r="F9" t="str">
            <v>LGV-BAT76-PV101</v>
          </cell>
        </row>
        <row r="10">
          <cell r="B10" t="str">
            <v>1,0,2</v>
          </cell>
          <cell r="D10" t="str">
            <v xml:space="preserve">contrôle des dimensions </v>
          </cell>
          <cell r="E10" t="str">
            <v>ENTREPRISE GC + LABORATOIRE SOL + BUREAU DE CONTROL</v>
          </cell>
          <cell r="F10" t="str">
            <v>LGV-BAT76-PV102</v>
          </cell>
        </row>
        <row r="11">
          <cell r="D11" t="str">
            <v>contrôle de la nature du sol</v>
          </cell>
        </row>
        <row r="12">
          <cell r="B12" t="str">
            <v>1,0,3</v>
          </cell>
          <cell r="D12" t="str">
            <v>test de compaction</v>
          </cell>
          <cell r="E12" t="str">
            <v>ENTREPRISE GC + CR/SIG  + LABORATOIRE SOL</v>
          </cell>
        </row>
        <row r="13">
          <cell r="B13" t="str">
            <v>1,0,4</v>
          </cell>
          <cell r="D13" t="str">
            <v>continuité de la boucle de terre</v>
          </cell>
          <cell r="E13" t="str">
            <v xml:space="preserve">ENTREPRISE  GC + CR/SIG  </v>
          </cell>
        </row>
        <row r="14">
          <cell r="D14" t="str">
            <v xml:space="preserve">remontées du câble de fond de fouille </v>
          </cell>
        </row>
        <row r="15">
          <cell r="B15">
            <v>2</v>
          </cell>
        </row>
        <row r="16">
          <cell r="B16">
            <v>2.1</v>
          </cell>
        </row>
        <row r="17">
          <cell r="B17" t="str">
            <v>2,1,1</v>
          </cell>
          <cell r="D17" t="str">
            <v>dimension, verticalité et linéarité</v>
          </cell>
          <cell r="E17" t="str">
            <v>ENTREPRISE GC</v>
          </cell>
        </row>
        <row r="18">
          <cell r="B18" t="str">
            <v>2,1,2</v>
          </cell>
          <cell r="D18" t="str">
            <v xml:space="preserve">contrôle des sections  </v>
          </cell>
          <cell r="E18" t="str">
            <v>ENTREPRISE GC +  BUREAU DE CONTROL</v>
          </cell>
          <cell r="F18" t="str">
            <v>LGV-BAT76PV212</v>
          </cell>
        </row>
        <row r="19">
          <cell r="B19" t="str">
            <v>2,1,3</v>
          </cell>
          <cell r="D19" t="str">
            <v>continuité de la boucle de terre</v>
          </cell>
          <cell r="E19" t="str">
            <v>ENTREPRISE GC + CR/SIG  + BUREAU DE CONTROL</v>
          </cell>
          <cell r="F19" t="str">
            <v>LGV-BAT76PV213</v>
          </cell>
        </row>
        <row r="20">
          <cell r="D20" t="str">
            <v>mesure de la prise de terre</v>
          </cell>
        </row>
        <row r="21">
          <cell r="D21" t="str">
            <v>mise en œuvre des éléments de la MALT (voir remarque)</v>
          </cell>
        </row>
        <row r="22">
          <cell r="B22" t="str">
            <v>2,1,4</v>
          </cell>
          <cell r="D22" t="str">
            <v xml:space="preserve">essai d'affaissement </v>
          </cell>
          <cell r="E22" t="str">
            <v>ENTREPRISE GC + LABORATOIRE SOL</v>
          </cell>
          <cell r="F22" t="str">
            <v>LGV-BAT76-PV214</v>
          </cell>
        </row>
        <row r="23">
          <cell r="B23" t="str">
            <v>2,1,5</v>
          </cell>
          <cell r="D23" t="str">
            <v xml:space="preserve">essai  de résistances mécaniques </v>
          </cell>
          <cell r="E23" t="str">
            <v>ENTREPRISE GC + LABORATOIRE SOL</v>
          </cell>
        </row>
        <row r="24">
          <cell r="B24" t="str">
            <v>2,1,6</v>
          </cell>
          <cell r="D24" t="str">
            <v>séchage du béton</v>
          </cell>
          <cell r="E24" t="str">
            <v xml:space="preserve">ENTREPRISE GC + CR/SIG </v>
          </cell>
          <cell r="F24" t="str">
            <v>LGV-BAT76-PV216</v>
          </cell>
        </row>
        <row r="25">
          <cell r="B25" t="str">
            <v>2,1,7</v>
          </cell>
          <cell r="D25" t="str">
            <v>mesure de la prise de terre</v>
          </cell>
          <cell r="E25" t="str">
            <v xml:space="preserve">ENTREPRISE GC + CR/SIG </v>
          </cell>
        </row>
        <row r="27">
          <cell r="B27">
            <v>2.2000000000000002</v>
          </cell>
        </row>
        <row r="29">
          <cell r="B29" t="str">
            <v>2,2,1</v>
          </cell>
          <cell r="D29" t="str">
            <v xml:space="preserve">contrôle des sections  </v>
          </cell>
          <cell r="E29" t="str">
            <v>ENTREPRISE GC +  BUREAU DE CONTROL</v>
          </cell>
          <cell r="F29" t="str">
            <v>LGV-BAT76-PV221</v>
          </cell>
        </row>
        <row r="30">
          <cell r="B30" t="str">
            <v>2,2,2</v>
          </cell>
          <cell r="D30" t="str">
            <v>continuité de la boucle de terre</v>
          </cell>
          <cell r="E30" t="str">
            <v>ENTREPRISE GC + CR/SIG  + BUREAU DE CONTROL</v>
          </cell>
        </row>
        <row r="31">
          <cell r="D31" t="str">
            <v>mesure de la prise de terre</v>
          </cell>
        </row>
        <row r="32">
          <cell r="D32" t="str">
            <v>mise en œuvre des éléments de la MALT (voir remarque)</v>
          </cell>
        </row>
        <row r="33">
          <cell r="B33" t="str">
            <v>2,2,3</v>
          </cell>
          <cell r="D33" t="str">
            <v>dimension, verticalité et linéarité</v>
          </cell>
          <cell r="E33" t="str">
            <v>ENTREPRISE GC</v>
          </cell>
          <cell r="F33" t="str">
            <v>LGV-BAT76-PV223</v>
          </cell>
        </row>
        <row r="34">
          <cell r="B34" t="str">
            <v>2,2,4</v>
          </cell>
          <cell r="D34" t="str">
            <v xml:space="preserve">essai d'affaissement </v>
          </cell>
          <cell r="E34" t="str">
            <v>ENTREPRISE GC + LABORATOIRE SOL</v>
          </cell>
          <cell r="F34" t="str">
            <v>LGV-BAT76-PV224</v>
          </cell>
        </row>
        <row r="35">
          <cell r="B35" t="str">
            <v>2,2,5</v>
          </cell>
          <cell r="D35" t="str">
            <v xml:space="preserve">essai  de résistances mécaniques </v>
          </cell>
          <cell r="E35" t="str">
            <v>ENTREPRISE GC + LABORATOIRE SOL</v>
          </cell>
        </row>
        <row r="36">
          <cell r="B36" t="str">
            <v>2,2,6</v>
          </cell>
          <cell r="D36" t="str">
            <v>séchage du béton</v>
          </cell>
          <cell r="E36" t="str">
            <v xml:space="preserve">ENTREPRISE GC + CR/SIG </v>
          </cell>
          <cell r="F36" t="str">
            <v>LGV-BAT76-PV226</v>
          </cell>
        </row>
        <row r="37">
          <cell r="B37" t="str">
            <v>2,2,7</v>
          </cell>
          <cell r="D37" t="str">
            <v>mesure de la prise de terre</v>
          </cell>
          <cell r="E37" t="str">
            <v xml:space="preserve">ENTREPRISE GC + CR/SIG </v>
          </cell>
        </row>
        <row r="39">
          <cell r="B39" t="str">
            <v>2,3,0</v>
          </cell>
        </row>
        <row r="40">
          <cell r="B40" t="str">
            <v>2,3,1</v>
          </cell>
          <cell r="D40" t="str">
            <v xml:space="preserve">contrôle des sections  </v>
          </cell>
          <cell r="E40" t="str">
            <v>ENTREPRISE GC +  BUREAU DE CONTROL</v>
          </cell>
        </row>
        <row r="41">
          <cell r="B41" t="str">
            <v>2,3,2</v>
          </cell>
          <cell r="D41" t="str">
            <v>continuité de la boucle de terre</v>
          </cell>
          <cell r="E41" t="str">
            <v>ENTREPRISE GC + CR/SIG  + BUREAU DE CONTROL</v>
          </cell>
        </row>
        <row r="42">
          <cell r="D42" t="str">
            <v>mesure de la prise de terre</v>
          </cell>
        </row>
        <row r="43">
          <cell r="D43" t="str">
            <v>mise en œuvre des éléments de la MALT (voir remarque)</v>
          </cell>
        </row>
        <row r="44">
          <cell r="B44" t="str">
            <v>2,3,3</v>
          </cell>
          <cell r="D44" t="str">
            <v>dimension, verticalité et linéarité</v>
          </cell>
          <cell r="E44" t="str">
            <v>ENTREPRISE GC</v>
          </cell>
        </row>
        <row r="45">
          <cell r="B45" t="str">
            <v>2,3,4</v>
          </cell>
          <cell r="D45" t="str">
            <v xml:space="preserve">essai d'affaissement </v>
          </cell>
          <cell r="E45" t="str">
            <v>ENTREPRISE GC + LABORATOIRE SOL</v>
          </cell>
        </row>
        <row r="46">
          <cell r="B46" t="str">
            <v>2,3,5</v>
          </cell>
          <cell r="D46" t="str">
            <v xml:space="preserve">essai  de résistances mécaniques </v>
          </cell>
          <cell r="E46" t="str">
            <v>ENTREPRISE GC + LABORATOIRE SOL</v>
          </cell>
        </row>
        <row r="47">
          <cell r="B47" t="str">
            <v>2,3,6</v>
          </cell>
          <cell r="D47" t="str">
            <v>séchage du béton</v>
          </cell>
          <cell r="E47" t="str">
            <v xml:space="preserve">ENTREPRISE GC + CR/SIG </v>
          </cell>
        </row>
        <row r="48">
          <cell r="B48" t="str">
            <v>2,3,7</v>
          </cell>
          <cell r="D48" t="str">
            <v>mesure de la prise de terre</v>
          </cell>
          <cell r="E48" t="str">
            <v xml:space="preserve">ENTREPRISE GC + CR/SIG </v>
          </cell>
        </row>
        <row r="50">
          <cell r="B50" t="str">
            <v>2,4,0</v>
          </cell>
        </row>
        <row r="51">
          <cell r="B51" t="str">
            <v>2,4,1</v>
          </cell>
          <cell r="D51" t="str">
            <v xml:space="preserve">contrôle des sections  </v>
          </cell>
          <cell r="E51" t="str">
            <v>ENTREPRISE GC +  BUREAU DE CONTROL</v>
          </cell>
          <cell r="F51" t="str">
            <v>LGV-BAT76PV241</v>
          </cell>
        </row>
        <row r="52">
          <cell r="B52" t="str">
            <v>2,4,2</v>
          </cell>
          <cell r="D52" t="str">
            <v>continuité de la boucle de terre</v>
          </cell>
          <cell r="E52" t="str">
            <v>ENTREPRISE GC + CR/SIG  + BUREAU DE CONTROL</v>
          </cell>
        </row>
        <row r="53">
          <cell r="D53" t="str">
            <v>mesure de la prise de terre</v>
          </cell>
        </row>
        <row r="54">
          <cell r="D54" t="str">
            <v>mise en œuvre des éléments de la MALT (voir remarque)</v>
          </cell>
        </row>
        <row r="55">
          <cell r="B55" t="str">
            <v>2,4,3</v>
          </cell>
          <cell r="D55" t="str">
            <v>dimension, verticalité et linéarité</v>
          </cell>
          <cell r="E55" t="str">
            <v>ENTREPRISE GC</v>
          </cell>
        </row>
        <row r="56">
          <cell r="B56" t="str">
            <v>2,4,4</v>
          </cell>
          <cell r="D56" t="str">
            <v xml:space="preserve">essai d'affaissement </v>
          </cell>
          <cell r="E56" t="str">
            <v>ENTREPRISE GC + LABORATOIRE SOL</v>
          </cell>
        </row>
        <row r="57">
          <cell r="B57" t="str">
            <v>2,4,5</v>
          </cell>
          <cell r="D57" t="str">
            <v xml:space="preserve">essai  de résistances mécaniques </v>
          </cell>
          <cell r="E57" t="str">
            <v>ENTREPRISE GC + LABORATOIRE SOL</v>
          </cell>
        </row>
        <row r="58">
          <cell r="B58" t="str">
            <v>2,4,6</v>
          </cell>
          <cell r="D58" t="str">
            <v>séchage du béton</v>
          </cell>
          <cell r="E58" t="str">
            <v xml:space="preserve">ENTREPRISE GC + CR/SIG </v>
          </cell>
        </row>
        <row r="59">
          <cell r="B59" t="str">
            <v>2,4,7</v>
          </cell>
          <cell r="D59" t="str">
            <v>mesure de la prise de terre</v>
          </cell>
          <cell r="E59" t="str">
            <v xml:space="preserve">ENTREPRISE GC + CR/SIG </v>
          </cell>
        </row>
        <row r="61">
          <cell r="B61" t="str">
            <v>2,5,0</v>
          </cell>
        </row>
        <row r="62">
          <cell r="B62" t="str">
            <v>2,5,1</v>
          </cell>
          <cell r="D62" t="str">
            <v xml:space="preserve">contrôle des sections  </v>
          </cell>
          <cell r="E62" t="str">
            <v>ENTREPRISE GC +  BUREAU DE CONTROL</v>
          </cell>
        </row>
        <row r="63">
          <cell r="B63" t="str">
            <v>2,5,2</v>
          </cell>
          <cell r="D63" t="str">
            <v>continuité de la boucle de terre</v>
          </cell>
          <cell r="E63" t="str">
            <v>ENTREPRISE GC + CR/SIG  + BUREAU DE CONTROL</v>
          </cell>
        </row>
        <row r="64">
          <cell r="D64" t="str">
            <v>mesure de la prise de terre</v>
          </cell>
        </row>
        <row r="65">
          <cell r="D65" t="str">
            <v>mise en œuvre des éléments de la MALT (voir remarque)</v>
          </cell>
        </row>
        <row r="66">
          <cell r="B66" t="str">
            <v>2,5,3</v>
          </cell>
          <cell r="D66" t="str">
            <v>dimension, verticalité et linéarité</v>
          </cell>
          <cell r="E66" t="str">
            <v>ENTREPRISE GC</v>
          </cell>
        </row>
        <row r="67">
          <cell r="B67" t="str">
            <v>2,5,4</v>
          </cell>
          <cell r="D67" t="str">
            <v xml:space="preserve">essai d'affaissement </v>
          </cell>
          <cell r="E67" t="str">
            <v>ENTREPRISE GC + LABORATOIRE SOL</v>
          </cell>
        </row>
        <row r="68">
          <cell r="B68" t="str">
            <v>2,5,5</v>
          </cell>
          <cell r="D68" t="str">
            <v xml:space="preserve">essai  de résistances mécaniques </v>
          </cell>
          <cell r="E68" t="str">
            <v>ENTREPRISE GC + LABORATOIRE SOL</v>
          </cell>
        </row>
        <row r="69">
          <cell r="B69" t="str">
            <v>2,5,6</v>
          </cell>
          <cell r="D69" t="str">
            <v>séchage du béton</v>
          </cell>
          <cell r="E69" t="str">
            <v xml:space="preserve">ENTREPRISE GC + CR/SIG </v>
          </cell>
        </row>
        <row r="70">
          <cell r="B70" t="str">
            <v>2,5,7</v>
          </cell>
          <cell r="D70" t="str">
            <v>mesure de la prise de terre</v>
          </cell>
          <cell r="E70" t="str">
            <v xml:space="preserve">ENTREPRISE GC + CR/SIG </v>
          </cell>
        </row>
        <row r="72">
          <cell r="B72" t="str">
            <v>2,6,0</v>
          </cell>
        </row>
        <row r="73">
          <cell r="B73" t="str">
            <v>2,6,1</v>
          </cell>
          <cell r="D73" t="str">
            <v xml:space="preserve">contrôle des sections  </v>
          </cell>
          <cell r="E73" t="str">
            <v>ENTREPRISE GC +  BUREAU DE CONTROL</v>
          </cell>
        </row>
        <row r="74">
          <cell r="B74" t="str">
            <v>2,6,2</v>
          </cell>
          <cell r="D74" t="str">
            <v>continuité de la boucle de terre</v>
          </cell>
          <cell r="E74" t="str">
            <v>ENTREPRISE GC + CR/SIG  + BUREAU DE CONTROL</v>
          </cell>
        </row>
        <row r="75">
          <cell r="D75" t="str">
            <v>mesure de la prise de terre</v>
          </cell>
        </row>
        <row r="76">
          <cell r="D76" t="str">
            <v>mise en œuvre des éléments de la MALT (voir remarque)</v>
          </cell>
        </row>
        <row r="77">
          <cell r="B77" t="str">
            <v>2,6,3</v>
          </cell>
          <cell r="D77" t="str">
            <v>dimention, verticalité et linéarité</v>
          </cell>
          <cell r="E77" t="str">
            <v>ENTREPRISE GC</v>
          </cell>
        </row>
        <row r="78">
          <cell r="B78" t="str">
            <v>2,6,4</v>
          </cell>
          <cell r="D78" t="str">
            <v xml:space="preserve">essai d'affaissement </v>
          </cell>
          <cell r="E78" t="str">
            <v>ENTREPRISE GC + LABORATOIRE SOL</v>
          </cell>
        </row>
        <row r="79">
          <cell r="B79" t="str">
            <v>2,6,5</v>
          </cell>
          <cell r="D79" t="str">
            <v xml:space="preserve">essai  de résistances mécaniques </v>
          </cell>
          <cell r="E79" t="str">
            <v>ENTREPRISE GC + LABORATOIRE SOL</v>
          </cell>
        </row>
        <row r="80">
          <cell r="B80" t="str">
            <v>2,6,6</v>
          </cell>
          <cell r="D80" t="str">
            <v>séchage du béton</v>
          </cell>
          <cell r="E80" t="str">
            <v xml:space="preserve">ENTREPRISE GC + CR/SIG </v>
          </cell>
        </row>
        <row r="81">
          <cell r="B81" t="str">
            <v>2,6,7</v>
          </cell>
          <cell r="D81" t="str">
            <v>mesure de la prise de terre</v>
          </cell>
          <cell r="E81" t="str">
            <v xml:space="preserve">ENTREPRISE GC + CR/SIG </v>
          </cell>
        </row>
        <row r="83">
          <cell r="B83">
            <v>3</v>
          </cell>
        </row>
        <row r="84">
          <cell r="B84" t="str">
            <v>3,0,1</v>
          </cell>
          <cell r="D84" t="str">
            <v xml:space="preserve">positionement des reseaux sous dallage </v>
          </cell>
          <cell r="E84" t="str">
            <v>ENTREPRISE GC</v>
          </cell>
        </row>
        <row r="85">
          <cell r="B85" t="str">
            <v>3,0,2</v>
          </cell>
          <cell r="D85" t="str">
            <v>test de compaction</v>
          </cell>
          <cell r="E85" t="str">
            <v>ENTREPRISE GC + LABORATOIRE SOL</v>
          </cell>
        </row>
        <row r="86">
          <cell r="B86" t="str">
            <v>3,0,3</v>
          </cell>
          <cell r="D86" t="str">
            <v>dimention, verticalité et linéarité</v>
          </cell>
          <cell r="E86" t="str">
            <v>ENTREPRISE GC</v>
          </cell>
        </row>
        <row r="87">
          <cell r="B87" t="str">
            <v>3,0,4</v>
          </cell>
          <cell r="D87" t="str">
            <v xml:space="preserve">contrôle des sections  </v>
          </cell>
          <cell r="E87" t="str">
            <v>ENTREPRISE GC +  BUREAU DE CONTROL</v>
          </cell>
        </row>
        <row r="88">
          <cell r="B88" t="str">
            <v>3,0,5</v>
          </cell>
          <cell r="D88" t="str">
            <v>continuité de la boucle de terre</v>
          </cell>
          <cell r="E88" t="str">
            <v>ENTREPRISE GC + CR/SIG  + BUREAU DE CONTROL</v>
          </cell>
        </row>
        <row r="89">
          <cell r="D89" t="str">
            <v>mesure de la prise de terre</v>
          </cell>
        </row>
        <row r="90">
          <cell r="D90" t="str">
            <v>mise en œuvre des éléments de la MALT (voir remarque)</v>
          </cell>
        </row>
        <row r="91">
          <cell r="B91" t="str">
            <v>3,0,6</v>
          </cell>
          <cell r="D91" t="str">
            <v xml:space="preserve">essai d'affaissement </v>
          </cell>
          <cell r="E91" t="str">
            <v>ENTREPRISE GC + LABORATOIRE SOL</v>
          </cell>
        </row>
        <row r="92">
          <cell r="B92" t="str">
            <v>3,0,7</v>
          </cell>
          <cell r="D92" t="str">
            <v xml:space="preserve">essai  de résistances mécaniques </v>
          </cell>
          <cell r="E92" t="str">
            <v>ENTREPRISE GC + LABORATOIRE SOL</v>
          </cell>
        </row>
        <row r="93">
          <cell r="B93" t="str">
            <v>3,0,8</v>
          </cell>
          <cell r="D93" t="str">
            <v>finition et planimétrie</v>
          </cell>
          <cell r="E93" t="str">
            <v xml:space="preserve">ENTREPRISE GC + CR/SIG </v>
          </cell>
        </row>
        <row r="94">
          <cell r="B94" t="str">
            <v>3,0,9</v>
          </cell>
          <cell r="D94" t="str">
            <v>séchage du béton</v>
          </cell>
          <cell r="E94" t="str">
            <v xml:space="preserve">ENTREPRISE GC + CR/SIG </v>
          </cell>
        </row>
        <row r="95">
          <cell r="B95" t="str">
            <v>3,0,10</v>
          </cell>
          <cell r="D95" t="str">
            <v>mesure de la prise de terre</v>
          </cell>
          <cell r="E95" t="str">
            <v xml:space="preserve">ENTREPRISE GC + CR/SIG </v>
          </cell>
        </row>
        <row r="101">
          <cell r="B101">
            <v>4</v>
          </cell>
        </row>
        <row r="102">
          <cell r="B102" t="str">
            <v>4,0,1</v>
          </cell>
          <cell r="D102" t="str">
            <v>verticalité et mesures</v>
          </cell>
          <cell r="E102" t="str">
            <v>ENTREPRISE GC</v>
          </cell>
        </row>
        <row r="103">
          <cell r="B103" t="str">
            <v>4,0,2</v>
          </cell>
          <cell r="D103" t="str">
            <v xml:space="preserve">contrôle des sections  </v>
          </cell>
          <cell r="E103" t="str">
            <v>ENTREPRISE GC +  BUREAU DE CONTROL</v>
          </cell>
        </row>
        <row r="104">
          <cell r="B104" t="str">
            <v>4,0,3</v>
          </cell>
          <cell r="D104" t="str">
            <v>continuité de la boucle de terre</v>
          </cell>
          <cell r="E104" t="str">
            <v>ENTREPRISE GC + CR/SIG  + BUREAU DE CONTROL</v>
          </cell>
        </row>
        <row r="105">
          <cell r="D105" t="str">
            <v>mesure de la prise de terre</v>
          </cell>
        </row>
        <row r="106">
          <cell r="D106" t="str">
            <v>mise en œuvre des éléments de la MALT (voir remarque)</v>
          </cell>
        </row>
        <row r="107">
          <cell r="B107" t="str">
            <v>4,0,4</v>
          </cell>
          <cell r="D107" t="str">
            <v xml:space="preserve">essai d'affaissement </v>
          </cell>
          <cell r="E107" t="str">
            <v>ENTREPRISE GC + LABORATOIRE SOL</v>
          </cell>
        </row>
        <row r="108">
          <cell r="B108" t="str">
            <v>4,0,5</v>
          </cell>
          <cell r="D108" t="str">
            <v xml:space="preserve">essai  de résistances mécaniques </v>
          </cell>
          <cell r="E108" t="str">
            <v>ENTREPRISE GC + LABORATOIRE SOL</v>
          </cell>
        </row>
        <row r="109">
          <cell r="B109" t="str">
            <v>4,0,6</v>
          </cell>
          <cell r="D109" t="str">
            <v>séchage du béton</v>
          </cell>
          <cell r="E109" t="str">
            <v xml:space="preserve">ENTREPRISE GC + CR/SIG </v>
          </cell>
        </row>
        <row r="110">
          <cell r="B110" t="str">
            <v>4,0,7</v>
          </cell>
          <cell r="D110" t="str">
            <v>mesure de la prise de terre</v>
          </cell>
          <cell r="E110" t="str">
            <v xml:space="preserve">ENTREPRISE GC + CR/SIG </v>
          </cell>
        </row>
        <row r="112">
          <cell r="B112">
            <v>5</v>
          </cell>
        </row>
        <row r="113">
          <cell r="B113">
            <v>5.0999999999999996</v>
          </cell>
        </row>
        <row r="114">
          <cell r="B114" t="str">
            <v>5,1,1</v>
          </cell>
          <cell r="D114" t="str">
            <v xml:space="preserve">écarts d'implantation </v>
          </cell>
          <cell r="E114" t="str">
            <v>ENTREPRISE GC + GEOMETRE + CR SIG</v>
          </cell>
        </row>
        <row r="115">
          <cell r="B115" t="str">
            <v>5,1,2</v>
          </cell>
          <cell r="D115" t="str">
            <v>dimension, verticalité et linéarité</v>
          </cell>
          <cell r="E115" t="str">
            <v>ENTREPRISE GC</v>
          </cell>
        </row>
        <row r="117">
          <cell r="B117">
            <v>5.2</v>
          </cell>
        </row>
        <row r="118">
          <cell r="B118" t="str">
            <v>5,2,1</v>
          </cell>
          <cell r="D118" t="str">
            <v xml:space="preserve">écarts d'implantation </v>
          </cell>
          <cell r="E118" t="str">
            <v>ENTREPRISE GC + GEOMETRE + CR SIG</v>
          </cell>
        </row>
        <row r="119">
          <cell r="B119" t="str">
            <v>5,2,2</v>
          </cell>
          <cell r="D119" t="str">
            <v xml:space="preserve">contrôle des sections  </v>
          </cell>
          <cell r="E119" t="str">
            <v>ENTREPRISE GC +  BUREAU DE CONTROL</v>
          </cell>
        </row>
        <row r="120">
          <cell r="B120" t="str">
            <v>5,2,3</v>
          </cell>
          <cell r="D120" t="str">
            <v>continuité de la boucle de terre</v>
          </cell>
          <cell r="E120" t="str">
            <v>ENTREPRISE GC + CR/SIG  + BUREAU DE CONTROL</v>
          </cell>
        </row>
        <row r="121">
          <cell r="D121" t="str">
            <v>mesure de la prise de terre</v>
          </cell>
        </row>
        <row r="122">
          <cell r="D122" t="str">
            <v>mise en œuvre des éléments de la MALT (voir remarque)</v>
          </cell>
        </row>
        <row r="123">
          <cell r="B123" t="str">
            <v>5,2,4</v>
          </cell>
          <cell r="D123" t="str">
            <v>dimension, verticalité et linéarité</v>
          </cell>
          <cell r="E123" t="str">
            <v>ENTREPRISE GC</v>
          </cell>
        </row>
        <row r="124">
          <cell r="B124" t="str">
            <v>5,2,5</v>
          </cell>
          <cell r="D124" t="str">
            <v xml:space="preserve">essai d'affaissement </v>
          </cell>
          <cell r="E124" t="str">
            <v>ENTREPRISE GC + LABORATOIRE SOL</v>
          </cell>
        </row>
        <row r="125">
          <cell r="B125" t="str">
            <v>5,2,6</v>
          </cell>
          <cell r="D125" t="str">
            <v xml:space="preserve">essai  de résistances mécaniques </v>
          </cell>
          <cell r="E125" t="str">
            <v>ENTREPRISE GC + LABORATOIRE SOL</v>
          </cell>
        </row>
        <row r="126">
          <cell r="B126" t="str">
            <v>5,2,7</v>
          </cell>
          <cell r="D126" t="str">
            <v>séchage du béton</v>
          </cell>
          <cell r="E126" t="str">
            <v xml:space="preserve">ENTREPRISE GC + CR/SIG </v>
          </cell>
        </row>
        <row r="127">
          <cell r="B127" t="str">
            <v>5,2,8</v>
          </cell>
          <cell r="D127" t="str">
            <v>mesure de la prise de terre</v>
          </cell>
          <cell r="E127" t="str">
            <v xml:space="preserve">ENTREPRISE GC + CR/SIG </v>
          </cell>
        </row>
        <row r="128">
          <cell r="B128" t="str">
            <v>5,2,9</v>
          </cell>
          <cell r="D128" t="str">
            <v xml:space="preserve">qualité de la finition </v>
          </cell>
          <cell r="E128" t="str">
            <v xml:space="preserve">ENTREPRISE GC + CR/SIG </v>
          </cell>
        </row>
        <row r="130">
          <cell r="B130">
            <v>6</v>
          </cell>
        </row>
        <row r="131">
          <cell r="B131" t="str">
            <v>6,0,1</v>
          </cell>
          <cell r="D131" t="str">
            <v>contrôle de la pente</v>
          </cell>
          <cell r="E131" t="str">
            <v xml:space="preserve">ENTREPRISE GC + CR/SIG </v>
          </cell>
        </row>
        <row r="132">
          <cell r="D132" t="str">
            <v>séchage de la forme</v>
          </cell>
        </row>
        <row r="133">
          <cell r="B133" t="str">
            <v>6,0,2</v>
          </cell>
          <cell r="D133" t="str">
            <v xml:space="preserve">contrôle des ponts thermique </v>
          </cell>
          <cell r="E133" t="str">
            <v>ENTREPRISE GC</v>
          </cell>
        </row>
        <row r="134">
          <cell r="B134" t="str">
            <v>6,0,3</v>
          </cell>
          <cell r="D134" t="str">
            <v>test étanchéité</v>
          </cell>
          <cell r="E134" t="str">
            <v>ENTREPRISE GC + CR/SIG  + BUREAU DE CONTROL</v>
          </cell>
        </row>
        <row r="136">
          <cell r="B136">
            <v>7</v>
          </cell>
        </row>
        <row r="137">
          <cell r="B137" t="str">
            <v>7,0,1</v>
          </cell>
          <cell r="D137" t="str">
            <v>contrôle de pose</v>
          </cell>
          <cell r="E137" t="str">
            <v>ENTREPRISE GC</v>
          </cell>
        </row>
        <row r="138">
          <cell r="B138" t="str">
            <v>7,0,2</v>
          </cell>
          <cell r="D138" t="str">
            <v>continuité de la boucle de terre</v>
          </cell>
          <cell r="E138" t="str">
            <v>ENTREPRISE GC + CR/SIG  + BUREAU DE CONTROL</v>
          </cell>
        </row>
        <row r="139">
          <cell r="D139" t="str">
            <v>mesure de la prise de terre</v>
          </cell>
        </row>
        <row r="140">
          <cell r="B140" t="str">
            <v>7,0,3</v>
          </cell>
          <cell r="D140" t="str">
            <v>test étanchéité</v>
          </cell>
          <cell r="E140" t="str">
            <v>ENTREPRISE GC + CR/SIG  + BUREAU DE CONTROL</v>
          </cell>
        </row>
        <row r="142">
          <cell r="B142">
            <v>8</v>
          </cell>
        </row>
        <row r="143">
          <cell r="B143">
            <v>8.1</v>
          </cell>
        </row>
        <row r="144">
          <cell r="B144" t="str">
            <v>8,1,1</v>
          </cell>
          <cell r="D144" t="str">
            <v>séchage  de l'enduit</v>
          </cell>
          <cell r="E144" t="str">
            <v>ENTREPRISE GC</v>
          </cell>
        </row>
        <row r="145">
          <cell r="B145" t="str">
            <v>8,1,2</v>
          </cell>
          <cell r="D145" t="str">
            <v>qualité finition</v>
          </cell>
          <cell r="E145" t="str">
            <v xml:space="preserve">ENTREPRISE GC + CR/SIG </v>
          </cell>
        </row>
        <row r="147">
          <cell r="B147">
            <v>8.1999999999999993</v>
          </cell>
        </row>
        <row r="148">
          <cell r="B148" t="str">
            <v>8,2,1</v>
          </cell>
          <cell r="D148" t="str">
            <v>séchage  de la peinture</v>
          </cell>
          <cell r="E148" t="str">
            <v>ENTREPRISE GC</v>
          </cell>
        </row>
        <row r="149">
          <cell r="B149" t="str">
            <v>8,2,2</v>
          </cell>
          <cell r="D149" t="str">
            <v>séchage  de la peinture</v>
          </cell>
          <cell r="E149" t="str">
            <v xml:space="preserve">ENTREPRISE GC + CR/SIG </v>
          </cell>
        </row>
        <row r="150">
          <cell r="B150" t="str">
            <v>8,2,3</v>
          </cell>
          <cell r="D150" t="str">
            <v xml:space="preserve">qualité de la finition </v>
          </cell>
        </row>
        <row r="152">
          <cell r="B152">
            <v>9</v>
          </cell>
        </row>
        <row r="153">
          <cell r="B153" t="str">
            <v>9,0,1</v>
          </cell>
          <cell r="D153" t="str">
            <v xml:space="preserve">test découlement des eaux  et test d'étanchéité </v>
          </cell>
          <cell r="E153" t="str">
            <v xml:space="preserve">ENTREPRISE GC + CR/SIG </v>
          </cell>
        </row>
        <row r="158">
          <cell r="B158">
            <v>10</v>
          </cell>
        </row>
        <row r="159">
          <cell r="B159" t="str">
            <v>10,0,1</v>
          </cell>
          <cell r="D159" t="str">
            <v xml:space="preserve">test fonctionnement  et mesure des lumens </v>
          </cell>
          <cell r="E159" t="str">
            <v xml:space="preserve">ENTREPRISE ELECTRICITE + CR/SIG  </v>
          </cell>
        </row>
        <row r="160">
          <cell r="B160" t="str">
            <v>10,0,2</v>
          </cell>
          <cell r="D160" t="str">
            <v xml:space="preserve">test fonctionnement bloc de secours en cas de défaut </v>
          </cell>
          <cell r="E160" t="str">
            <v>ENTREPRISE ELECTRICITE + CR/SIG</v>
          </cell>
        </row>
        <row r="161">
          <cell r="B161" t="str">
            <v>10,0,3</v>
          </cell>
          <cell r="D161" t="str">
            <v>control serrage et repérage des équipements électriques</v>
          </cell>
          <cell r="E161" t="str">
            <v>ENTREPRISE ELECTRICITE + CR/SIG  + BUREAU DE CONTROL</v>
          </cell>
        </row>
        <row r="162">
          <cell r="D162" t="str">
            <v>test fonctionnement différentiel</v>
          </cell>
        </row>
        <row r="163">
          <cell r="D163" t="str">
            <v xml:space="preserve">test mise à la terre </v>
          </cell>
        </row>
        <row r="164">
          <cell r="D164" t="str">
            <v>mesure d'isolement des câbles</v>
          </cell>
        </row>
        <row r="166">
          <cell r="B166">
            <v>11</v>
          </cell>
        </row>
        <row r="167">
          <cell r="B167" t="str">
            <v>11,0,1</v>
          </cell>
          <cell r="D167" t="str">
            <v>test alarme sonde température</v>
          </cell>
          <cell r="E167" t="str">
            <v>ENTREPRISE CLIMATISATION + CR/SIG  + BUREAU DE CONTROL</v>
          </cell>
        </row>
        <row r="168">
          <cell r="D168" t="str">
            <v>test permutation automatique en cas de défaut</v>
          </cell>
        </row>
        <row r="169">
          <cell r="D169" t="str">
            <v>test alarme alimentation  électrique</v>
          </cell>
        </row>
        <row r="170">
          <cell r="B170" t="str">
            <v>11,0,2</v>
          </cell>
          <cell r="D170" t="str">
            <v>fixation unité extérieure, présence joint anti vibratile, présence isolant UV et thermique du réseau frigorifique extérieur</v>
          </cell>
          <cell r="E170" t="str">
            <v>ENTREPRISE ELECTRICITE + CR/SIG</v>
          </cell>
        </row>
        <row r="171">
          <cell r="B171" t="str">
            <v>11,0,3</v>
          </cell>
          <cell r="D171" t="str">
            <v>continuité de la boucle de terre</v>
          </cell>
          <cell r="E171" t="str">
            <v>ENTREPRISE CLIMATISATION + CR/SIG  + BUREAU DE CONTROL</v>
          </cell>
        </row>
        <row r="172">
          <cell r="D172" t="str">
            <v>mesure de la prise de terre</v>
          </cell>
        </row>
        <row r="173">
          <cell r="D173" t="str">
            <v>mise en œuvre des éléments de la MALT (voir remarque)</v>
          </cell>
        </row>
        <row r="174">
          <cell r="B174" t="str">
            <v>11,0,4</v>
          </cell>
          <cell r="D174" t="str">
            <v>control serrage et repérage des équipements électriques</v>
          </cell>
          <cell r="E174" t="str">
            <v>ENTREPRISE CLIMATISATION + CR/SIG  + BUREAU DE CONTROL</v>
          </cell>
        </row>
        <row r="175">
          <cell r="D175" t="str">
            <v>test fonctionnement différentiel</v>
          </cell>
        </row>
        <row r="176">
          <cell r="D176" t="str">
            <v>mesure d'isolement des câbles</v>
          </cell>
        </row>
        <row r="177">
          <cell r="B177">
            <v>12</v>
          </cell>
        </row>
        <row r="178">
          <cell r="B178" t="str">
            <v>12,0,1</v>
          </cell>
          <cell r="D178" t="str">
            <v>test d'alarme détecteur de fumée</v>
          </cell>
          <cell r="E178" t="str">
            <v>ENTREPRISE DETECTION  INCENDIE + CR/SIG  + BUREAU DE CONTROL</v>
          </cell>
        </row>
        <row r="179">
          <cell r="B179" t="str">
            <v>12,0,2</v>
          </cell>
          <cell r="D179" t="str">
            <v>test d'alarme défaut sur batterie</v>
          </cell>
          <cell r="E179" t="str">
            <v>ENTREPRISE DETECTION  INCENDIE + CR/SIG  + BUREAU DE CONTROL</v>
          </cell>
        </row>
        <row r="180">
          <cell r="D180" t="str">
            <v>test d'alarme défaut de ligne (Débranchement détecteur)</v>
          </cell>
        </row>
        <row r="181">
          <cell r="D181" t="str">
            <v>test d'alarme défaut sur alimentation secteur</v>
          </cell>
        </row>
        <row r="182">
          <cell r="B182" t="str">
            <v>12,0,3</v>
          </cell>
          <cell r="D182" t="str">
            <v>test asservissement arrêt clim en cas de feu</v>
          </cell>
          <cell r="E182" t="str">
            <v>ENTREPRISE DETECTION  INCENDIE + CR/SIG  + BUREAU DE CONTROL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K99"/>
    </sheetNames>
    <sheetDataSet>
      <sheetData sheetId="0">
        <row r="2">
          <cell r="B2" t="str">
            <v xml:space="preserve"> PV &amp; FC du bâtiment LGV TK 99</v>
          </cell>
        </row>
        <row r="4">
          <cell r="B4" t="str">
            <v>Tache</v>
          </cell>
          <cell r="C4" t="str">
            <v>Contrôles réalisés</v>
          </cell>
          <cell r="D4" t="str">
            <v>Contrôles réalisés</v>
          </cell>
          <cell r="E4" t="str">
            <v xml:space="preserve">Entités réalisant les contrôles </v>
          </cell>
          <cell r="F4" t="str">
            <v>PV ou FC</v>
          </cell>
        </row>
        <row r="6">
          <cell r="C6" t="str">
            <v>Mise a disposition plateforme 1 LGV TK  99</v>
          </cell>
          <cell r="F6" t="str">
            <v>LGV-BAT99-MISE A DISPOSITION  1</v>
          </cell>
        </row>
        <row r="7">
          <cell r="C7" t="str">
            <v>Mise a disposition plateforme 2 LGV TK  99</v>
          </cell>
          <cell r="F7" t="str">
            <v>LGV-BAT99-MISE A DISPOSITION 2</v>
          </cell>
        </row>
        <row r="8">
          <cell r="B8">
            <v>1</v>
          </cell>
        </row>
        <row r="9">
          <cell r="B9" t="str">
            <v>1,0,1</v>
          </cell>
          <cell r="D9" t="str">
            <v xml:space="preserve">écarts d'implantation </v>
          </cell>
          <cell r="E9" t="str">
            <v xml:space="preserve">ENTREPRISE GC + GEOMETRE + CR SIG </v>
          </cell>
          <cell r="F9" t="str">
            <v>LGV-BAT124-PV101</v>
          </cell>
        </row>
        <row r="10">
          <cell r="B10" t="str">
            <v>1,0,2</v>
          </cell>
          <cell r="D10" t="str">
            <v xml:space="preserve">contrôle des dimensions </v>
          </cell>
          <cell r="E10" t="str">
            <v>ENTREPRISE GC + LABORATOIRE SOL + BUREAU DE CONTROL</v>
          </cell>
          <cell r="F10" t="str">
            <v>LGV-BAT124-PV102</v>
          </cell>
        </row>
        <row r="11">
          <cell r="D11" t="str">
            <v>contrôle de la nature du sol</v>
          </cell>
        </row>
        <row r="12">
          <cell r="B12" t="str">
            <v>1,0,3</v>
          </cell>
          <cell r="D12" t="str">
            <v>test de compaction</v>
          </cell>
          <cell r="E12" t="str">
            <v>ENTREPRISE GC + CR/SIG  + LABORATOIRE SOL</v>
          </cell>
          <cell r="F12" t="str">
            <v>LGV-BAT124-PV103</v>
          </cell>
        </row>
        <row r="13">
          <cell r="B13" t="str">
            <v>1,0,4</v>
          </cell>
          <cell r="D13" t="str">
            <v>continuité de la boucle de terre</v>
          </cell>
          <cell r="E13" t="str">
            <v xml:space="preserve">ENTREPRISE  GC + CR/SIG  </v>
          </cell>
        </row>
        <row r="14">
          <cell r="D14" t="str">
            <v xml:space="preserve">remontées du câble de fond de fouille </v>
          </cell>
        </row>
        <row r="15">
          <cell r="B15">
            <v>2</v>
          </cell>
        </row>
        <row r="16">
          <cell r="B16">
            <v>2.1</v>
          </cell>
        </row>
        <row r="17">
          <cell r="B17" t="str">
            <v>2,1,1</v>
          </cell>
          <cell r="D17" t="str">
            <v>dimension, verticalité et linéarité</v>
          </cell>
          <cell r="E17" t="str">
            <v>ENTREPRISE GC</v>
          </cell>
          <cell r="F17" t="str">
            <v>LGV-BAT124PV211</v>
          </cell>
        </row>
        <row r="18">
          <cell r="B18" t="str">
            <v>2,1,2</v>
          </cell>
          <cell r="D18" t="str">
            <v xml:space="preserve">contrôle des sections  </v>
          </cell>
          <cell r="E18" t="str">
            <v>ENTREPRISE GC +  BUREAU DE CONTROL</v>
          </cell>
          <cell r="F18" t="str">
            <v>LGV-BAT124PV212</v>
          </cell>
        </row>
        <row r="19">
          <cell r="B19" t="str">
            <v>2,1,3</v>
          </cell>
          <cell r="D19" t="str">
            <v>continuité de la boucle de terre</v>
          </cell>
          <cell r="E19" t="str">
            <v>ENTREPRISE GC + CR/SIG  + BUREAU DE CONTROL</v>
          </cell>
          <cell r="F19" t="str">
            <v>LGV-BAT124PV213</v>
          </cell>
        </row>
        <row r="20">
          <cell r="D20" t="str">
            <v>mesure de la prise de terre</v>
          </cell>
        </row>
        <row r="21">
          <cell r="D21" t="str">
            <v>mise en œuvre des éléments de la MALT (voir remarque)</v>
          </cell>
        </row>
        <row r="22">
          <cell r="B22" t="str">
            <v>2,1,4</v>
          </cell>
          <cell r="D22" t="str">
            <v xml:space="preserve">essai d'affaissement </v>
          </cell>
          <cell r="E22" t="str">
            <v>ENTREPRISE GC + LABORATOIRE SOL</v>
          </cell>
          <cell r="F22" t="str">
            <v>LGV-BAT124-PV214</v>
          </cell>
        </row>
        <row r="23">
          <cell r="B23" t="str">
            <v>2,1,5</v>
          </cell>
          <cell r="D23" t="str">
            <v xml:space="preserve">essai  de résistances mécaniques </v>
          </cell>
          <cell r="E23" t="str">
            <v>ENTREPRISE GC + LABORATOIRE SOL</v>
          </cell>
        </row>
        <row r="24">
          <cell r="B24" t="str">
            <v>2,1,6</v>
          </cell>
          <cell r="D24" t="str">
            <v>séchage du béton</v>
          </cell>
          <cell r="E24" t="str">
            <v xml:space="preserve">ENTREPRISE GC + CR/SIG </v>
          </cell>
          <cell r="F24" t="str">
            <v>LGV-BAT124-PV216</v>
          </cell>
        </row>
        <row r="25">
          <cell r="B25" t="str">
            <v>2,1,7</v>
          </cell>
          <cell r="D25" t="str">
            <v>mesure de la prise de terre</v>
          </cell>
          <cell r="E25" t="str">
            <v xml:space="preserve">ENTREPRISE GC + CR/SIG </v>
          </cell>
        </row>
        <row r="27">
          <cell r="B27">
            <v>2.2000000000000002</v>
          </cell>
        </row>
        <row r="29">
          <cell r="B29" t="str">
            <v>2,2,1</v>
          </cell>
          <cell r="D29" t="str">
            <v xml:space="preserve">contrôle des sections  </v>
          </cell>
          <cell r="E29" t="str">
            <v>ENTREPRISE GC +  BUREAU DE CONTROL</v>
          </cell>
          <cell r="F29" t="str">
            <v>LGV-BAT124-PV221</v>
          </cell>
        </row>
        <row r="30">
          <cell r="B30" t="str">
            <v>2,2,2</v>
          </cell>
          <cell r="D30" t="str">
            <v>continuité de la boucle de terre</v>
          </cell>
          <cell r="E30" t="str">
            <v>ENTREPRISE GC + CR/SIG  + BUREAU DE CONTROL</v>
          </cell>
          <cell r="F30" t="str">
            <v>LGV-BAT124-PV222</v>
          </cell>
        </row>
        <row r="31">
          <cell r="D31" t="str">
            <v>mesure de la prise de terre</v>
          </cell>
        </row>
        <row r="32">
          <cell r="D32" t="str">
            <v>mise en œuvre des éléments de la MALT (voir remarque)</v>
          </cell>
        </row>
        <row r="33">
          <cell r="B33" t="str">
            <v>2,2,3</v>
          </cell>
          <cell r="D33" t="str">
            <v>dimension, verticalité et linéarité</v>
          </cell>
          <cell r="E33" t="str">
            <v>ENTREPRISE GC</v>
          </cell>
        </row>
        <row r="34">
          <cell r="B34" t="str">
            <v>2,2,4</v>
          </cell>
          <cell r="D34" t="str">
            <v xml:space="preserve">essai d'affaissement </v>
          </cell>
          <cell r="E34" t="str">
            <v>ENTREPRISE GC + LABORATOIRE SOL</v>
          </cell>
          <cell r="F34" t="str">
            <v>LGV-BAT124-PV224</v>
          </cell>
        </row>
        <row r="35">
          <cell r="B35" t="str">
            <v>2,2,5</v>
          </cell>
          <cell r="D35" t="str">
            <v xml:space="preserve">essai  de résistances mécaniques </v>
          </cell>
          <cell r="E35" t="str">
            <v>ENTREPRISE GC + LABORATOIRE SOL</v>
          </cell>
        </row>
        <row r="36">
          <cell r="B36" t="str">
            <v>2,2,6</v>
          </cell>
          <cell r="D36" t="str">
            <v>séchage du béton</v>
          </cell>
          <cell r="E36" t="str">
            <v xml:space="preserve">ENTREPRISE GC + CR/SIG </v>
          </cell>
          <cell r="F36" t="str">
            <v>LGV-BAT124-PV226</v>
          </cell>
        </row>
        <row r="37">
          <cell r="B37" t="str">
            <v>2,2,7</v>
          </cell>
          <cell r="D37" t="str">
            <v>mesure de la prise de terre</v>
          </cell>
          <cell r="E37" t="str">
            <v xml:space="preserve">ENTREPRISE GC + CR/SIG </v>
          </cell>
        </row>
        <row r="39">
          <cell r="B39" t="str">
            <v>2,3,0</v>
          </cell>
        </row>
        <row r="40">
          <cell r="B40" t="str">
            <v>2,3,1</v>
          </cell>
          <cell r="D40" t="str">
            <v xml:space="preserve">contrôle des sections  </v>
          </cell>
          <cell r="E40" t="str">
            <v>ENTREPRISE GC +  BUREAU DE CONTROL</v>
          </cell>
          <cell r="F40" t="str">
            <v>LGV-BAT124PV231</v>
          </cell>
        </row>
        <row r="41">
          <cell r="B41" t="str">
            <v>2,3,2</v>
          </cell>
          <cell r="D41" t="str">
            <v>continuité de la boucle de terre</v>
          </cell>
          <cell r="E41" t="str">
            <v>ENTREPRISE GC + CR/SIG  + BUREAU DE CONTROL</v>
          </cell>
          <cell r="F41" t="str">
            <v>LGV-BAT124PV232</v>
          </cell>
        </row>
        <row r="42">
          <cell r="D42" t="str">
            <v>mesure de la prise de terre</v>
          </cell>
        </row>
        <row r="43">
          <cell r="D43" t="str">
            <v>mise en œuvre des éléments de la MALT (voir remarque)</v>
          </cell>
        </row>
        <row r="44">
          <cell r="B44" t="str">
            <v>2,3,3</v>
          </cell>
          <cell r="D44" t="str">
            <v>dimension, verticalité et linéarité</v>
          </cell>
          <cell r="E44" t="str">
            <v>ENTREPRISE GC</v>
          </cell>
          <cell r="F44" t="str">
            <v>LGV-BAT124PV233</v>
          </cell>
        </row>
        <row r="45">
          <cell r="B45" t="str">
            <v>2,3,4</v>
          </cell>
          <cell r="D45" t="str">
            <v xml:space="preserve">essai d'affaissement </v>
          </cell>
          <cell r="E45" t="str">
            <v>ENTREPRISE GC + LABORATOIRE SOL</v>
          </cell>
          <cell r="F45" t="str">
            <v>LGV-BAT124PV234</v>
          </cell>
        </row>
        <row r="46">
          <cell r="B46" t="str">
            <v>2,3,5</v>
          </cell>
          <cell r="D46" t="str">
            <v xml:space="preserve">essai  de résistances mécaniques </v>
          </cell>
          <cell r="E46" t="str">
            <v>ENTREPRISE GC + LABORATOIRE SOL</v>
          </cell>
        </row>
        <row r="47">
          <cell r="B47" t="str">
            <v>2,3,6</v>
          </cell>
          <cell r="D47" t="str">
            <v>séchage du béton</v>
          </cell>
          <cell r="E47" t="str">
            <v xml:space="preserve">ENTREPRISE GC + CR/SIG </v>
          </cell>
        </row>
        <row r="48">
          <cell r="B48" t="str">
            <v>2,3,7</v>
          </cell>
          <cell r="D48" t="str">
            <v>mesure de la prise de terre</v>
          </cell>
          <cell r="E48" t="str">
            <v xml:space="preserve">ENTREPRISE GC + CR/SIG </v>
          </cell>
        </row>
        <row r="50">
          <cell r="B50" t="str">
            <v>2,4,0</v>
          </cell>
        </row>
        <row r="51">
          <cell r="B51" t="str">
            <v>2,4,1</v>
          </cell>
          <cell r="D51" t="str">
            <v xml:space="preserve">contrôle des sections  </v>
          </cell>
          <cell r="E51" t="str">
            <v>ENTREPRISE GC +  BUREAU DE CONTROL</v>
          </cell>
          <cell r="F51" t="str">
            <v>LGV-BAT124PV241</v>
          </cell>
        </row>
        <row r="52">
          <cell r="B52" t="str">
            <v>2,4,2</v>
          </cell>
          <cell r="D52" t="str">
            <v>continuité de la boucle de terre</v>
          </cell>
          <cell r="E52" t="str">
            <v>ENTREPRISE GC + CR/SIG  + BUREAU DE CONTROL</v>
          </cell>
          <cell r="F52" t="str">
            <v>LGV-BAT124PV242</v>
          </cell>
        </row>
        <row r="53">
          <cell r="D53" t="str">
            <v>mesure de la prise de terre</v>
          </cell>
        </row>
        <row r="54">
          <cell r="D54" t="str">
            <v>mise en œuvre des éléments de la MALT (voir remarque)</v>
          </cell>
        </row>
        <row r="55">
          <cell r="B55" t="str">
            <v>2,4,3</v>
          </cell>
          <cell r="D55" t="str">
            <v>dimension, verticalité et linéarité</v>
          </cell>
          <cell r="E55" t="str">
            <v>ENTREPRISE GC</v>
          </cell>
          <cell r="F55" t="str">
            <v>LGV-BAT124PV243</v>
          </cell>
        </row>
        <row r="56">
          <cell r="B56" t="str">
            <v>2,4,4</v>
          </cell>
          <cell r="D56" t="str">
            <v xml:space="preserve">essai d'affaissement </v>
          </cell>
          <cell r="E56" t="str">
            <v>ENTREPRISE GC + LABORATOIRE SOL</v>
          </cell>
          <cell r="F56" t="str">
            <v>LGV-BAT124PV244</v>
          </cell>
        </row>
        <row r="57">
          <cell r="B57" t="str">
            <v>2,4,5</v>
          </cell>
          <cell r="D57" t="str">
            <v xml:space="preserve">essai  de résistances mécaniques </v>
          </cell>
          <cell r="E57" t="str">
            <v>ENTREPRISE GC + LABORATOIRE SOL</v>
          </cell>
        </row>
        <row r="58">
          <cell r="B58" t="str">
            <v>2,4,6</v>
          </cell>
          <cell r="D58" t="str">
            <v>séchage du béton</v>
          </cell>
          <cell r="E58" t="str">
            <v xml:space="preserve">ENTREPRISE GC + CR/SIG </v>
          </cell>
          <cell r="F58" t="str">
            <v>LGV-BAT124PV246</v>
          </cell>
        </row>
        <row r="59">
          <cell r="B59" t="str">
            <v>2,4,7</v>
          </cell>
          <cell r="D59" t="str">
            <v>mesure de la prise de terre</v>
          </cell>
          <cell r="E59" t="str">
            <v xml:space="preserve">ENTREPRISE GC + CR/SIG </v>
          </cell>
        </row>
        <row r="61">
          <cell r="B61" t="str">
            <v>2,5,0</v>
          </cell>
        </row>
        <row r="62">
          <cell r="B62" t="str">
            <v>2,5,1</v>
          </cell>
          <cell r="D62" t="str">
            <v xml:space="preserve">contrôle des sections  </v>
          </cell>
          <cell r="E62" t="str">
            <v>ENTREPRISE GC +  BUREAU DE CONTROL</v>
          </cell>
        </row>
        <row r="63">
          <cell r="B63" t="str">
            <v>2,5,2</v>
          </cell>
          <cell r="D63" t="str">
            <v>continuité de la boucle de terre</v>
          </cell>
          <cell r="E63" t="str">
            <v>ENTREPRISE GC + CR/SIG  + BUREAU DE CONTROL</v>
          </cell>
        </row>
        <row r="64">
          <cell r="D64" t="str">
            <v>mesure de la prise de terre</v>
          </cell>
        </row>
        <row r="65">
          <cell r="D65" t="str">
            <v>mise en œuvre des éléments de la MALT (voir remarque)</v>
          </cell>
        </row>
        <row r="66">
          <cell r="B66" t="str">
            <v>2,5,3</v>
          </cell>
          <cell r="D66" t="str">
            <v>dimension, verticalité et linéarité</v>
          </cell>
          <cell r="E66" t="str">
            <v>ENTREPRISE GC</v>
          </cell>
        </row>
        <row r="67">
          <cell r="B67" t="str">
            <v>2,5,4</v>
          </cell>
          <cell r="D67" t="str">
            <v xml:space="preserve">essai d'affaissement </v>
          </cell>
          <cell r="E67" t="str">
            <v>ENTREPRISE GC + LABORATOIRE SOL</v>
          </cell>
        </row>
        <row r="68">
          <cell r="B68" t="str">
            <v>2,5,5</v>
          </cell>
          <cell r="D68" t="str">
            <v xml:space="preserve">essai  de résistances mécaniques </v>
          </cell>
          <cell r="E68" t="str">
            <v>ENTREPRISE GC + LABORATOIRE SOL</v>
          </cell>
        </row>
        <row r="69">
          <cell r="B69" t="str">
            <v>2,5,6</v>
          </cell>
          <cell r="D69" t="str">
            <v>séchage du béton</v>
          </cell>
          <cell r="E69" t="str">
            <v xml:space="preserve">ENTREPRISE GC + CR/SIG </v>
          </cell>
        </row>
        <row r="70">
          <cell r="B70" t="str">
            <v>2,5,7</v>
          </cell>
          <cell r="D70" t="str">
            <v>mesure de la prise de terre</v>
          </cell>
          <cell r="E70" t="str">
            <v xml:space="preserve">ENTREPRISE GC + CR/SIG </v>
          </cell>
        </row>
        <row r="72">
          <cell r="B72" t="str">
            <v>2,6,0</v>
          </cell>
        </row>
        <row r="73">
          <cell r="B73" t="str">
            <v>2,6,1</v>
          </cell>
          <cell r="D73" t="str">
            <v xml:space="preserve">contrôle des sections  </v>
          </cell>
          <cell r="E73" t="str">
            <v>ENTREPRISE GC +  BUREAU DE CONTROL</v>
          </cell>
          <cell r="F73" t="str">
            <v>LGV-BAT124-PV261</v>
          </cell>
        </row>
        <row r="74">
          <cell r="B74" t="str">
            <v>2,6,2</v>
          </cell>
          <cell r="D74" t="str">
            <v>continuité de la boucle de terre</v>
          </cell>
          <cell r="E74" t="str">
            <v>ENTREPRISE GC + CR/SIG  + BUREAU DE CONTROL</v>
          </cell>
          <cell r="F74" t="str">
            <v>LGV-BAT124-PV262</v>
          </cell>
        </row>
        <row r="75">
          <cell r="D75" t="str">
            <v>mesure de la prise de terre</v>
          </cell>
        </row>
        <row r="76">
          <cell r="D76" t="str">
            <v>mise en œuvre des éléments de la MALT (voir remarque)</v>
          </cell>
        </row>
        <row r="77">
          <cell r="B77" t="str">
            <v>2,6,3</v>
          </cell>
          <cell r="D77" t="str">
            <v>dimention, verticalité et linéarité</v>
          </cell>
          <cell r="E77" t="str">
            <v>ENTREPRISE GC</v>
          </cell>
          <cell r="F77" t="str">
            <v>LGV-BAT124-PV263</v>
          </cell>
        </row>
        <row r="78">
          <cell r="B78" t="str">
            <v>2,6,4</v>
          </cell>
          <cell r="D78" t="str">
            <v xml:space="preserve">essai d'affaissement </v>
          </cell>
          <cell r="E78" t="str">
            <v>ENTREPRISE GC + LABORATOIRE SOL</v>
          </cell>
          <cell r="F78" t="str">
            <v>LGV-BAT124-PV264</v>
          </cell>
        </row>
        <row r="79">
          <cell r="B79" t="str">
            <v>2,6,5</v>
          </cell>
          <cell r="D79" t="str">
            <v xml:space="preserve">essai  de résistances mécaniques </v>
          </cell>
          <cell r="E79" t="str">
            <v>ENTREPRISE GC + LABORATOIRE SOL</v>
          </cell>
        </row>
        <row r="80">
          <cell r="B80" t="str">
            <v>2,6,6</v>
          </cell>
          <cell r="D80" t="str">
            <v>séchage du béton</v>
          </cell>
          <cell r="E80" t="str">
            <v xml:space="preserve">ENTREPRISE GC + CR/SIG </v>
          </cell>
        </row>
        <row r="81">
          <cell r="B81" t="str">
            <v>2,6,7</v>
          </cell>
          <cell r="D81" t="str">
            <v>mesure de la prise de terre</v>
          </cell>
          <cell r="E81" t="str">
            <v xml:space="preserve">ENTREPRISE GC + CR/SIG </v>
          </cell>
        </row>
        <row r="83">
          <cell r="B83">
            <v>3</v>
          </cell>
        </row>
        <row r="84">
          <cell r="B84" t="str">
            <v>3,0,1</v>
          </cell>
          <cell r="D84" t="str">
            <v xml:space="preserve">positionement des reseaux sous dallage </v>
          </cell>
          <cell r="E84" t="str">
            <v>ENTREPRISE GC</v>
          </cell>
          <cell r="F84" t="str">
            <v>LGV-BAT124-PV301</v>
          </cell>
        </row>
        <row r="85">
          <cell r="B85" t="str">
            <v>3,0,2</v>
          </cell>
          <cell r="D85" t="str">
            <v>test de compaction</v>
          </cell>
          <cell r="E85" t="str">
            <v>ENTREPRISE GC + LABORATOIRE SOL</v>
          </cell>
        </row>
        <row r="86">
          <cell r="B86" t="str">
            <v>3,0,3</v>
          </cell>
          <cell r="D86" t="str">
            <v>dimention, verticalité et linéarité</v>
          </cell>
          <cell r="E86" t="str">
            <v>ENTREPRISE GC</v>
          </cell>
        </row>
        <row r="87">
          <cell r="B87" t="str">
            <v>3,0,4</v>
          </cell>
          <cell r="D87" t="str">
            <v xml:space="preserve">contrôle des sections  </v>
          </cell>
          <cell r="E87" t="str">
            <v>ENTREPRISE GC +  BUREAU DE CONTROL</v>
          </cell>
        </row>
        <row r="88">
          <cell r="B88" t="str">
            <v>3,0,5</v>
          </cell>
          <cell r="D88" t="str">
            <v>continuité de la boucle de terre</v>
          </cell>
          <cell r="E88" t="str">
            <v>ENTREPRISE GC + CR/SIG  + BUREAU DE CONTROL</v>
          </cell>
        </row>
        <row r="89">
          <cell r="D89" t="str">
            <v>mesure de la prise de terre</v>
          </cell>
        </row>
        <row r="90">
          <cell r="D90" t="str">
            <v>mise en œuvre des éléments de la MALT (voir remarque)</v>
          </cell>
        </row>
        <row r="91">
          <cell r="B91" t="str">
            <v>3,0,6</v>
          </cell>
          <cell r="D91" t="str">
            <v xml:space="preserve">essai d'affaissement </v>
          </cell>
          <cell r="E91" t="str">
            <v>ENTREPRISE GC + LABORATOIRE SOL</v>
          </cell>
        </row>
        <row r="92">
          <cell r="B92" t="str">
            <v>3,0,7</v>
          </cell>
          <cell r="D92" t="str">
            <v xml:space="preserve">essai  de résistances mécaniques </v>
          </cell>
          <cell r="E92" t="str">
            <v>ENTREPRISE GC + LABORATOIRE SOL</v>
          </cell>
        </row>
        <row r="93">
          <cell r="B93" t="str">
            <v>3,0,8</v>
          </cell>
          <cell r="D93" t="str">
            <v>finition et planimétrie</v>
          </cell>
          <cell r="E93" t="str">
            <v xml:space="preserve">ENTREPRISE GC + CR/SIG </v>
          </cell>
        </row>
        <row r="94">
          <cell r="B94" t="str">
            <v>3,0,9</v>
          </cell>
          <cell r="D94" t="str">
            <v>séchage du béton</v>
          </cell>
          <cell r="E94" t="str">
            <v xml:space="preserve">ENTREPRISE GC + CR/SIG </v>
          </cell>
        </row>
        <row r="95">
          <cell r="B95" t="str">
            <v>3,0,10</v>
          </cell>
          <cell r="D95" t="str">
            <v>mesure de la prise de terre</v>
          </cell>
          <cell r="E95" t="str">
            <v xml:space="preserve">ENTREPRISE GC + CR/SIG </v>
          </cell>
        </row>
        <row r="101">
          <cell r="B101">
            <v>4</v>
          </cell>
        </row>
        <row r="102">
          <cell r="B102" t="str">
            <v>4,0,1</v>
          </cell>
          <cell r="D102" t="str">
            <v>verticalité et mesures</v>
          </cell>
          <cell r="E102" t="str">
            <v>ENTREPRISE GC</v>
          </cell>
          <cell r="F102" t="str">
            <v>LGV-BAT124-PV401</v>
          </cell>
        </row>
        <row r="103">
          <cell r="B103" t="str">
            <v>4,0,2</v>
          </cell>
          <cell r="D103" t="str">
            <v xml:space="preserve">contrôle des sections  </v>
          </cell>
          <cell r="E103" t="str">
            <v>ENTREPRISE GC +  BUREAU DE CONTROL</v>
          </cell>
          <cell r="F103" t="str">
            <v>LGV-BAT124-PV402</v>
          </cell>
        </row>
        <row r="104">
          <cell r="B104" t="str">
            <v>4,0,3</v>
          </cell>
          <cell r="D104" t="str">
            <v>continuité de la boucle de terre</v>
          </cell>
          <cell r="E104" t="str">
            <v>ENTREPRISE GC + CR/SIG  + BUREAU DE CONTROL</v>
          </cell>
          <cell r="F104" t="str">
            <v>LGV-BAT124-PV403</v>
          </cell>
        </row>
        <row r="105">
          <cell r="D105" t="str">
            <v>mesure de la prise de terre</v>
          </cell>
        </row>
        <row r="106">
          <cell r="D106" t="str">
            <v>mise en œuvre des éléments de la MALT (voir remarque)</v>
          </cell>
        </row>
        <row r="107">
          <cell r="B107" t="str">
            <v>4,0,4</v>
          </cell>
          <cell r="D107" t="str">
            <v xml:space="preserve">essai d'affaissement </v>
          </cell>
          <cell r="E107" t="str">
            <v>ENTREPRISE GC + LABORATOIRE SOL</v>
          </cell>
          <cell r="F107" t="str">
            <v>LGV-BAT124-PV404</v>
          </cell>
        </row>
        <row r="108">
          <cell r="B108" t="str">
            <v>4,0,5</v>
          </cell>
          <cell r="D108" t="str">
            <v xml:space="preserve">essai  de résistances mécaniques </v>
          </cell>
          <cell r="E108" t="str">
            <v>ENTREPRISE GC + LABORATOIRE SOL</v>
          </cell>
        </row>
        <row r="109">
          <cell r="B109" t="str">
            <v>4,0,6</v>
          </cell>
          <cell r="D109" t="str">
            <v>séchage du béton</v>
          </cell>
          <cell r="E109" t="str">
            <v xml:space="preserve">ENTREPRISE GC + CR/SIG </v>
          </cell>
        </row>
        <row r="110">
          <cell r="B110" t="str">
            <v>4,0,7</v>
          </cell>
          <cell r="D110" t="str">
            <v>mesure de la prise de terre</v>
          </cell>
          <cell r="E110" t="str">
            <v xml:space="preserve">ENTREPRISE GC + CR/SIG </v>
          </cell>
        </row>
        <row r="112">
          <cell r="B112">
            <v>5</v>
          </cell>
        </row>
        <row r="113">
          <cell r="B113">
            <v>5.0999999999999996</v>
          </cell>
        </row>
        <row r="114">
          <cell r="B114" t="str">
            <v>5,1,1</v>
          </cell>
          <cell r="D114" t="str">
            <v xml:space="preserve">écarts d'implantation </v>
          </cell>
          <cell r="E114" t="str">
            <v>ENTREPRISE GC + GEOMETRE + CR SIG</v>
          </cell>
          <cell r="F114" t="str">
            <v>LGV-BAT124-PV 511</v>
          </cell>
        </row>
        <row r="115">
          <cell r="B115" t="str">
            <v>5,1,2</v>
          </cell>
          <cell r="D115" t="str">
            <v>dimension, verticalité et linéarité</v>
          </cell>
          <cell r="E115" t="str">
            <v>ENTREPRISE GC</v>
          </cell>
          <cell r="F115" t="str">
            <v>LGV-BAT124-PV 512</v>
          </cell>
        </row>
        <row r="117">
          <cell r="B117">
            <v>5.2</v>
          </cell>
        </row>
        <row r="118">
          <cell r="B118" t="str">
            <v>5,2,1</v>
          </cell>
          <cell r="D118" t="str">
            <v xml:space="preserve">écarts d'implantation </v>
          </cell>
          <cell r="E118" t="str">
            <v>ENTREPRISE GC + GEOMETRE + CR SIG</v>
          </cell>
          <cell r="F118" t="str">
            <v>LGV-BAT124-PV 521</v>
          </cell>
        </row>
        <row r="119">
          <cell r="B119" t="str">
            <v>5,2,2</v>
          </cell>
          <cell r="D119" t="str">
            <v xml:space="preserve">contrôle des sections  </v>
          </cell>
          <cell r="E119" t="str">
            <v>ENTREPRISE GC +  BUREAU DE CONTROL</v>
          </cell>
          <cell r="F119" t="str">
            <v>LGV-BAT124-PV 522</v>
          </cell>
        </row>
        <row r="120">
          <cell r="B120" t="str">
            <v>5,2,3</v>
          </cell>
          <cell r="D120" t="str">
            <v>continuité de la boucle de terre</v>
          </cell>
          <cell r="E120" t="str">
            <v>ENTREPRISE GC + CR/SIG  + BUREAU DE CONTROL</v>
          </cell>
          <cell r="F120" t="str">
            <v>LGV-BAT124-PV 523</v>
          </cell>
        </row>
        <row r="121">
          <cell r="D121" t="str">
            <v>mesure de la prise de terre</v>
          </cell>
        </row>
        <row r="122">
          <cell r="D122" t="str">
            <v>mise en œuvre des éléments de la MALT (voir remarque)</v>
          </cell>
        </row>
        <row r="123">
          <cell r="B123" t="str">
            <v>5,2,4</v>
          </cell>
          <cell r="D123" t="str">
            <v>dimension, verticalité et linéarité</v>
          </cell>
          <cell r="E123" t="str">
            <v>ENTREPRISE GC</v>
          </cell>
          <cell r="F123" t="str">
            <v>LGV-BAT124-PV 524</v>
          </cell>
        </row>
        <row r="124">
          <cell r="B124" t="str">
            <v>5,2,5</v>
          </cell>
          <cell r="D124" t="str">
            <v xml:space="preserve">essai d'affaissement </v>
          </cell>
          <cell r="E124" t="str">
            <v>ENTREPRISE GC + LABORATOIRE SOL</v>
          </cell>
          <cell r="F124" t="str">
            <v>LGV-BAT124-PV 525</v>
          </cell>
        </row>
        <row r="125">
          <cell r="B125" t="str">
            <v>5,2,6</v>
          </cell>
          <cell r="D125" t="str">
            <v xml:space="preserve">essai  de résistances mécaniques </v>
          </cell>
          <cell r="E125" t="str">
            <v>ENTREPRISE GC + LABORATOIRE SOL</v>
          </cell>
        </row>
        <row r="126">
          <cell r="B126" t="str">
            <v>5,2,7</v>
          </cell>
          <cell r="D126" t="str">
            <v>séchage du béton</v>
          </cell>
          <cell r="E126" t="str">
            <v xml:space="preserve">ENTREPRISE GC + CR/SIG </v>
          </cell>
          <cell r="F126" t="str">
            <v>LGV-BAT124-PV 527</v>
          </cell>
        </row>
        <row r="127">
          <cell r="B127" t="str">
            <v>5,2,8</v>
          </cell>
          <cell r="D127" t="str">
            <v>mesure de la prise de terre</v>
          </cell>
          <cell r="E127" t="str">
            <v xml:space="preserve">ENTREPRISE GC + CR/SIG </v>
          </cell>
        </row>
        <row r="128">
          <cell r="B128" t="str">
            <v>5,2,9</v>
          </cell>
          <cell r="D128" t="str">
            <v xml:space="preserve">qualité de la finition </v>
          </cell>
          <cell r="E128" t="str">
            <v xml:space="preserve">ENTREPRISE GC + CR/SIG </v>
          </cell>
          <cell r="F128" t="str">
            <v>LGV-BAT124-PV 529</v>
          </cell>
        </row>
        <row r="130">
          <cell r="B130">
            <v>6</v>
          </cell>
        </row>
        <row r="131">
          <cell r="B131" t="str">
            <v>6,0,1</v>
          </cell>
          <cell r="D131" t="str">
            <v>contrôle de la pente</v>
          </cell>
          <cell r="E131" t="str">
            <v xml:space="preserve">ENTREPRISE GC + CR/SIG </v>
          </cell>
        </row>
        <row r="132">
          <cell r="D132" t="str">
            <v>séchage de la forme</v>
          </cell>
        </row>
        <row r="133">
          <cell r="B133" t="str">
            <v>6,0,2</v>
          </cell>
          <cell r="D133" t="str">
            <v xml:space="preserve">contrôle des ponts thermique </v>
          </cell>
          <cell r="E133" t="str">
            <v>ENTREPRISE GC</v>
          </cell>
        </row>
        <row r="134">
          <cell r="B134" t="str">
            <v>6,0,3</v>
          </cell>
          <cell r="D134" t="str">
            <v>test étanchéité</v>
          </cell>
          <cell r="E134" t="str">
            <v>ENTREPRISE GC + CR/SIG  + BUREAU DE CONTROL</v>
          </cell>
        </row>
        <row r="136">
          <cell r="B136">
            <v>7</v>
          </cell>
        </row>
        <row r="137">
          <cell r="B137" t="str">
            <v>7,0,1</v>
          </cell>
          <cell r="D137" t="str">
            <v>contrôle de pose</v>
          </cell>
          <cell r="E137" t="str">
            <v>ENTREPRISE GC</v>
          </cell>
        </row>
        <row r="138">
          <cell r="B138" t="str">
            <v>7,0,2</v>
          </cell>
          <cell r="D138" t="str">
            <v>continuité de la boucle de terre</v>
          </cell>
          <cell r="E138" t="str">
            <v>ENTREPRISE GC + CR/SIG  + BUREAU DE CONTROL</v>
          </cell>
        </row>
        <row r="139">
          <cell r="D139" t="str">
            <v>mesure de la prise de terre</v>
          </cell>
        </row>
        <row r="140">
          <cell r="B140" t="str">
            <v>7,0,3</v>
          </cell>
          <cell r="D140" t="str">
            <v>test étanchéité</v>
          </cell>
          <cell r="E140" t="str">
            <v>ENTREPRISE GC + CR/SIG  + BUREAU DE CONTROL</v>
          </cell>
        </row>
        <row r="142">
          <cell r="B142">
            <v>8</v>
          </cell>
        </row>
        <row r="143">
          <cell r="B143">
            <v>8.1</v>
          </cell>
        </row>
        <row r="144">
          <cell r="B144" t="str">
            <v>8,1,1</v>
          </cell>
          <cell r="D144" t="str">
            <v>séchage  de l'enduit</v>
          </cell>
          <cell r="E144" t="str">
            <v>ENTREPRISE GC</v>
          </cell>
        </row>
        <row r="145">
          <cell r="B145" t="str">
            <v>8,1,2</v>
          </cell>
          <cell r="D145" t="str">
            <v>qualité finition</v>
          </cell>
          <cell r="E145" t="str">
            <v xml:space="preserve">ENTREPRISE GC + CR/SIG </v>
          </cell>
        </row>
        <row r="147">
          <cell r="B147">
            <v>8.1999999999999993</v>
          </cell>
        </row>
        <row r="148">
          <cell r="B148" t="str">
            <v>8,2,1</v>
          </cell>
          <cell r="D148" t="str">
            <v>séchage  de la peinture</v>
          </cell>
          <cell r="E148" t="str">
            <v>ENTREPRISE GC</v>
          </cell>
        </row>
        <row r="149">
          <cell r="B149" t="str">
            <v>8,2,2</v>
          </cell>
          <cell r="D149" t="str">
            <v>séchage  de la peinture</v>
          </cell>
          <cell r="E149" t="str">
            <v xml:space="preserve">ENTREPRISE GC + CR/SIG </v>
          </cell>
        </row>
        <row r="150">
          <cell r="B150" t="str">
            <v>8,2,3</v>
          </cell>
          <cell r="D150" t="str">
            <v xml:space="preserve">qualité de la finition </v>
          </cell>
        </row>
        <row r="152">
          <cell r="B152">
            <v>9</v>
          </cell>
        </row>
        <row r="153">
          <cell r="B153" t="str">
            <v>9,0,1</v>
          </cell>
          <cell r="D153" t="str">
            <v xml:space="preserve">test découlement des eaux  et test d'étanchéité </v>
          </cell>
          <cell r="E153" t="str">
            <v xml:space="preserve">ENTREPRISE GC + CR/SIG </v>
          </cell>
        </row>
        <row r="158">
          <cell r="B158">
            <v>10</v>
          </cell>
        </row>
        <row r="159">
          <cell r="B159" t="str">
            <v>10,0,1</v>
          </cell>
          <cell r="D159" t="str">
            <v xml:space="preserve">test fonctionnement  et mesure des lumens </v>
          </cell>
          <cell r="E159" t="str">
            <v xml:space="preserve">ENTREPRISE ELECTRICITE + CR/SIG  </v>
          </cell>
        </row>
        <row r="160">
          <cell r="B160" t="str">
            <v>10,0,2</v>
          </cell>
          <cell r="D160" t="str">
            <v xml:space="preserve">test fonctionnement bloc de secours en cas de défaut </v>
          </cell>
          <cell r="E160" t="str">
            <v>ENTREPRISE ELECTRICITE + CR/SIG</v>
          </cell>
        </row>
        <row r="161">
          <cell r="B161" t="str">
            <v>10,0,3</v>
          </cell>
          <cell r="D161" t="str">
            <v>control serrage et repérage des équipements électriques</v>
          </cell>
          <cell r="E161" t="str">
            <v>ENTREPRISE ELECTRICITE + CR/SIG  + BUREAU DE CONTROL</v>
          </cell>
        </row>
        <row r="162">
          <cell r="D162" t="str">
            <v>test fonctionnement différentiel</v>
          </cell>
        </row>
        <row r="163">
          <cell r="D163" t="str">
            <v xml:space="preserve">test mise à la terre </v>
          </cell>
        </row>
        <row r="164">
          <cell r="D164" t="str">
            <v>mesure d'isolement des câbles</v>
          </cell>
        </row>
        <row r="166">
          <cell r="B166">
            <v>11</v>
          </cell>
        </row>
        <row r="167">
          <cell r="B167" t="str">
            <v>11,0,1</v>
          </cell>
          <cell r="D167" t="str">
            <v>test alarme sonde température</v>
          </cell>
          <cell r="E167" t="str">
            <v>ENTREPRISE CLIMATISATION + CR/SIG  + BUREAU DE CONTROL</v>
          </cell>
        </row>
        <row r="168">
          <cell r="D168" t="str">
            <v>test permutation automatique en cas de défaut</v>
          </cell>
        </row>
        <row r="169">
          <cell r="D169" t="str">
            <v>test alarme alimentation  électrique</v>
          </cell>
        </row>
        <row r="170">
          <cell r="B170" t="str">
            <v>11,0,2</v>
          </cell>
          <cell r="D170" t="str">
            <v>fixation unité extérieure, présence joint anti vibratile, présence isolant UV et thermique du réseau frigorifique extérieur</v>
          </cell>
          <cell r="E170" t="str">
            <v>ENTREPRISE ELECTRICITE + CR/SIG</v>
          </cell>
        </row>
        <row r="171">
          <cell r="B171" t="str">
            <v>11,0,3</v>
          </cell>
          <cell r="D171" t="str">
            <v>continuité de la boucle de terre</v>
          </cell>
          <cell r="E171" t="str">
            <v>ENTREPRISE CLIMATISATION + CR/SIG  + BUREAU DE CONTROL</v>
          </cell>
        </row>
        <row r="172">
          <cell r="D172" t="str">
            <v>mesure de la prise de terre</v>
          </cell>
        </row>
        <row r="173">
          <cell r="D173" t="str">
            <v>mise en œuvre des éléments de la MALT (voir remarque)</v>
          </cell>
        </row>
        <row r="174">
          <cell r="B174" t="str">
            <v>11,0,4</v>
          </cell>
          <cell r="D174" t="str">
            <v>control serrage et repérage des équipements électriques</v>
          </cell>
          <cell r="E174" t="str">
            <v>ENTREPRISE CLIMATISATION + CR/SIG  + BUREAU DE CONTROL</v>
          </cell>
        </row>
        <row r="175">
          <cell r="D175" t="str">
            <v>test fonctionnement différentiel</v>
          </cell>
        </row>
        <row r="176">
          <cell r="D176" t="str">
            <v>mesure d'isolement des câbles</v>
          </cell>
        </row>
        <row r="177">
          <cell r="B177">
            <v>12</v>
          </cell>
        </row>
        <row r="178">
          <cell r="B178" t="str">
            <v>12,0,1</v>
          </cell>
          <cell r="D178" t="str">
            <v>test d'alarme détecteur de fumée</v>
          </cell>
          <cell r="E178" t="str">
            <v>ENTREPRISE DETECTION  INCENDIE + CR/SIG  + BUREAU DE CONTROL</v>
          </cell>
        </row>
        <row r="179">
          <cell r="B179" t="str">
            <v>12,0,2</v>
          </cell>
          <cell r="D179" t="str">
            <v>test d'alarme défaut sur batterie</v>
          </cell>
          <cell r="E179" t="str">
            <v>ENTREPRISE DETECTION  INCENDIE + CR/SIG  + BUREAU DE CONTROL</v>
          </cell>
        </row>
        <row r="180">
          <cell r="D180" t="str">
            <v>test d'alarme défaut de ligne (Débranchement détecteur)</v>
          </cell>
        </row>
        <row r="181">
          <cell r="D181" t="str">
            <v>test d'alarme défaut sur alimentation secteur</v>
          </cell>
        </row>
        <row r="182">
          <cell r="B182" t="str">
            <v>12,0,3</v>
          </cell>
          <cell r="D182" t="str">
            <v>test asservissement arrêt clim en cas de feu</v>
          </cell>
          <cell r="E182" t="str">
            <v>ENTREPRISE DETECTION  INCENDIE + CR/SIG  + BUREAU DE CONTROL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TK111"/>
    </sheetNames>
    <sheetDataSet>
      <sheetData sheetId="0">
        <row r="2">
          <cell r="B2" t="str">
            <v xml:space="preserve"> PV &amp; FC du bâtiment LGV TK 111</v>
          </cell>
        </row>
        <row r="4">
          <cell r="B4" t="str">
            <v>Tache</v>
          </cell>
          <cell r="C4" t="str">
            <v>Contrôles réalisés</v>
          </cell>
          <cell r="D4" t="str">
            <v>Contrôles réalisés</v>
          </cell>
          <cell r="E4" t="str">
            <v xml:space="preserve">Entités réalisant les contrôles </v>
          </cell>
          <cell r="F4" t="str">
            <v>PV ou FC</v>
          </cell>
        </row>
        <row r="6">
          <cell r="C6" t="str">
            <v>Mise a disposition plateforme 1 LGV TK  111</v>
          </cell>
          <cell r="F6" t="str">
            <v>LGV-BAT99-MISE A DISPOSITION  1</v>
          </cell>
        </row>
        <row r="7">
          <cell r="C7" t="str">
            <v>Mise a disposition plateforme 2 LGV TK  111</v>
          </cell>
          <cell r="F7" t="str">
            <v>LGV-BAT99-MISE A DISPOSITION 2</v>
          </cell>
        </row>
        <row r="8">
          <cell r="B8">
            <v>1</v>
          </cell>
          <cell r="C8" t="str">
            <v xml:space="preserve">TERRASSEMENT </v>
          </cell>
        </row>
        <row r="9">
          <cell r="B9" t="str">
            <v>1,0,1</v>
          </cell>
          <cell r="C9" t="str">
            <v xml:space="preserve">1,0,1. Implantation du bâtiment </v>
          </cell>
          <cell r="D9" t="str">
            <v xml:space="preserve">écarts d'implantation </v>
          </cell>
          <cell r="E9" t="str">
            <v xml:space="preserve">ENTREPRISE GC + GEOMETRE + CR SIG </v>
          </cell>
          <cell r="F9" t="str">
            <v>LGV-BAT124-PV101</v>
          </cell>
        </row>
        <row r="10">
          <cell r="B10" t="str">
            <v>1,0,2</v>
          </cell>
          <cell r="C10" t="str">
            <v>1,0,2. Fond de fouille</v>
          </cell>
          <cell r="D10" t="str">
            <v xml:space="preserve">contrôle des dimensions </v>
          </cell>
          <cell r="E10" t="str">
            <v>ENTREPRISE GC + LABORATOIRE SOL + BUREAU DE CONTROL</v>
          </cell>
          <cell r="F10" t="str">
            <v>LGV-BAT124-PV102</v>
          </cell>
        </row>
        <row r="11">
          <cell r="D11" t="str">
            <v>contrôle de la nature du sol</v>
          </cell>
        </row>
        <row r="12">
          <cell r="B12" t="str">
            <v>1,0,3</v>
          </cell>
          <cell r="C12" t="str">
            <v xml:space="preserve">1,0,3. Compaction des sols </v>
          </cell>
          <cell r="D12" t="str">
            <v>test de compaction</v>
          </cell>
          <cell r="E12" t="str">
            <v>ENTREPRISE GC + CR/SIG  + LABORATOIRE SOL</v>
          </cell>
          <cell r="F12" t="str">
            <v>LGV-BAT124-PV103</v>
          </cell>
        </row>
        <row r="13">
          <cell r="B13" t="str">
            <v>1,0,4</v>
          </cell>
          <cell r="C13" t="str">
            <v>1,0,4. MALT fond de fouille</v>
          </cell>
          <cell r="D13" t="str">
            <v>continuité de la boucle de terre</v>
          </cell>
          <cell r="E13" t="str">
            <v xml:space="preserve">ENTREPRISE  GC + CR/SIG  </v>
          </cell>
        </row>
        <row r="14">
          <cell r="D14" t="str">
            <v xml:space="preserve">remontées du câble de fond de fouille </v>
          </cell>
        </row>
        <row r="15">
          <cell r="B15">
            <v>2</v>
          </cell>
          <cell r="C15" t="str">
            <v>STRUCTURES</v>
          </cell>
        </row>
        <row r="16">
          <cell r="B16">
            <v>2.1</v>
          </cell>
          <cell r="C16" t="str">
            <v>Semelles</v>
          </cell>
        </row>
        <row r="17">
          <cell r="B17" t="str">
            <v>2,1,1</v>
          </cell>
          <cell r="C17" t="str">
            <v>2,1,1. Coffrages</v>
          </cell>
          <cell r="D17" t="str">
            <v>dimension, verticalité et linéarité</v>
          </cell>
          <cell r="E17" t="str">
            <v>ENTREPRISE GC</v>
          </cell>
          <cell r="F17" t="str">
            <v>LGV-BAT124PV211</v>
          </cell>
        </row>
        <row r="18">
          <cell r="B18" t="str">
            <v>2,1,2</v>
          </cell>
          <cell r="C18" t="str">
            <v xml:space="preserve">2,1,2. Ferraillages </v>
          </cell>
          <cell r="D18" t="str">
            <v xml:space="preserve">contrôle des sections  </v>
          </cell>
          <cell r="E18" t="str">
            <v>ENTREPRISE GC +  BUREAU DE CONTROL</v>
          </cell>
          <cell r="F18" t="str">
            <v>LGV-BAT124PV212</v>
          </cell>
        </row>
        <row r="19">
          <cell r="B19" t="str">
            <v>2,1,3</v>
          </cell>
          <cell r="C19" t="str">
            <v xml:space="preserve">     2,1,3. MALT fond de fouille / structure</v>
          </cell>
          <cell r="D19" t="str">
            <v>continuité de la boucle de terre</v>
          </cell>
          <cell r="E19" t="str">
            <v>ENTREPRISE GC + CR/SIG  + BUREAU DE CONTROL</v>
          </cell>
          <cell r="F19" t="str">
            <v>LGV-BAT124PV213</v>
          </cell>
        </row>
        <row r="20">
          <cell r="D20" t="str">
            <v>mesure de la prise de terre</v>
          </cell>
        </row>
        <row r="21">
          <cell r="D21" t="str">
            <v>mise en œuvre des éléments de la MALT (voir remarque)</v>
          </cell>
        </row>
        <row r="22">
          <cell r="B22" t="str">
            <v>2,1,4</v>
          </cell>
          <cell r="C22" t="str">
            <v xml:space="preserve">2,1,4. Essais sur béton frais </v>
          </cell>
          <cell r="D22" t="str">
            <v xml:space="preserve">essai d'affaissement </v>
          </cell>
          <cell r="E22" t="str">
            <v>ENTREPRISE GC + LABORATOIRE SOL</v>
          </cell>
          <cell r="F22" t="str">
            <v>LGV-BAT124-PV214</v>
          </cell>
        </row>
        <row r="23">
          <cell r="B23" t="str">
            <v>2,1,5</v>
          </cell>
          <cell r="C23" t="str">
            <v>2,1,5. Essais sur béton durci</v>
          </cell>
          <cell r="D23" t="str">
            <v xml:space="preserve">essai  de résistances mécaniques </v>
          </cell>
          <cell r="E23" t="str">
            <v>ENTREPRISE GC + LABORATOIRE SOL</v>
          </cell>
        </row>
        <row r="24">
          <cell r="B24" t="str">
            <v>2,1,6</v>
          </cell>
          <cell r="C24" t="str">
            <v>2,1,6. Décoffrage/utilisation de l'ouvrage</v>
          </cell>
          <cell r="D24" t="str">
            <v>séchage du béton</v>
          </cell>
          <cell r="E24" t="str">
            <v xml:space="preserve">ENTREPRISE GC + CR/SIG </v>
          </cell>
          <cell r="F24" t="str">
            <v>LGV-BAT124-PV216</v>
          </cell>
        </row>
        <row r="25">
          <cell r="B25" t="str">
            <v>2,1,7</v>
          </cell>
          <cell r="C25" t="str">
            <v>2,1,7. MALT fond de fouille / structure</v>
          </cell>
          <cell r="D25" t="str">
            <v>mesure de la prise de terre</v>
          </cell>
          <cell r="E25" t="str">
            <v xml:space="preserve">ENTREPRISE GC + CR/SIG </v>
          </cell>
        </row>
        <row r="27">
          <cell r="B27">
            <v>2.2000000000000002</v>
          </cell>
          <cell r="C27" t="str">
            <v xml:space="preserve">Longrines  </v>
          </cell>
        </row>
        <row r="28">
          <cell r="C28" t="str">
            <v>Longrines</v>
          </cell>
        </row>
        <row r="29">
          <cell r="B29" t="str">
            <v>2,2,1</v>
          </cell>
          <cell r="C29" t="str">
            <v xml:space="preserve">2,2,1. Ferraillages </v>
          </cell>
          <cell r="D29" t="str">
            <v xml:space="preserve">contrôle des sections  </v>
          </cell>
          <cell r="E29" t="str">
            <v>ENTREPRISE GC +  BUREAU DE CONTROL</v>
          </cell>
          <cell r="F29" t="str">
            <v>LGV-BAT124-PV221</v>
          </cell>
        </row>
        <row r="30">
          <cell r="B30" t="str">
            <v>2,2,2</v>
          </cell>
          <cell r="C30" t="str">
            <v xml:space="preserve">     2,2,2. MALT fond de fouille / structure</v>
          </cell>
          <cell r="D30" t="str">
            <v>continuité de la boucle de terre</v>
          </cell>
          <cell r="E30" t="str">
            <v>ENTREPRISE GC + CR/SIG  + BUREAU DE CONTROL</v>
          </cell>
        </row>
        <row r="31">
          <cell r="D31" t="str">
            <v>mesure de la prise de terre</v>
          </cell>
        </row>
        <row r="32">
          <cell r="D32" t="str">
            <v>mise en œuvre des éléments de la MALT (voir remarque)</v>
          </cell>
        </row>
        <row r="33">
          <cell r="B33" t="str">
            <v>2,2,3</v>
          </cell>
          <cell r="C33" t="str">
            <v>2,2,3. Coffrages</v>
          </cell>
          <cell r="D33" t="str">
            <v>dimension, verticalité et linéarité</v>
          </cell>
          <cell r="E33" t="str">
            <v>ENTREPRISE GC</v>
          </cell>
          <cell r="F33" t="str">
            <v>LGV-BAT124-PV223</v>
          </cell>
        </row>
        <row r="34">
          <cell r="B34" t="str">
            <v>2,2,4</v>
          </cell>
          <cell r="C34" t="str">
            <v xml:space="preserve">2,2,4. Essais sur béton frais </v>
          </cell>
          <cell r="D34" t="str">
            <v xml:space="preserve">essai d'affaissement </v>
          </cell>
          <cell r="E34" t="str">
            <v>ENTREPRISE GC + LABORATOIRE SOL</v>
          </cell>
          <cell r="F34" t="str">
            <v>LGV-BAT124-PV224</v>
          </cell>
        </row>
        <row r="35">
          <cell r="B35" t="str">
            <v>2,2,5</v>
          </cell>
          <cell r="C35" t="str">
            <v>2,2,5. Essais sur béton durci</v>
          </cell>
          <cell r="D35" t="str">
            <v xml:space="preserve">essai  de résistances mécaniques </v>
          </cell>
          <cell r="E35" t="str">
            <v>ENTREPRISE GC + LABORATOIRE SOL</v>
          </cell>
        </row>
        <row r="36">
          <cell r="B36" t="str">
            <v>2,2,6</v>
          </cell>
          <cell r="C36" t="str">
            <v>2,2,6. Décoffrage/utilisation de l'ouvrage</v>
          </cell>
          <cell r="D36" t="str">
            <v>séchage du béton</v>
          </cell>
          <cell r="E36" t="str">
            <v xml:space="preserve">ENTREPRISE GC + CR/SIG </v>
          </cell>
          <cell r="F36" t="str">
            <v>LGV-BAT124-PV226</v>
          </cell>
        </row>
        <row r="37">
          <cell r="B37" t="str">
            <v>2,2,7</v>
          </cell>
          <cell r="C37" t="str">
            <v>2,2,7. MALT fond de fouille / structure</v>
          </cell>
          <cell r="D37" t="str">
            <v>mesure de la prise de terre</v>
          </cell>
          <cell r="E37" t="str">
            <v xml:space="preserve">ENTREPRISE GC + CR/SIG </v>
          </cell>
        </row>
        <row r="39">
          <cell r="B39" t="str">
            <v>2,3,0</v>
          </cell>
          <cell r="C39" t="str">
            <v>Poteaux raidisseur</v>
          </cell>
        </row>
        <row r="40">
          <cell r="B40" t="str">
            <v>2,3,1</v>
          </cell>
          <cell r="C40" t="str">
            <v xml:space="preserve">2,3,1. Ferraillages </v>
          </cell>
          <cell r="D40" t="str">
            <v xml:space="preserve">contrôle des sections  </v>
          </cell>
          <cell r="E40" t="str">
            <v>ENTREPRISE GC +  BUREAU DE CONTROL</v>
          </cell>
        </row>
        <row r="41">
          <cell r="B41" t="str">
            <v>2,3,2</v>
          </cell>
          <cell r="C41" t="str">
            <v xml:space="preserve">     2,3,2. MALT structure</v>
          </cell>
          <cell r="D41" t="str">
            <v>continuité de la boucle de terre</v>
          </cell>
          <cell r="E41" t="str">
            <v>ENTREPRISE GC + CR/SIG  + BUREAU DE CONTROL</v>
          </cell>
        </row>
        <row r="42">
          <cell r="D42" t="str">
            <v>mesure de la prise de terre</v>
          </cell>
        </row>
        <row r="43">
          <cell r="D43" t="str">
            <v>mise en œuvre des éléments de la MALT (voir remarque)</v>
          </cell>
        </row>
        <row r="44">
          <cell r="B44" t="str">
            <v>2,3,3</v>
          </cell>
          <cell r="C44" t="str">
            <v>2,3,3. Coffrages</v>
          </cell>
          <cell r="D44" t="str">
            <v>dimension, verticalité et linéarité</v>
          </cell>
          <cell r="E44" t="str">
            <v>ENTREPRISE GC</v>
          </cell>
        </row>
        <row r="45">
          <cell r="B45" t="str">
            <v>2,3,4</v>
          </cell>
          <cell r="C45" t="str">
            <v xml:space="preserve">2,3,4. Essais sur béton frais </v>
          </cell>
          <cell r="D45" t="str">
            <v xml:space="preserve">essai d'affaissement </v>
          </cell>
          <cell r="E45" t="str">
            <v>ENTREPRISE GC + LABORATOIRE SOL</v>
          </cell>
        </row>
        <row r="46">
          <cell r="B46" t="str">
            <v>2,3,5</v>
          </cell>
          <cell r="C46" t="str">
            <v>2,3,5. Essais sur béton durci</v>
          </cell>
          <cell r="D46" t="str">
            <v xml:space="preserve">essai  de résistances mécaniques </v>
          </cell>
          <cell r="E46" t="str">
            <v>ENTREPRISE GC + LABORATOIRE SOL</v>
          </cell>
        </row>
        <row r="47">
          <cell r="B47" t="str">
            <v>2,3,6</v>
          </cell>
          <cell r="C47" t="str">
            <v>2,3,6. Décoffrage/utilisation de l'ouvrage</v>
          </cell>
          <cell r="D47" t="str">
            <v>séchage du béton</v>
          </cell>
          <cell r="E47" t="str">
            <v xml:space="preserve">ENTREPRISE GC + CR/SIG </v>
          </cell>
        </row>
        <row r="48">
          <cell r="B48" t="str">
            <v>2,3,7</v>
          </cell>
          <cell r="C48" t="str">
            <v>2,3,7. MALT structure</v>
          </cell>
          <cell r="D48" t="str">
            <v>mesure de la prise de terre</v>
          </cell>
          <cell r="E48" t="str">
            <v xml:space="preserve">ENTREPRISE GC + CR/SIG </v>
          </cell>
        </row>
        <row r="50">
          <cell r="B50" t="str">
            <v>2,4,0</v>
          </cell>
          <cell r="C50" t="str">
            <v xml:space="preserve">Chainages et linteaux </v>
          </cell>
        </row>
        <row r="51">
          <cell r="B51" t="str">
            <v>2,4,1</v>
          </cell>
          <cell r="C51" t="str">
            <v xml:space="preserve">2,4,1. Ferraillages </v>
          </cell>
          <cell r="D51" t="str">
            <v xml:space="preserve">contrôle des sections  </v>
          </cell>
          <cell r="E51" t="str">
            <v>ENTREPRISE GC +  BUREAU DE CONTROL</v>
          </cell>
          <cell r="F51" t="str">
            <v>LGV-BAT124PV241</v>
          </cell>
        </row>
        <row r="52">
          <cell r="B52" t="str">
            <v>2,4,2</v>
          </cell>
          <cell r="C52" t="str">
            <v xml:space="preserve">     2,4,2. MALT structure</v>
          </cell>
          <cell r="D52" t="str">
            <v>continuité de la boucle de terre</v>
          </cell>
          <cell r="E52" t="str">
            <v>ENTREPRISE GC + CR/SIG  + BUREAU DE CONTROL</v>
          </cell>
        </row>
        <row r="53">
          <cell r="D53" t="str">
            <v>mesure de la prise de terre</v>
          </cell>
        </row>
        <row r="54">
          <cell r="D54" t="str">
            <v>mise en œuvre des éléments de la MALT (voir remarque)</v>
          </cell>
        </row>
        <row r="55">
          <cell r="B55" t="str">
            <v>2,4,3</v>
          </cell>
          <cell r="C55" t="str">
            <v>2,4,3. Coffrages</v>
          </cell>
          <cell r="D55" t="str">
            <v>dimension, verticalité et linéarité</v>
          </cell>
          <cell r="E55" t="str">
            <v>ENTREPRISE GC</v>
          </cell>
        </row>
        <row r="56">
          <cell r="B56" t="str">
            <v>2,4,4</v>
          </cell>
          <cell r="C56" t="str">
            <v xml:space="preserve">2,4,4. Essais sur béton frais </v>
          </cell>
          <cell r="D56" t="str">
            <v xml:space="preserve">essai d'affaissement </v>
          </cell>
          <cell r="E56" t="str">
            <v>ENTREPRISE GC + LABORATOIRE SOL</v>
          </cell>
        </row>
        <row r="57">
          <cell r="B57" t="str">
            <v>2,4,5</v>
          </cell>
          <cell r="C57" t="str">
            <v>2,4,5. Essais sur béton durci</v>
          </cell>
          <cell r="D57" t="str">
            <v xml:space="preserve">essai  de résistances mécaniques </v>
          </cell>
          <cell r="E57" t="str">
            <v>ENTREPRISE GC + LABORATOIRE SOL</v>
          </cell>
        </row>
        <row r="58">
          <cell r="B58" t="str">
            <v>2,4,6</v>
          </cell>
          <cell r="C58" t="str">
            <v>2,4,6. Décoffrage/utilisation de l'ouvrage</v>
          </cell>
          <cell r="D58" t="str">
            <v>séchage du béton</v>
          </cell>
          <cell r="E58" t="str">
            <v xml:space="preserve">ENTREPRISE GC + CR/SIG </v>
          </cell>
        </row>
        <row r="59">
          <cell r="B59" t="str">
            <v>2,4,7</v>
          </cell>
          <cell r="C59" t="str">
            <v>2,4,7. MALT structure</v>
          </cell>
          <cell r="D59" t="str">
            <v>mesure de la prise de terre</v>
          </cell>
          <cell r="E59" t="str">
            <v xml:space="preserve">ENTREPRISE GC + CR/SIG </v>
          </cell>
        </row>
        <row r="61">
          <cell r="B61" t="str">
            <v>2,5,0</v>
          </cell>
          <cell r="C61" t="str">
            <v>Poutres</v>
          </cell>
        </row>
        <row r="62">
          <cell r="B62" t="str">
            <v>2,5,1</v>
          </cell>
          <cell r="C62" t="str">
            <v xml:space="preserve">2,5,1. Ferraillages </v>
          </cell>
          <cell r="D62" t="str">
            <v xml:space="preserve">contrôle des sections  </v>
          </cell>
          <cell r="E62" t="str">
            <v>ENTREPRISE GC +  BUREAU DE CONTROL</v>
          </cell>
        </row>
        <row r="63">
          <cell r="B63" t="str">
            <v>2,5,2</v>
          </cell>
          <cell r="C63" t="str">
            <v xml:space="preserve">     2,5,2. MALT structure</v>
          </cell>
          <cell r="D63" t="str">
            <v>continuité de la boucle de terre</v>
          </cell>
          <cell r="E63" t="str">
            <v>ENTREPRISE GC + CR/SIG  + BUREAU DE CONTROL</v>
          </cell>
        </row>
        <row r="64">
          <cell r="D64" t="str">
            <v>mesure de la prise de terre</v>
          </cell>
        </row>
        <row r="65">
          <cell r="D65" t="str">
            <v>mise en œuvre des éléments de la MALT (voir remarque)</v>
          </cell>
        </row>
        <row r="66">
          <cell r="B66" t="str">
            <v>2,5,3</v>
          </cell>
          <cell r="C66" t="str">
            <v>2,5,3. Coffrages</v>
          </cell>
          <cell r="D66" t="str">
            <v>dimension, verticalité et linéarité</v>
          </cell>
          <cell r="E66" t="str">
            <v>ENTREPRISE GC</v>
          </cell>
        </row>
        <row r="67">
          <cell r="B67" t="str">
            <v>2,5,4</v>
          </cell>
          <cell r="C67" t="str">
            <v xml:space="preserve">2,5,4. Essais sur béton frais </v>
          </cell>
          <cell r="D67" t="str">
            <v xml:space="preserve">essai d'affaissement </v>
          </cell>
          <cell r="E67" t="str">
            <v>ENTREPRISE GC + LABORATOIRE SOL</v>
          </cell>
        </row>
        <row r="68">
          <cell r="B68" t="str">
            <v>2,5,5</v>
          </cell>
          <cell r="C68" t="str">
            <v>2,5,5. Essais sur béton durci</v>
          </cell>
          <cell r="D68" t="str">
            <v xml:space="preserve">essai  de résistances mécaniques </v>
          </cell>
          <cell r="E68" t="str">
            <v>ENTREPRISE GC + LABORATOIRE SOL</v>
          </cell>
        </row>
        <row r="69">
          <cell r="B69" t="str">
            <v>2,5,6</v>
          </cell>
          <cell r="C69" t="str">
            <v>2,5,6. Décoffrage/utilisation de l'ouvrage</v>
          </cell>
          <cell r="D69" t="str">
            <v>séchage du béton</v>
          </cell>
          <cell r="E69" t="str">
            <v xml:space="preserve">ENTREPRISE GC + CR/SIG </v>
          </cell>
        </row>
        <row r="70">
          <cell r="B70" t="str">
            <v>2,5,7</v>
          </cell>
          <cell r="C70" t="str">
            <v>2,5,7. MALT structure</v>
          </cell>
          <cell r="D70" t="str">
            <v>mesure de la prise de terre</v>
          </cell>
          <cell r="E70" t="str">
            <v xml:space="preserve">ENTREPRISE GC + CR/SIG </v>
          </cell>
        </row>
        <row r="72">
          <cell r="B72" t="str">
            <v>2,6,0</v>
          </cell>
          <cell r="C72" t="str">
            <v>Acrotères</v>
          </cell>
        </row>
        <row r="73">
          <cell r="B73" t="str">
            <v>2,6,1</v>
          </cell>
          <cell r="C73" t="str">
            <v xml:space="preserve">2,6,1. Ferraillages </v>
          </cell>
          <cell r="D73" t="str">
            <v xml:space="preserve">contrôle des sections  </v>
          </cell>
          <cell r="E73" t="str">
            <v>ENTREPRISE GC +  BUREAU DE CONTROL</v>
          </cell>
        </row>
        <row r="74">
          <cell r="B74" t="str">
            <v>2,6,2</v>
          </cell>
          <cell r="C74" t="str">
            <v xml:space="preserve">     2,6,2. MALT structure</v>
          </cell>
          <cell r="D74" t="str">
            <v>continuité de la boucle de terre</v>
          </cell>
          <cell r="E74" t="str">
            <v>ENTREPRISE GC + CR/SIG  + BUREAU DE CONTROL</v>
          </cell>
        </row>
        <row r="75">
          <cell r="D75" t="str">
            <v>mesure de la prise de terre</v>
          </cell>
        </row>
        <row r="76">
          <cell r="D76" t="str">
            <v>mise en œuvre des éléments de la MALT (voir remarque)</v>
          </cell>
        </row>
        <row r="77">
          <cell r="B77" t="str">
            <v>2,6,3</v>
          </cell>
          <cell r="C77" t="str">
            <v>2,6,3. Coffrages</v>
          </cell>
          <cell r="D77" t="str">
            <v>dimention, verticalité et linéarité</v>
          </cell>
          <cell r="E77" t="str">
            <v>ENTREPRISE GC</v>
          </cell>
        </row>
        <row r="78">
          <cell r="B78" t="str">
            <v>2,6,4</v>
          </cell>
          <cell r="C78" t="str">
            <v xml:space="preserve">2,6,4. Essais sur béton frais </v>
          </cell>
          <cell r="D78" t="str">
            <v xml:space="preserve">essai d'affaissement </v>
          </cell>
          <cell r="E78" t="str">
            <v>ENTREPRISE GC + LABORATOIRE SOL</v>
          </cell>
        </row>
        <row r="79">
          <cell r="B79" t="str">
            <v>2,6,5</v>
          </cell>
          <cell r="C79" t="str">
            <v>2,6,5. Essais sur béton durci</v>
          </cell>
          <cell r="D79" t="str">
            <v xml:space="preserve">essai  de résistances mécaniques </v>
          </cell>
          <cell r="E79" t="str">
            <v>ENTREPRISE GC + LABORATOIRE SOL</v>
          </cell>
        </row>
        <row r="80">
          <cell r="B80" t="str">
            <v>2,6,6</v>
          </cell>
          <cell r="C80" t="str">
            <v>2,6,6. Decofrage/utilisation de l'ouvrage</v>
          </cell>
          <cell r="D80" t="str">
            <v>séchage du béton</v>
          </cell>
          <cell r="E80" t="str">
            <v xml:space="preserve">ENTREPRISE GC + CR/SIG </v>
          </cell>
        </row>
        <row r="81">
          <cell r="B81" t="str">
            <v>2,6,7</v>
          </cell>
          <cell r="C81" t="str">
            <v>2,6,7. MALT structure</v>
          </cell>
          <cell r="D81" t="str">
            <v>mesure de la prise de terre</v>
          </cell>
          <cell r="E81" t="str">
            <v xml:space="preserve">ENTREPRISE GC + CR/SIG </v>
          </cell>
        </row>
        <row r="83">
          <cell r="B83">
            <v>3</v>
          </cell>
          <cell r="C83" t="str">
            <v xml:space="preserve">DALLES </v>
          </cell>
        </row>
        <row r="84">
          <cell r="B84" t="str">
            <v>3,0,1</v>
          </cell>
          <cell r="C84" t="str">
            <v>3,0,1. Réseaux sous dallage</v>
          </cell>
          <cell r="D84" t="str">
            <v xml:space="preserve">positionement des reseaux sous dallage </v>
          </cell>
          <cell r="E84" t="str">
            <v>ENTREPRISE GC</v>
          </cell>
          <cell r="F84" t="str">
            <v>LGV-BAT124-PV301</v>
          </cell>
        </row>
        <row r="85">
          <cell r="B85" t="str">
            <v>3,0,2</v>
          </cell>
          <cell r="C85" t="str">
            <v>3,0,2. Compaction des sols</v>
          </cell>
          <cell r="D85" t="str">
            <v>test de compaction</v>
          </cell>
          <cell r="E85" t="str">
            <v>ENTREPRISE GC + LABORATOIRE SOL</v>
          </cell>
        </row>
        <row r="86">
          <cell r="B86" t="str">
            <v>3,0,3</v>
          </cell>
          <cell r="C86" t="str">
            <v>3,0,3. Coffrages</v>
          </cell>
          <cell r="D86" t="str">
            <v>dimention, verticalité et linéarité</v>
          </cell>
          <cell r="E86" t="str">
            <v>ENTREPRISE GC</v>
          </cell>
        </row>
        <row r="87">
          <cell r="B87" t="str">
            <v>3,0,4</v>
          </cell>
          <cell r="C87" t="str">
            <v xml:space="preserve">3,0,4. Ferraillages </v>
          </cell>
          <cell r="D87" t="str">
            <v xml:space="preserve">contrôle des sections  </v>
          </cell>
          <cell r="E87" t="str">
            <v>ENTREPRISE GC +  BUREAU DE CONTROL</v>
          </cell>
        </row>
        <row r="88">
          <cell r="B88" t="str">
            <v>3,0,5</v>
          </cell>
          <cell r="C88" t="str">
            <v>3,0,5. MALT dalle sur radier</v>
          </cell>
          <cell r="D88" t="str">
            <v>continuité de la boucle de terre</v>
          </cell>
          <cell r="E88" t="str">
            <v>ENTREPRISE GC + CR/SIG  + BUREAU DE CONTROL</v>
          </cell>
        </row>
        <row r="89">
          <cell r="D89" t="str">
            <v>mesure de la prise de terre</v>
          </cell>
        </row>
        <row r="90">
          <cell r="D90" t="str">
            <v>mise en œuvre des éléments de la MALT (voir remarque)</v>
          </cell>
        </row>
        <row r="91">
          <cell r="B91" t="str">
            <v>3,0,6</v>
          </cell>
          <cell r="C91" t="str">
            <v xml:space="preserve">3,0,6.Essais sur béton frais </v>
          </cell>
          <cell r="D91" t="str">
            <v xml:space="preserve">essai d'affaissement </v>
          </cell>
          <cell r="E91" t="str">
            <v>ENTREPRISE GC + LABORATOIRE SOL</v>
          </cell>
        </row>
        <row r="92">
          <cell r="B92" t="str">
            <v>3,0,7</v>
          </cell>
          <cell r="C92" t="str">
            <v>3,0,7.Essais sur béton durci</v>
          </cell>
          <cell r="D92" t="str">
            <v xml:space="preserve">essai  de résistances mécaniques </v>
          </cell>
          <cell r="E92" t="str">
            <v>ENTREPRISE GC + LABORATOIRE SOL</v>
          </cell>
        </row>
        <row r="93">
          <cell r="B93" t="str">
            <v>3,0,8</v>
          </cell>
          <cell r="C93" t="str">
            <v>3,0,8. Finition de la dalle</v>
          </cell>
          <cell r="D93" t="str">
            <v>finition et planimétrie</v>
          </cell>
          <cell r="E93" t="str">
            <v xml:space="preserve">ENTREPRISE GC + CR/SIG </v>
          </cell>
        </row>
        <row r="94">
          <cell r="B94" t="str">
            <v>3,0,9</v>
          </cell>
          <cell r="C94" t="str">
            <v>3,0,9. Décoffrage/utilisation de l'ouvrage</v>
          </cell>
          <cell r="D94" t="str">
            <v>séchage du béton</v>
          </cell>
          <cell r="E94" t="str">
            <v xml:space="preserve">ENTREPRISE GC + CR/SIG </v>
          </cell>
        </row>
        <row r="95">
          <cell r="B95" t="str">
            <v>3,0,10</v>
          </cell>
          <cell r="C95" t="str">
            <v>3,0,10. MALT dalle sur radier</v>
          </cell>
          <cell r="D95" t="str">
            <v>mesure de la prise de terre</v>
          </cell>
          <cell r="E95" t="str">
            <v xml:space="preserve">ENTREPRISE GC + CR/SIG </v>
          </cell>
        </row>
        <row r="101">
          <cell r="B101">
            <v>4</v>
          </cell>
          <cell r="C101" t="str">
            <v xml:space="preserve">PLANCHERS </v>
          </cell>
        </row>
        <row r="102">
          <cell r="B102" t="str">
            <v>4,0,1</v>
          </cell>
          <cell r="C102" t="str">
            <v>4,0,1. Coffrages</v>
          </cell>
          <cell r="D102" t="str">
            <v>verticalité et mesures</v>
          </cell>
          <cell r="E102" t="str">
            <v>ENTREPRISE GC</v>
          </cell>
        </row>
        <row r="103">
          <cell r="B103" t="str">
            <v>4,0,2</v>
          </cell>
          <cell r="C103" t="str">
            <v xml:space="preserve">4,0,2. Ferraillages </v>
          </cell>
          <cell r="D103" t="str">
            <v xml:space="preserve">contrôle des sections  </v>
          </cell>
          <cell r="E103" t="str">
            <v>ENTREPRISE GC +  BUREAU DE CONTROL</v>
          </cell>
        </row>
        <row r="104">
          <cell r="B104" t="str">
            <v>4,0,3</v>
          </cell>
          <cell r="C104" t="str">
            <v>4,0,3. MALT plancher haut</v>
          </cell>
          <cell r="D104" t="str">
            <v>continuité de la boucle de terre</v>
          </cell>
          <cell r="E104" t="str">
            <v>ENTREPRISE GC + CR/SIG  + BUREAU DE CONTROL</v>
          </cell>
        </row>
        <row r="105">
          <cell r="D105" t="str">
            <v>mesure de la prise de terre</v>
          </cell>
        </row>
        <row r="106">
          <cell r="D106" t="str">
            <v>mise en œuvre des éléments de la MALT (voir remarque)</v>
          </cell>
        </row>
        <row r="107">
          <cell r="B107" t="str">
            <v>4,0,4</v>
          </cell>
          <cell r="C107" t="str">
            <v xml:space="preserve">4,0,4. Essais sur béton frais </v>
          </cell>
          <cell r="D107" t="str">
            <v xml:space="preserve">essai d'affaissement </v>
          </cell>
          <cell r="E107" t="str">
            <v>ENTREPRISE GC + LABORATOIRE SOL</v>
          </cell>
        </row>
        <row r="108">
          <cell r="B108" t="str">
            <v>4,0,5</v>
          </cell>
          <cell r="C108" t="str">
            <v>4,0,5. Essais sur béton durci</v>
          </cell>
          <cell r="D108" t="str">
            <v xml:space="preserve">essai  de résistances mécaniques </v>
          </cell>
          <cell r="E108" t="str">
            <v>ENTREPRISE GC + LABORATOIRE SOL</v>
          </cell>
        </row>
        <row r="109">
          <cell r="B109" t="str">
            <v>4,0,6</v>
          </cell>
          <cell r="C109" t="str">
            <v>4,0,6. Décoffrage/utilisation de l'ouvrage</v>
          </cell>
          <cell r="D109" t="str">
            <v>séchage du béton</v>
          </cell>
          <cell r="E109" t="str">
            <v xml:space="preserve">ENTREPRISE GC + CR/SIG </v>
          </cell>
        </row>
        <row r="110">
          <cell r="B110" t="str">
            <v>4,0,7</v>
          </cell>
          <cell r="C110" t="str">
            <v>4,0,7. MALT plancher haut</v>
          </cell>
          <cell r="D110" t="str">
            <v>mesure de la prise de terre</v>
          </cell>
          <cell r="E110" t="str">
            <v xml:space="preserve">ENTREPRISE GC + CR/SIG </v>
          </cell>
        </row>
        <row r="112">
          <cell r="B112">
            <v>5</v>
          </cell>
          <cell r="C112" t="str">
            <v xml:space="preserve">VOILES </v>
          </cell>
        </row>
        <row r="113">
          <cell r="B113">
            <v>5.0999999999999996</v>
          </cell>
          <cell r="C113" t="str">
            <v>Corps creux Agglo/Brique</v>
          </cell>
        </row>
        <row r="114">
          <cell r="B114" t="str">
            <v>5,1,1</v>
          </cell>
          <cell r="C114" t="str">
            <v xml:space="preserve">5,1,1. Implantation des murs </v>
          </cell>
          <cell r="D114" t="str">
            <v xml:space="preserve">écarts d'implantation </v>
          </cell>
          <cell r="E114" t="str">
            <v>ENTREPRISE GC + GEOMETRE + CR SIG</v>
          </cell>
        </row>
        <row r="115">
          <cell r="B115" t="str">
            <v>5,1,2</v>
          </cell>
          <cell r="C115" t="str">
            <v>5,1,2. Verticalité et mesures des murs</v>
          </cell>
          <cell r="D115" t="str">
            <v>dimension, verticalité et linéarité</v>
          </cell>
          <cell r="E115" t="str">
            <v>ENTREPRISE GC</v>
          </cell>
        </row>
        <row r="117">
          <cell r="B117">
            <v>5.2</v>
          </cell>
          <cell r="C117" t="str">
            <v>Corps plein BA</v>
          </cell>
        </row>
        <row r="118">
          <cell r="B118" t="str">
            <v>5,2,1</v>
          </cell>
          <cell r="C118" t="str">
            <v xml:space="preserve">5,2,1. Implantation des murs </v>
          </cell>
          <cell r="D118" t="str">
            <v xml:space="preserve">écarts d'implantation </v>
          </cell>
          <cell r="E118" t="str">
            <v>ENTREPRISE GC + GEOMETRE + CR SIG</v>
          </cell>
          <cell r="F118" t="str">
            <v>LGV-BAT124-PV 521</v>
          </cell>
        </row>
        <row r="119">
          <cell r="B119" t="str">
            <v>5,2,2</v>
          </cell>
          <cell r="C119" t="str">
            <v xml:space="preserve">5,2,2. Ferraillages </v>
          </cell>
          <cell r="D119" t="str">
            <v xml:space="preserve">contrôle des sections  </v>
          </cell>
          <cell r="E119" t="str">
            <v>ENTREPRISE GC +  BUREAU DE CONTROL</v>
          </cell>
          <cell r="F119" t="str">
            <v>LGV-BAT124-PV 522</v>
          </cell>
        </row>
        <row r="120">
          <cell r="B120" t="str">
            <v>5,2,3</v>
          </cell>
          <cell r="C120" t="str">
            <v>5,2,3. MALT murs</v>
          </cell>
          <cell r="D120" t="str">
            <v>continuité de la boucle de terre</v>
          </cell>
          <cell r="E120" t="str">
            <v>ENTREPRISE GC + CR/SIG  + BUREAU DE CONTROL</v>
          </cell>
          <cell r="F120" t="str">
            <v>LGV-BAT124-PV 523</v>
          </cell>
        </row>
        <row r="121">
          <cell r="D121" t="str">
            <v>mesure de la prise de terre</v>
          </cell>
        </row>
        <row r="122">
          <cell r="D122" t="str">
            <v>mise en œuvre des éléments de la MALT (voir remarque)</v>
          </cell>
        </row>
        <row r="123">
          <cell r="B123" t="str">
            <v>5,2,4</v>
          </cell>
          <cell r="D123" t="str">
            <v>dimension, verticalité et linéarité</v>
          </cell>
          <cell r="E123" t="str">
            <v>ENTREPRISE GC</v>
          </cell>
          <cell r="F123" t="str">
            <v>LGV-BAT124-PV 524</v>
          </cell>
        </row>
        <row r="124">
          <cell r="B124" t="str">
            <v>5,2,5</v>
          </cell>
          <cell r="C124" t="str">
            <v xml:space="preserve">5,2,5. Essais sur béton frais </v>
          </cell>
          <cell r="D124" t="str">
            <v xml:space="preserve">essai d'affaissement </v>
          </cell>
          <cell r="E124" t="str">
            <v>ENTREPRISE GC + LABORATOIRE SOL</v>
          </cell>
        </row>
        <row r="125">
          <cell r="B125" t="str">
            <v>5,2,6</v>
          </cell>
          <cell r="C125" t="str">
            <v>5,2,6. Essais sur béton durci</v>
          </cell>
          <cell r="D125" t="str">
            <v xml:space="preserve">essai  de résistances mécaniques </v>
          </cell>
          <cell r="E125" t="str">
            <v>ENTREPRISE GC + LABORATOIRE SOL</v>
          </cell>
        </row>
        <row r="126">
          <cell r="B126" t="str">
            <v>5,2,7</v>
          </cell>
          <cell r="C126" t="str">
            <v>5,2,7. Décoffrage/utilisation de l'ouvrage</v>
          </cell>
          <cell r="D126" t="str">
            <v>séchage du béton</v>
          </cell>
          <cell r="E126" t="str">
            <v xml:space="preserve">ENTREPRISE GC + CR/SIG </v>
          </cell>
        </row>
        <row r="127">
          <cell r="B127" t="str">
            <v>5,2,8</v>
          </cell>
          <cell r="C127" t="str">
            <v>5,2,8. MALT murs</v>
          </cell>
          <cell r="D127" t="str">
            <v>mesure de la prise de terre</v>
          </cell>
          <cell r="E127" t="str">
            <v xml:space="preserve">ENTREPRISE GC + CR/SIG </v>
          </cell>
        </row>
        <row r="128">
          <cell r="B128" t="str">
            <v>5,2,9</v>
          </cell>
          <cell r="C128" t="str">
            <v>5,2,9. Parement des murs</v>
          </cell>
          <cell r="D128" t="str">
            <v xml:space="preserve">qualité de la finition </v>
          </cell>
          <cell r="E128" t="str">
            <v xml:space="preserve">ENTREPRISE GC + CR/SIG </v>
          </cell>
        </row>
        <row r="130">
          <cell r="B130">
            <v>6</v>
          </cell>
          <cell r="C130" t="str">
            <v xml:space="preserve">ETANCHEITE ET ISOLATION </v>
          </cell>
        </row>
        <row r="131">
          <cell r="B131" t="str">
            <v>6,0,1</v>
          </cell>
          <cell r="C131" t="str">
            <v xml:space="preserve"> 6,0,1. Forme et utilisation de l'ouvrage </v>
          </cell>
          <cell r="D131" t="str">
            <v>contrôle de la pente</v>
          </cell>
          <cell r="E131" t="str">
            <v xml:space="preserve">ENTREPRISE GC + CR/SIG </v>
          </cell>
        </row>
        <row r="132">
          <cell r="D132" t="str">
            <v>séchage de la forme</v>
          </cell>
        </row>
        <row r="133">
          <cell r="B133" t="str">
            <v>6,0,2</v>
          </cell>
          <cell r="C133" t="str">
            <v xml:space="preserve">6,0,2. Isolation </v>
          </cell>
          <cell r="D133" t="str">
            <v xml:space="preserve">contrôle des ponts thermique </v>
          </cell>
          <cell r="E133" t="str">
            <v>ENTREPRISE GC</v>
          </cell>
        </row>
        <row r="134">
          <cell r="B134" t="str">
            <v>6,0,3</v>
          </cell>
          <cell r="C134" t="str">
            <v>6,0,3. Etanchéité</v>
          </cell>
          <cell r="D134" t="str">
            <v>test étanchéité</v>
          </cell>
          <cell r="E134" t="str">
            <v>ENTREPRISE GC + CR/SIG  + BUREAU DE CONTROL</v>
          </cell>
        </row>
        <row r="136">
          <cell r="B136">
            <v>7</v>
          </cell>
          <cell r="C136" t="str">
            <v>MENUISERIE</v>
          </cell>
        </row>
        <row r="137">
          <cell r="B137" t="str">
            <v>7,0,1</v>
          </cell>
          <cell r="C137" t="str">
            <v>7,0,1. Bâti dormant et menuiserie</v>
          </cell>
          <cell r="D137" t="str">
            <v>contrôle de pose</v>
          </cell>
          <cell r="E137" t="str">
            <v>ENTREPRISE GC</v>
          </cell>
        </row>
        <row r="138">
          <cell r="B138" t="str">
            <v>7,0,2</v>
          </cell>
          <cell r="C138" t="str">
            <v>7,0,2. MALT des menuiseries</v>
          </cell>
          <cell r="D138" t="str">
            <v>continuité de la boucle de terre</v>
          </cell>
          <cell r="E138" t="str">
            <v>ENTREPRISE GC + CR/SIG  + BUREAU DE CONTROL</v>
          </cell>
        </row>
        <row r="139">
          <cell r="D139" t="str">
            <v>mesure de la prise de terre</v>
          </cell>
        </row>
        <row r="140">
          <cell r="B140" t="str">
            <v>7,0,3</v>
          </cell>
          <cell r="C140" t="str">
            <v>7,0,3. Etanchéité</v>
          </cell>
          <cell r="D140" t="str">
            <v>test étanchéité</v>
          </cell>
          <cell r="E140" t="str">
            <v>ENTREPRISE GC + CR/SIG  + BUREAU DE CONTROL</v>
          </cell>
        </row>
        <row r="142">
          <cell r="B142">
            <v>8</v>
          </cell>
          <cell r="C142" t="str">
            <v>REVETEMENT</v>
          </cell>
        </row>
        <row r="143">
          <cell r="B143">
            <v>8.1</v>
          </cell>
          <cell r="C143" t="str">
            <v>Enduits Int/Ext</v>
          </cell>
        </row>
        <row r="144">
          <cell r="B144" t="str">
            <v>8,1,1</v>
          </cell>
          <cell r="C144" t="str">
            <v xml:space="preserve">8,1,1. Première couche </v>
          </cell>
          <cell r="D144" t="str">
            <v>séchage  de l'enduit</v>
          </cell>
          <cell r="E144" t="str">
            <v>ENTREPRISE GC</v>
          </cell>
        </row>
        <row r="145">
          <cell r="B145" t="str">
            <v>8,1,2</v>
          </cell>
          <cell r="C145" t="str">
            <v xml:space="preserve">8,1,2. Deuxième couche </v>
          </cell>
          <cell r="D145" t="str">
            <v>qualité finition</v>
          </cell>
          <cell r="E145" t="str">
            <v xml:space="preserve">ENTREPRISE GC + CR/SIG </v>
          </cell>
        </row>
        <row r="147">
          <cell r="B147">
            <v>8.1999999999999993</v>
          </cell>
          <cell r="C147" t="str">
            <v>Peintures Int/Ext</v>
          </cell>
        </row>
        <row r="148">
          <cell r="B148" t="str">
            <v>8,2,1</v>
          </cell>
          <cell r="C148" t="str">
            <v>8,2,1. Première couche</v>
          </cell>
          <cell r="D148" t="str">
            <v>séchage  de la peinture</v>
          </cell>
          <cell r="E148" t="str">
            <v>ENTREPRISE GC</v>
          </cell>
        </row>
        <row r="149">
          <cell r="B149" t="str">
            <v>8,2,2</v>
          </cell>
          <cell r="C149" t="str">
            <v>8,2,2. Deuxième couche</v>
          </cell>
          <cell r="D149" t="str">
            <v>séchage  de la peinture</v>
          </cell>
          <cell r="E149" t="str">
            <v xml:space="preserve">ENTREPRISE GC + CR/SIG </v>
          </cell>
        </row>
        <row r="150">
          <cell r="B150" t="str">
            <v>8,2,3</v>
          </cell>
          <cell r="C150" t="str">
            <v xml:space="preserve">8,2,3. Troisième couche </v>
          </cell>
          <cell r="D150" t="str">
            <v xml:space="preserve">qualité de la finition </v>
          </cell>
        </row>
        <row r="152">
          <cell r="B152">
            <v>9</v>
          </cell>
          <cell r="C152" t="str">
            <v xml:space="preserve">EVACUATION EAUX PLUVIALE </v>
          </cell>
        </row>
        <row r="153">
          <cell r="B153" t="str">
            <v>9,0,1</v>
          </cell>
          <cell r="C153" t="str">
            <v>9,0,1. Zinguerie et évacuation des eaux pluviales vers drain</v>
          </cell>
          <cell r="D153" t="str">
            <v xml:space="preserve">test découlement des eaux  et test d'étanchéité </v>
          </cell>
          <cell r="E153" t="str">
            <v xml:space="preserve">ENTREPRISE GC + CR/SIG </v>
          </cell>
        </row>
        <row r="158">
          <cell r="B158">
            <v>10</v>
          </cell>
          <cell r="C158" t="str">
            <v>ELECTRICITE</v>
          </cell>
        </row>
        <row r="159">
          <cell r="B159" t="str">
            <v>10,0,1</v>
          </cell>
          <cell r="C159" t="str">
            <v>10,0,1. Eclairage normal</v>
          </cell>
          <cell r="D159" t="str">
            <v xml:space="preserve">test fonctionnement  et mesure des lumens </v>
          </cell>
          <cell r="E159" t="str">
            <v xml:space="preserve">ENTREPRISE ELECTRICITE + CR/SIG  </v>
          </cell>
        </row>
        <row r="160">
          <cell r="B160" t="str">
            <v>10,0,2</v>
          </cell>
          <cell r="C160" t="str">
            <v>10,0,2. Eclairage de sécurité</v>
          </cell>
          <cell r="D160" t="str">
            <v xml:space="preserve">test fonctionnement bloc de secours en cas de défaut </v>
          </cell>
          <cell r="E160" t="str">
            <v>ENTREPRISE ELECTRICITE + CR/SIG</v>
          </cell>
        </row>
        <row r="161">
          <cell r="B161" t="str">
            <v>10,0,3</v>
          </cell>
          <cell r="C161" t="str">
            <v>10,0,3. Tableau électrique TGBT</v>
          </cell>
          <cell r="D161" t="str">
            <v>control serrage et repérage des équipements électriques</v>
          </cell>
          <cell r="E161" t="str">
            <v>ENTREPRISE ELECTRICITE + CR/SIG  + BUREAU DE CONTROL</v>
          </cell>
        </row>
        <row r="162">
          <cell r="D162" t="str">
            <v>test fonctionnement différentiel</v>
          </cell>
        </row>
        <row r="163">
          <cell r="D163" t="str">
            <v xml:space="preserve">test mise à la terre </v>
          </cell>
        </row>
        <row r="164">
          <cell r="D164" t="str">
            <v>mesure d'isolement des câbles</v>
          </cell>
        </row>
        <row r="166">
          <cell r="B166">
            <v>11</v>
          </cell>
          <cell r="C166" t="str">
            <v xml:space="preserve">CLIMATISATION </v>
          </cell>
        </row>
        <row r="167">
          <cell r="B167" t="str">
            <v>11,0,1</v>
          </cell>
          <cell r="C167" t="str">
            <v>11,0,1. Unité de clim</v>
          </cell>
          <cell r="D167" t="str">
            <v>test alarme sonde température</v>
          </cell>
          <cell r="E167" t="str">
            <v>ENTREPRISE CLIMATISATION + CR/SIG  + BUREAU DE CONTROL</v>
          </cell>
        </row>
        <row r="168">
          <cell r="D168" t="str">
            <v>test permutation automatique en cas de défaut</v>
          </cell>
        </row>
        <row r="169">
          <cell r="D169" t="str">
            <v>test alarme alimentation  électrique</v>
          </cell>
        </row>
        <row r="170">
          <cell r="B170" t="str">
            <v>11,0,2</v>
          </cell>
          <cell r="C170" t="str">
            <v>11,0,2. Equipement Toiture</v>
          </cell>
          <cell r="D170" t="str">
            <v>fixation unité extérieure, présence joint anti vibratile, présence isolant UV et thermique du réseau frigorifique extérieur</v>
          </cell>
          <cell r="E170" t="str">
            <v>ENTREPRISE ELECTRICITE + CR/SIG</v>
          </cell>
        </row>
        <row r="171">
          <cell r="B171" t="str">
            <v>11,0,3</v>
          </cell>
          <cell r="C171" t="str">
            <v xml:space="preserve">11,0,3. MALT compresseur clim </v>
          </cell>
          <cell r="D171" t="str">
            <v>continuité de la boucle de terre</v>
          </cell>
          <cell r="E171" t="str">
            <v>ENTREPRISE CLIMATISATION + CR/SIG  + BUREAU DE CONTROL</v>
          </cell>
        </row>
        <row r="172">
          <cell r="D172" t="str">
            <v>mesure de la prise de terre</v>
          </cell>
        </row>
        <row r="173">
          <cell r="D173" t="str">
            <v>mise en œuvre des éléments de la MALT (voir remarque)</v>
          </cell>
        </row>
        <row r="174">
          <cell r="B174" t="str">
            <v>11,0,4</v>
          </cell>
          <cell r="C174" t="str">
            <v>11,0,4. Tableau électrique TE.CLIM</v>
          </cell>
          <cell r="D174" t="str">
            <v>control serrage et repérage des équipements électriques</v>
          </cell>
          <cell r="E174" t="str">
            <v>ENTREPRISE CLIMATISATION + CR/SIG  + BUREAU DE CONTROL</v>
          </cell>
        </row>
        <row r="175">
          <cell r="D175" t="str">
            <v>test fonctionnement différentiel</v>
          </cell>
        </row>
        <row r="176">
          <cell r="D176" t="str">
            <v>mesure d'isolement des câbles</v>
          </cell>
        </row>
        <row r="177">
          <cell r="B177">
            <v>12</v>
          </cell>
          <cell r="C177" t="str">
            <v>DETECTION INCENDIE</v>
          </cell>
        </row>
        <row r="178">
          <cell r="B178" t="str">
            <v>12,0,1</v>
          </cell>
          <cell r="C178" t="str">
            <v xml:space="preserve">12,0,1. Détecteur incendie </v>
          </cell>
          <cell r="D178" t="str">
            <v>test d'alarme détecteur de fumée</v>
          </cell>
          <cell r="E178" t="str">
            <v>ENTREPRISE DETECTION  INCENDIE + CR/SIG  + BUREAU DE CONTROL</v>
          </cell>
        </row>
        <row r="179">
          <cell r="B179" t="str">
            <v>12,0,2</v>
          </cell>
          <cell r="C179" t="str">
            <v>12,0,2. Centrale incendie</v>
          </cell>
          <cell r="D179" t="str">
            <v>test d'alarme défaut sur batterie</v>
          </cell>
          <cell r="E179" t="str">
            <v>ENTREPRISE DETECTION  INCENDIE + CR/SIG  + BUREAU DE CONTROL</v>
          </cell>
        </row>
        <row r="180">
          <cell r="D180" t="str">
            <v>test d'alarme défaut de ligne (Débranchement détecteur)</v>
          </cell>
        </row>
        <row r="181">
          <cell r="D181" t="str">
            <v>test d'alarme défaut sur alimentation secteur</v>
          </cell>
        </row>
        <row r="182">
          <cell r="B182" t="str">
            <v>12,0,3</v>
          </cell>
          <cell r="C182" t="str">
            <v>12,0,3. Asservissement clim</v>
          </cell>
          <cell r="D182" t="str">
            <v>test asservissement arrêt clim en cas de feu</v>
          </cell>
          <cell r="E182" t="str">
            <v>ENTREPRISE DETECTION  INCENDIE + CR/SIG  + BUREAU DE CONTROL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TK124"/>
    </sheetNames>
    <sheetDataSet>
      <sheetData sheetId="0">
        <row r="2">
          <cell r="B2" t="str">
            <v xml:space="preserve"> PV &amp; FC du bâtiment LGV TK124</v>
          </cell>
        </row>
        <row r="4">
          <cell r="B4" t="str">
            <v>Tache</v>
          </cell>
          <cell r="C4" t="str">
            <v>Contrôles réalisés</v>
          </cell>
          <cell r="D4" t="str">
            <v>Contrôles réalisés</v>
          </cell>
          <cell r="E4" t="str">
            <v xml:space="preserve">Entités réalisant les contrôles </v>
          </cell>
          <cell r="F4" t="str">
            <v>PV ou FC</v>
          </cell>
        </row>
        <row r="6">
          <cell r="C6" t="str">
            <v>Mise a disposition plateforme 1 LGV TK  124</v>
          </cell>
          <cell r="F6" t="str">
            <v>LGV-BAT124 MISE A DISPOSITION</v>
          </cell>
        </row>
        <row r="7">
          <cell r="C7" t="str">
            <v>Mise a disposition plateforme 2 LGV TK  124</v>
          </cell>
          <cell r="F7" t="str">
            <v>LGV-BAT124 MISE A DISPOSITION</v>
          </cell>
        </row>
        <row r="8">
          <cell r="B8">
            <v>1</v>
          </cell>
          <cell r="C8" t="str">
            <v xml:space="preserve">TERRASSEMENT </v>
          </cell>
        </row>
        <row r="9">
          <cell r="B9" t="str">
            <v>1,0,1</v>
          </cell>
          <cell r="C9" t="str">
            <v xml:space="preserve">1,0,1. Implantation du bâtiment </v>
          </cell>
          <cell r="D9" t="str">
            <v xml:space="preserve">écarts d'implantation </v>
          </cell>
          <cell r="E9" t="str">
            <v xml:space="preserve">ENTREPRISE GC + GEOMETRE + CR SIG </v>
          </cell>
          <cell r="F9" t="str">
            <v>LGV-BAT124-PV101</v>
          </cell>
        </row>
        <row r="10">
          <cell r="B10" t="str">
            <v>1,0,2</v>
          </cell>
          <cell r="C10" t="str">
            <v>1,0,2. Fond de fouille</v>
          </cell>
          <cell r="D10" t="str">
            <v xml:space="preserve">contrôle des dimensions </v>
          </cell>
          <cell r="E10" t="str">
            <v>ENTREPRISE GC + LABORATOIRE SOL + BUREAU DE CONTROL</v>
          </cell>
          <cell r="F10" t="str">
            <v>LGV-BAT124-PV102</v>
          </cell>
        </row>
        <row r="11">
          <cell r="D11" t="str">
            <v>contrôle de la nature du sol</v>
          </cell>
        </row>
        <row r="12">
          <cell r="B12" t="str">
            <v>1,0,3</v>
          </cell>
          <cell r="C12" t="str">
            <v xml:space="preserve">1,0,3. Compaction des sols </v>
          </cell>
          <cell r="D12" t="str">
            <v>test de compaction</v>
          </cell>
          <cell r="E12" t="str">
            <v>ENTREPRISE GC + CR/SIG  + LABORATOIRE SOL</v>
          </cell>
          <cell r="F12" t="str">
            <v>LGV-BAT124-PV103</v>
          </cell>
        </row>
        <row r="13">
          <cell r="B13" t="str">
            <v>1,0,4</v>
          </cell>
          <cell r="C13" t="str">
            <v>1,0,4. MALT fond de fouille</v>
          </cell>
          <cell r="D13" t="str">
            <v>continuité de la boucle de terre</v>
          </cell>
          <cell r="E13" t="str">
            <v xml:space="preserve">ENTREPRISE  GC + CR/SIG  </v>
          </cell>
          <cell r="F13" t="str">
            <v>LGV-BAT124-PV104</v>
          </cell>
        </row>
        <row r="14">
          <cell r="D14" t="str">
            <v xml:space="preserve">remontées du câble de fond de fouille </v>
          </cell>
        </row>
        <row r="15">
          <cell r="B15">
            <v>2</v>
          </cell>
          <cell r="C15" t="str">
            <v>STRUCTURES</v>
          </cell>
        </row>
        <row r="16">
          <cell r="B16">
            <v>2.1</v>
          </cell>
          <cell r="C16" t="str">
            <v>Semelles</v>
          </cell>
        </row>
        <row r="17">
          <cell r="B17" t="str">
            <v>2,1,1</v>
          </cell>
          <cell r="C17" t="str">
            <v>2,1,1. Coffrages</v>
          </cell>
          <cell r="D17" t="str">
            <v>dimension, verticalité et linéarité</v>
          </cell>
          <cell r="E17" t="str">
            <v>ENTREPRISE GC</v>
          </cell>
          <cell r="F17" t="str">
            <v>LGV-BAT124PV211</v>
          </cell>
        </row>
        <row r="18">
          <cell r="B18" t="str">
            <v>2,1,2</v>
          </cell>
          <cell r="C18" t="str">
            <v xml:space="preserve">2,1,2. Ferraillages </v>
          </cell>
          <cell r="D18" t="str">
            <v xml:space="preserve">contrôle des sections  </v>
          </cell>
          <cell r="E18" t="str">
            <v>ENTREPRISE GC +  BUREAU DE CONTROL</v>
          </cell>
          <cell r="F18" t="str">
            <v>LGV-BAT124PV212</v>
          </cell>
        </row>
        <row r="19">
          <cell r="B19" t="str">
            <v>2,1,3</v>
          </cell>
          <cell r="C19" t="str">
            <v xml:space="preserve">     2,1,3. MALT fond de fouille / structure</v>
          </cell>
          <cell r="D19" t="str">
            <v>continuité de la boucle de terre</v>
          </cell>
          <cell r="E19" t="str">
            <v>ENTREPRISE GC + CR/SIG  + BUREAU DE CONTROL</v>
          </cell>
          <cell r="F19" t="str">
            <v>LGV-BAT124PV213</v>
          </cell>
        </row>
        <row r="20">
          <cell r="D20" t="str">
            <v>mesure de la prise de terre</v>
          </cell>
        </row>
        <row r="21">
          <cell r="D21" t="str">
            <v>mise en œuvre des éléments de la MALT (voir remarque)</v>
          </cell>
        </row>
        <row r="22">
          <cell r="B22" t="str">
            <v>2,1,4</v>
          </cell>
          <cell r="C22" t="str">
            <v xml:space="preserve">2,1,4. Essais sur béton frais </v>
          </cell>
          <cell r="D22" t="str">
            <v xml:space="preserve">essai d'affaissement </v>
          </cell>
          <cell r="E22" t="str">
            <v>ENTREPRISE GC + LABORATOIRE SOL</v>
          </cell>
          <cell r="F22" t="str">
            <v>LGV-BAT124-PV214</v>
          </cell>
        </row>
        <row r="23">
          <cell r="B23" t="str">
            <v>2,1,5</v>
          </cell>
          <cell r="C23" t="str">
            <v>2,1,5. Essais sur béton durci</v>
          </cell>
          <cell r="D23" t="str">
            <v xml:space="preserve">essai  de résistances mécaniques </v>
          </cell>
          <cell r="E23" t="str">
            <v>ENTREPRISE GC + LABORATOIRE SOL</v>
          </cell>
        </row>
        <row r="24">
          <cell r="B24" t="str">
            <v>2,1,6</v>
          </cell>
          <cell r="C24" t="str">
            <v>2,1,6. Décoffrage/utilisation de l'ouvrage</v>
          </cell>
          <cell r="D24" t="str">
            <v>séchage du béton</v>
          </cell>
          <cell r="E24" t="str">
            <v xml:space="preserve">ENTREPRISE GC + CR/SIG </v>
          </cell>
          <cell r="F24" t="str">
            <v>LGV-BAT124-PV216</v>
          </cell>
        </row>
        <row r="25">
          <cell r="B25" t="str">
            <v>2,1,7</v>
          </cell>
          <cell r="C25" t="str">
            <v>2,1,7. MALT fond de fouille / structure</v>
          </cell>
          <cell r="D25" t="str">
            <v>mesure de la prise de terre</v>
          </cell>
          <cell r="E25" t="str">
            <v xml:space="preserve">ENTREPRISE GC + CR/SIG </v>
          </cell>
        </row>
        <row r="27">
          <cell r="B27">
            <v>2.2000000000000002</v>
          </cell>
          <cell r="C27" t="str">
            <v xml:space="preserve">Longrines  </v>
          </cell>
        </row>
        <row r="28">
          <cell r="C28" t="str">
            <v>Longrines</v>
          </cell>
        </row>
        <row r="29">
          <cell r="B29" t="str">
            <v>2,2,1</v>
          </cell>
          <cell r="C29" t="str">
            <v xml:space="preserve">2,2,1. Ferraillages </v>
          </cell>
          <cell r="D29" t="str">
            <v xml:space="preserve">contrôle des sections  </v>
          </cell>
          <cell r="E29" t="str">
            <v>ENTREPRISE GC +  BUREAU DE CONTROL</v>
          </cell>
          <cell r="F29" t="str">
            <v>LGV-BAT124-PV221</v>
          </cell>
        </row>
        <row r="30">
          <cell r="B30" t="str">
            <v>2,2,2</v>
          </cell>
          <cell r="C30" t="str">
            <v xml:space="preserve">     2,2,2. MALT fond de fouille / structure</v>
          </cell>
          <cell r="D30" t="str">
            <v>continuité de la boucle de terre</v>
          </cell>
          <cell r="E30" t="str">
            <v>ENTREPRISE GC + CR/SIG  + BUREAU DE CONTROL</v>
          </cell>
          <cell r="F30" t="str">
            <v>LGV-BAT124-PV222</v>
          </cell>
        </row>
        <row r="31">
          <cell r="D31" t="str">
            <v>mesure de la prise de terre</v>
          </cell>
        </row>
        <row r="32">
          <cell r="D32" t="str">
            <v>mise en œuvre des éléments de la MALT (voir remarque)</v>
          </cell>
        </row>
        <row r="33">
          <cell r="B33" t="str">
            <v>2,2,3</v>
          </cell>
          <cell r="C33" t="str">
            <v>2,2,3. Coffrages</v>
          </cell>
          <cell r="D33" t="str">
            <v>dimension, verticalité et linéarité</v>
          </cell>
          <cell r="E33" t="str">
            <v>ENTREPRISE GC</v>
          </cell>
        </row>
        <row r="34">
          <cell r="B34" t="str">
            <v>2,2,4</v>
          </cell>
          <cell r="C34" t="str">
            <v xml:space="preserve">2,2,4. Essais sur béton frais </v>
          </cell>
          <cell r="D34" t="str">
            <v xml:space="preserve">essai d'affaissement </v>
          </cell>
          <cell r="E34" t="str">
            <v>ENTREPRISE GC + LABORATOIRE SOL</v>
          </cell>
          <cell r="F34" t="str">
            <v>LGV-BAT124-PV224</v>
          </cell>
        </row>
        <row r="35">
          <cell r="B35" t="str">
            <v>2,2,5</v>
          </cell>
          <cell r="C35" t="str">
            <v>2,2,5. Essais sur béton durci</v>
          </cell>
          <cell r="D35" t="str">
            <v xml:space="preserve">essai  de résistances mécaniques </v>
          </cell>
          <cell r="E35" t="str">
            <v>ENTREPRISE GC + LABORATOIRE SOL</v>
          </cell>
        </row>
        <row r="36">
          <cell r="B36" t="str">
            <v>2,2,6</v>
          </cell>
          <cell r="C36" t="str">
            <v>2,2,6. Décoffrage/utilisation de l'ouvrage</v>
          </cell>
          <cell r="D36" t="str">
            <v>séchage du béton</v>
          </cell>
          <cell r="E36" t="str">
            <v xml:space="preserve">ENTREPRISE GC + CR/SIG </v>
          </cell>
          <cell r="F36" t="str">
            <v>LGV-BAT124-PV226</v>
          </cell>
        </row>
        <row r="37">
          <cell r="B37" t="str">
            <v>2,2,7</v>
          </cell>
          <cell r="C37" t="str">
            <v>2,2,7. MALT fond de fouille / structure</v>
          </cell>
          <cell r="D37" t="str">
            <v>mesure de la prise de terre</v>
          </cell>
          <cell r="E37" t="str">
            <v xml:space="preserve">ENTREPRISE GC + CR/SIG </v>
          </cell>
        </row>
        <row r="39">
          <cell r="B39" t="str">
            <v>2,3,0</v>
          </cell>
          <cell r="C39" t="str">
            <v>Poteaux raidisseur</v>
          </cell>
        </row>
        <row r="40">
          <cell r="B40" t="str">
            <v>2,3,1</v>
          </cell>
          <cell r="C40" t="str">
            <v xml:space="preserve">2,3,1. Ferraillages </v>
          </cell>
          <cell r="D40" t="str">
            <v xml:space="preserve">contrôle des sections  </v>
          </cell>
          <cell r="E40" t="str">
            <v>ENTREPRISE GC +  BUREAU DE CONTROL</v>
          </cell>
          <cell r="F40" t="str">
            <v>LGV-BAT124PV231</v>
          </cell>
        </row>
        <row r="41">
          <cell r="B41" t="str">
            <v>2,3,2</v>
          </cell>
          <cell r="C41" t="str">
            <v xml:space="preserve">     2,3,2. MALT structure</v>
          </cell>
          <cell r="D41" t="str">
            <v>continuité de la boucle de terre</v>
          </cell>
          <cell r="E41" t="str">
            <v>ENTREPRISE GC + CR/SIG  + BUREAU DE CONTROL</v>
          </cell>
          <cell r="F41" t="str">
            <v>LGV-BAT124PV232</v>
          </cell>
        </row>
        <row r="42">
          <cell r="D42" t="str">
            <v>mesure de la prise de terre</v>
          </cell>
        </row>
        <row r="43">
          <cell r="D43" t="str">
            <v>mise en œuvre des éléments de la MALT (voir remarque)</v>
          </cell>
        </row>
        <row r="44">
          <cell r="B44" t="str">
            <v>2,3,3</v>
          </cell>
          <cell r="C44" t="str">
            <v>2,3,3. Coffrages</v>
          </cell>
          <cell r="D44" t="str">
            <v>dimension, verticalité et linéarité</v>
          </cell>
          <cell r="E44" t="str">
            <v>ENTREPRISE GC</v>
          </cell>
          <cell r="F44" t="str">
            <v>LGV-BAT124PV233</v>
          </cell>
        </row>
        <row r="45">
          <cell r="B45" t="str">
            <v>2,3,4</v>
          </cell>
          <cell r="C45" t="str">
            <v xml:space="preserve">2,3,4. Essais sur béton frais </v>
          </cell>
          <cell r="D45" t="str">
            <v xml:space="preserve">essai d'affaissement </v>
          </cell>
          <cell r="E45" t="str">
            <v>ENTREPRISE GC + LABORATOIRE SOL</v>
          </cell>
          <cell r="F45" t="str">
            <v>LGV-BAT124PV234</v>
          </cell>
        </row>
        <row r="46">
          <cell r="B46" t="str">
            <v>2,3,5</v>
          </cell>
          <cell r="C46" t="str">
            <v>2,3,5. Essais sur béton durci</v>
          </cell>
          <cell r="D46" t="str">
            <v xml:space="preserve">essai  de résistances mécaniques </v>
          </cell>
          <cell r="E46" t="str">
            <v>ENTREPRISE GC + LABORATOIRE SOL</v>
          </cell>
        </row>
        <row r="47">
          <cell r="B47" t="str">
            <v>2,3,6</v>
          </cell>
          <cell r="C47" t="str">
            <v>2,3,6. Décoffrage/utilisation de l'ouvrage</v>
          </cell>
          <cell r="D47" t="str">
            <v>séchage du béton</v>
          </cell>
          <cell r="E47" t="str">
            <v xml:space="preserve">ENTREPRISE GC + CR/SIG </v>
          </cell>
        </row>
        <row r="48">
          <cell r="B48" t="str">
            <v>2,3,7</v>
          </cell>
          <cell r="C48" t="str">
            <v>2,3,7. MALT structure</v>
          </cell>
          <cell r="D48" t="str">
            <v>mesure de la prise de terre</v>
          </cell>
          <cell r="E48" t="str">
            <v xml:space="preserve">ENTREPRISE GC + CR/SIG </v>
          </cell>
        </row>
        <row r="50">
          <cell r="B50" t="str">
            <v>2,4,0</v>
          </cell>
          <cell r="C50" t="str">
            <v xml:space="preserve">Chainages et linteaux </v>
          </cell>
        </row>
        <row r="51">
          <cell r="B51" t="str">
            <v>2,4,1</v>
          </cell>
          <cell r="C51" t="str">
            <v xml:space="preserve">2,4,1. Ferraillages </v>
          </cell>
          <cell r="D51" t="str">
            <v xml:space="preserve">contrôle des sections  </v>
          </cell>
          <cell r="E51" t="str">
            <v>ENTREPRISE GC +  BUREAU DE CONTROL</v>
          </cell>
          <cell r="F51" t="str">
            <v>LGV-BAT124PV241</v>
          </cell>
        </row>
        <row r="52">
          <cell r="B52" t="str">
            <v>2,4,2</v>
          </cell>
          <cell r="C52" t="str">
            <v xml:space="preserve">     2,4,2. MALT structure</v>
          </cell>
          <cell r="D52" t="str">
            <v>continuité de la boucle de terre</v>
          </cell>
          <cell r="E52" t="str">
            <v>ENTREPRISE GC + CR/SIG  + BUREAU DE CONTROL</v>
          </cell>
          <cell r="F52" t="str">
            <v>LGV-BAT124PV242</v>
          </cell>
        </row>
        <row r="53">
          <cell r="D53" t="str">
            <v>mesure de la prise de terre</v>
          </cell>
        </row>
        <row r="54">
          <cell r="D54" t="str">
            <v>mise en œuvre des éléments de la MALT (voir remarque)</v>
          </cell>
        </row>
        <row r="55">
          <cell r="B55" t="str">
            <v>2,4,3</v>
          </cell>
          <cell r="C55" t="str">
            <v>2,4,3. Coffrages</v>
          </cell>
          <cell r="D55" t="str">
            <v>dimension, verticalité et linéarité</v>
          </cell>
          <cell r="E55" t="str">
            <v>ENTREPRISE GC</v>
          </cell>
          <cell r="F55" t="str">
            <v>LGV-BAT124PV243</v>
          </cell>
        </row>
        <row r="56">
          <cell r="B56" t="str">
            <v>2,4,4</v>
          </cell>
          <cell r="C56" t="str">
            <v xml:space="preserve">2,4,4. Essais sur béton frais </v>
          </cell>
          <cell r="D56" t="str">
            <v xml:space="preserve">essai d'affaissement </v>
          </cell>
          <cell r="E56" t="str">
            <v>ENTREPRISE GC + LABORATOIRE SOL</v>
          </cell>
          <cell r="F56" t="str">
            <v>LGV-BAT124PV244</v>
          </cell>
        </row>
        <row r="57">
          <cell r="B57" t="str">
            <v>2,4,5</v>
          </cell>
          <cell r="C57" t="str">
            <v>2,4,5. Essais sur béton durci</v>
          </cell>
          <cell r="D57" t="str">
            <v xml:space="preserve">essai  de résistances mécaniques </v>
          </cell>
          <cell r="E57" t="str">
            <v>ENTREPRISE GC + LABORATOIRE SOL</v>
          </cell>
        </row>
        <row r="58">
          <cell r="B58" t="str">
            <v>2,4,6</v>
          </cell>
          <cell r="C58" t="str">
            <v>2,4,6. Décoffrage/utilisation de l'ouvrage</v>
          </cell>
          <cell r="D58" t="str">
            <v>séchage du béton</v>
          </cell>
          <cell r="E58" t="str">
            <v xml:space="preserve">ENTREPRISE GC + CR/SIG </v>
          </cell>
          <cell r="F58" t="str">
            <v>LGV-BAT124PV246</v>
          </cell>
        </row>
        <row r="59">
          <cell r="B59" t="str">
            <v>2,4,7</v>
          </cell>
          <cell r="C59" t="str">
            <v>2,4,7. MALT structure</v>
          </cell>
          <cell r="D59" t="str">
            <v>mesure de la prise de terre</v>
          </cell>
          <cell r="E59" t="str">
            <v xml:space="preserve">ENTREPRISE GC + CR/SIG </v>
          </cell>
        </row>
        <row r="61">
          <cell r="B61" t="str">
            <v>2,5,0</v>
          </cell>
          <cell r="C61" t="str">
            <v>Poutres</v>
          </cell>
        </row>
        <row r="62">
          <cell r="B62" t="str">
            <v>2,5,1</v>
          </cell>
          <cell r="C62" t="str">
            <v xml:space="preserve">2,5,1. Ferraillages </v>
          </cell>
          <cell r="D62" t="str">
            <v xml:space="preserve">contrôle des sections  </v>
          </cell>
          <cell r="E62" t="str">
            <v>ENTREPRISE GC +  BUREAU DE CONTROL</v>
          </cell>
        </row>
        <row r="63">
          <cell r="B63" t="str">
            <v>2,5,2</v>
          </cell>
          <cell r="C63" t="str">
            <v xml:space="preserve">     2,5,2. MALT structure</v>
          </cell>
          <cell r="D63" t="str">
            <v>continuité de la boucle de terre</v>
          </cell>
          <cell r="E63" t="str">
            <v>ENTREPRISE GC + CR/SIG  + BUREAU DE CONTROL</v>
          </cell>
        </row>
        <row r="64">
          <cell r="D64" t="str">
            <v>mesure de la prise de terre</v>
          </cell>
        </row>
        <row r="65">
          <cell r="D65" t="str">
            <v>mise en œuvre des éléments de la MALT (voir remarque)</v>
          </cell>
        </row>
        <row r="66">
          <cell r="B66" t="str">
            <v>2,5,3</v>
          </cell>
          <cell r="C66" t="str">
            <v>2,5,3. Coffrages</v>
          </cell>
          <cell r="D66" t="str">
            <v>dimension, verticalité et linéarité</v>
          </cell>
          <cell r="E66" t="str">
            <v>ENTREPRISE GC</v>
          </cell>
        </row>
        <row r="67">
          <cell r="B67" t="str">
            <v>2,5,4</v>
          </cell>
          <cell r="C67" t="str">
            <v xml:space="preserve">2,5,4. Essais sur béton frais </v>
          </cell>
          <cell r="D67" t="str">
            <v xml:space="preserve">essai d'affaissement </v>
          </cell>
          <cell r="E67" t="str">
            <v>ENTREPRISE GC + LABORATOIRE SOL</v>
          </cell>
        </row>
        <row r="68">
          <cell r="B68" t="str">
            <v>2,5,5</v>
          </cell>
          <cell r="C68" t="str">
            <v>2,5,5. Essais sur béton durci</v>
          </cell>
          <cell r="D68" t="str">
            <v xml:space="preserve">essai  de résistances mécaniques </v>
          </cell>
          <cell r="E68" t="str">
            <v>ENTREPRISE GC + LABORATOIRE SOL</v>
          </cell>
        </row>
        <row r="69">
          <cell r="B69" t="str">
            <v>2,5,6</v>
          </cell>
          <cell r="C69" t="str">
            <v>2,5,6. Décoffrage/utilisation de l'ouvrage</v>
          </cell>
          <cell r="D69" t="str">
            <v>séchage du béton</v>
          </cell>
          <cell r="E69" t="str">
            <v xml:space="preserve">ENTREPRISE GC + CR/SIG </v>
          </cell>
        </row>
        <row r="70">
          <cell r="B70" t="str">
            <v>2,5,7</v>
          </cell>
          <cell r="C70" t="str">
            <v>2,5,7. MALT structure</v>
          </cell>
          <cell r="D70" t="str">
            <v>mesure de la prise de terre</v>
          </cell>
          <cell r="E70" t="str">
            <v xml:space="preserve">ENTREPRISE GC + CR/SIG </v>
          </cell>
        </row>
        <row r="72">
          <cell r="B72" t="str">
            <v>2,6,0</v>
          </cell>
          <cell r="C72" t="str">
            <v>Acrotères</v>
          </cell>
        </row>
        <row r="73">
          <cell r="B73" t="str">
            <v>2,6,1</v>
          </cell>
          <cell r="C73" t="str">
            <v xml:space="preserve">2,6,1. Ferraillages </v>
          </cell>
          <cell r="D73" t="str">
            <v xml:space="preserve">contrôle des sections  </v>
          </cell>
          <cell r="E73" t="str">
            <v>ENTREPRISE GC +  BUREAU DE CONTROL</v>
          </cell>
          <cell r="F73" t="str">
            <v>LGV-BAT124-PV261</v>
          </cell>
        </row>
        <row r="74">
          <cell r="B74" t="str">
            <v>2,6,2</v>
          </cell>
          <cell r="C74" t="str">
            <v xml:space="preserve">     2,6,2. MALT structure</v>
          </cell>
          <cell r="D74" t="str">
            <v>continuité de la boucle de terre</v>
          </cell>
          <cell r="E74" t="str">
            <v>ENTREPRISE GC + CR/SIG  + BUREAU DE CONTROL</v>
          </cell>
          <cell r="F74" t="str">
            <v>LGV-BAT124-PV262</v>
          </cell>
        </row>
        <row r="75">
          <cell r="D75" t="str">
            <v>mesure de la prise de terre</v>
          </cell>
        </row>
        <row r="76">
          <cell r="D76" t="str">
            <v>mise en œuvre des éléments de la MALT (voir remarque)</v>
          </cell>
        </row>
        <row r="77">
          <cell r="B77" t="str">
            <v>2,6,3</v>
          </cell>
          <cell r="C77" t="str">
            <v>2,6,3. Coffrages</v>
          </cell>
          <cell r="D77" t="str">
            <v>dimention, verticalité et linéarité</v>
          </cell>
          <cell r="E77" t="str">
            <v>ENTREPRISE GC</v>
          </cell>
          <cell r="F77" t="str">
            <v>LGV-BAT124-PV263</v>
          </cell>
        </row>
        <row r="78">
          <cell r="B78" t="str">
            <v>2,6,4</v>
          </cell>
          <cell r="C78" t="str">
            <v xml:space="preserve">2,6,4. Essais sur béton frais </v>
          </cell>
          <cell r="D78" t="str">
            <v xml:space="preserve">essai d'affaissement </v>
          </cell>
          <cell r="E78" t="str">
            <v>ENTREPRISE GC + LABORATOIRE SOL</v>
          </cell>
          <cell r="F78" t="str">
            <v>LGV-BAT124-PV264</v>
          </cell>
        </row>
        <row r="79">
          <cell r="B79" t="str">
            <v>2,6,5</v>
          </cell>
          <cell r="C79" t="str">
            <v>2,6,5. Essais sur béton durci</v>
          </cell>
          <cell r="D79" t="str">
            <v xml:space="preserve">essai  de résistances mécaniques </v>
          </cell>
          <cell r="E79" t="str">
            <v>ENTREPRISE GC + LABORATOIRE SOL</v>
          </cell>
        </row>
        <row r="80">
          <cell r="B80" t="str">
            <v>2,6,6</v>
          </cell>
          <cell r="C80" t="str">
            <v>2,6,6. Decofrage/utilisation de l'ouvrage</v>
          </cell>
          <cell r="D80" t="str">
            <v>séchage du béton</v>
          </cell>
          <cell r="E80" t="str">
            <v xml:space="preserve">ENTREPRISE GC + CR/SIG </v>
          </cell>
        </row>
        <row r="81">
          <cell r="B81" t="str">
            <v>2,6,7</v>
          </cell>
          <cell r="C81" t="str">
            <v>2,6,7. MALT structure</v>
          </cell>
          <cell r="D81" t="str">
            <v>mesure de la prise de terre</v>
          </cell>
          <cell r="E81" t="str">
            <v xml:space="preserve">ENTREPRISE GC + CR/SIG </v>
          </cell>
        </row>
        <row r="83">
          <cell r="B83">
            <v>3</v>
          </cell>
          <cell r="C83" t="str">
            <v xml:space="preserve">DALLES </v>
          </cell>
        </row>
        <row r="84">
          <cell r="B84" t="str">
            <v>3,0,1</v>
          </cell>
          <cell r="C84" t="str">
            <v>3,0,1. Réseaux sous dallage</v>
          </cell>
          <cell r="D84" t="str">
            <v xml:space="preserve">positionement des reseaux sous dallage </v>
          </cell>
          <cell r="E84" t="str">
            <v>ENTREPRISE GC</v>
          </cell>
          <cell r="F84" t="str">
            <v>LGV-BAT124-PV301</v>
          </cell>
        </row>
        <row r="85">
          <cell r="B85" t="str">
            <v>3,0,2</v>
          </cell>
          <cell r="C85" t="str">
            <v>3,0,2. Compaction des sols</v>
          </cell>
          <cell r="D85" t="str">
            <v>test de compaction</v>
          </cell>
          <cell r="E85" t="str">
            <v>ENTREPRISE GC + LABORATOIRE SOL</v>
          </cell>
        </row>
        <row r="86">
          <cell r="B86" t="str">
            <v>3,0,3</v>
          </cell>
          <cell r="C86" t="str">
            <v>3,0,3. Coffrages</v>
          </cell>
          <cell r="D86" t="str">
            <v>dimention, verticalité et linéarité</v>
          </cell>
          <cell r="E86" t="str">
            <v>ENTREPRISE GC</v>
          </cell>
        </row>
        <row r="87">
          <cell r="B87" t="str">
            <v>3,0,4</v>
          </cell>
          <cell r="C87" t="str">
            <v xml:space="preserve">3,0,4. Ferraillages </v>
          </cell>
          <cell r="D87" t="str">
            <v xml:space="preserve">contrôle des sections  </v>
          </cell>
          <cell r="E87" t="str">
            <v>ENTREPRISE GC +  BUREAU DE CONTROL</v>
          </cell>
        </row>
        <row r="88">
          <cell r="B88" t="str">
            <v>3,0,5</v>
          </cell>
          <cell r="C88" t="str">
            <v>3,0,5. MALT dalle sur radier</v>
          </cell>
          <cell r="D88" t="str">
            <v>continuité de la boucle de terre</v>
          </cell>
          <cell r="E88" t="str">
            <v>ENTREPRISE GC + CR/SIG  + BUREAU DE CONTROL</v>
          </cell>
        </row>
        <row r="89">
          <cell r="D89" t="str">
            <v>mesure de la prise de terre</v>
          </cell>
        </row>
        <row r="90">
          <cell r="D90" t="str">
            <v>mise en œuvre des éléments de la MALT (voir remarque)</v>
          </cell>
        </row>
        <row r="91">
          <cell r="B91" t="str">
            <v>3,0,6</v>
          </cell>
          <cell r="C91" t="str">
            <v xml:space="preserve">3,0,6.Essais sur béton frais </v>
          </cell>
          <cell r="D91" t="str">
            <v xml:space="preserve">essai d'affaissement </v>
          </cell>
          <cell r="E91" t="str">
            <v>ENTREPRISE GC + LABORATOIRE SOL</v>
          </cell>
        </row>
        <row r="92">
          <cell r="B92" t="str">
            <v>3,0,7</v>
          </cell>
          <cell r="C92" t="str">
            <v>3,0,7.Essais sur béton durci</v>
          </cell>
          <cell r="D92" t="str">
            <v xml:space="preserve">essai  de résistances mécaniques </v>
          </cell>
          <cell r="E92" t="str">
            <v>ENTREPRISE GC + LABORATOIRE SOL</v>
          </cell>
        </row>
        <row r="93">
          <cell r="B93" t="str">
            <v>3,0,8</v>
          </cell>
          <cell r="C93" t="str">
            <v>3,0,8. Finition de la dalle</v>
          </cell>
          <cell r="D93" t="str">
            <v>finition et planimétrie</v>
          </cell>
          <cell r="E93" t="str">
            <v xml:space="preserve">ENTREPRISE GC + CR/SIG </v>
          </cell>
        </row>
        <row r="94">
          <cell r="B94" t="str">
            <v>3,0,9</v>
          </cell>
          <cell r="C94" t="str">
            <v>3,0,9. Décoffrage/utilisation de l'ouvrage</v>
          </cell>
          <cell r="D94" t="str">
            <v>séchage du béton</v>
          </cell>
          <cell r="E94" t="str">
            <v xml:space="preserve">ENTREPRISE GC + CR/SIG </v>
          </cell>
        </row>
        <row r="95">
          <cell r="B95" t="str">
            <v>3,0,10</v>
          </cell>
          <cell r="C95" t="str">
            <v>3,0,10. MALT dalle sur radier</v>
          </cell>
          <cell r="D95" t="str">
            <v>mesure de la prise de terre</v>
          </cell>
          <cell r="E95" t="str">
            <v xml:space="preserve">ENTREPRISE GC + CR/SIG </v>
          </cell>
        </row>
        <row r="101">
          <cell r="B101">
            <v>4</v>
          </cell>
          <cell r="C101" t="str">
            <v xml:space="preserve">PLANCHERS </v>
          </cell>
        </row>
        <row r="102">
          <cell r="B102" t="str">
            <v>4,0,1</v>
          </cell>
          <cell r="C102" t="str">
            <v>4,0,1. Coffrages</v>
          </cell>
          <cell r="D102" t="str">
            <v>verticalité et mesures</v>
          </cell>
          <cell r="E102" t="str">
            <v>ENTREPRISE GC</v>
          </cell>
          <cell r="F102" t="str">
            <v>LGV-BAT124-PV401</v>
          </cell>
        </row>
        <row r="103">
          <cell r="B103" t="str">
            <v>4,0,2</v>
          </cell>
          <cell r="C103" t="str">
            <v xml:space="preserve">4,0,2. Ferraillages </v>
          </cell>
          <cell r="D103" t="str">
            <v xml:space="preserve">contrôle des sections  </v>
          </cell>
          <cell r="E103" t="str">
            <v>ENTREPRISE GC +  BUREAU DE CONTROL</v>
          </cell>
          <cell r="F103" t="str">
            <v>LGV-BAT124-PV402</v>
          </cell>
        </row>
        <row r="104">
          <cell r="B104" t="str">
            <v>4,0,3</v>
          </cell>
          <cell r="C104" t="str">
            <v>4,0,3. MALT plancher haut</v>
          </cell>
          <cell r="D104" t="str">
            <v>continuité de la boucle de terre</v>
          </cell>
          <cell r="E104" t="str">
            <v>ENTREPRISE GC + CR/SIG  + BUREAU DE CONTROL</v>
          </cell>
          <cell r="F104" t="str">
            <v>LGV-BAT124-PV403</v>
          </cell>
        </row>
        <row r="105">
          <cell r="D105" t="str">
            <v>mesure de la prise de terre</v>
          </cell>
        </row>
        <row r="106">
          <cell r="D106" t="str">
            <v>mise en œuvre des éléments de la MALT (voir remarque)</v>
          </cell>
        </row>
        <row r="107">
          <cell r="B107" t="str">
            <v>4,0,4</v>
          </cell>
          <cell r="C107" t="str">
            <v xml:space="preserve">4,0,4. Essais sur béton frais </v>
          </cell>
          <cell r="D107" t="str">
            <v xml:space="preserve">essai d'affaissement </v>
          </cell>
          <cell r="E107" t="str">
            <v>ENTREPRISE GC + LABORATOIRE SOL</v>
          </cell>
          <cell r="F107" t="str">
            <v>LGV-BAT124-PV404</v>
          </cell>
        </row>
        <row r="108">
          <cell r="B108" t="str">
            <v>4,0,5</v>
          </cell>
          <cell r="C108" t="str">
            <v>4,0,5. Essais sur béton durci</v>
          </cell>
          <cell r="D108" t="str">
            <v xml:space="preserve">essai  de résistances mécaniques </v>
          </cell>
          <cell r="E108" t="str">
            <v>ENTREPRISE GC + LABORATOIRE SOL</v>
          </cell>
        </row>
        <row r="109">
          <cell r="B109" t="str">
            <v>4,0,6</v>
          </cell>
          <cell r="C109" t="str">
            <v>4,0,6. Décoffrage/utilisation de l'ouvrage</v>
          </cell>
          <cell r="D109" t="str">
            <v>séchage du béton</v>
          </cell>
          <cell r="E109" t="str">
            <v xml:space="preserve">ENTREPRISE GC + CR/SIG </v>
          </cell>
        </row>
        <row r="110">
          <cell r="B110" t="str">
            <v>4,0,7</v>
          </cell>
          <cell r="C110" t="str">
            <v>4,0,7. MALT plancher haut</v>
          </cell>
          <cell r="D110" t="str">
            <v>mesure de la prise de terre</v>
          </cell>
          <cell r="E110" t="str">
            <v xml:space="preserve">ENTREPRISE GC + CR/SIG </v>
          </cell>
        </row>
        <row r="112">
          <cell r="B112">
            <v>5</v>
          </cell>
          <cell r="C112" t="str">
            <v xml:space="preserve">VOILES </v>
          </cell>
        </row>
        <row r="113">
          <cell r="B113">
            <v>5.0999999999999996</v>
          </cell>
          <cell r="C113" t="str">
            <v>Corps creux Agglo/Brique</v>
          </cell>
        </row>
        <row r="114">
          <cell r="B114" t="str">
            <v>5,1,1</v>
          </cell>
          <cell r="C114" t="str">
            <v xml:space="preserve">5,1,1. Implantation des murs </v>
          </cell>
          <cell r="D114" t="str">
            <v xml:space="preserve">écarts d'implantation </v>
          </cell>
          <cell r="E114" t="str">
            <v>ENTREPRISE GC + GEOMETRE + CR SIG</v>
          </cell>
          <cell r="F114" t="str">
            <v>LGV-BAT124-PV 511</v>
          </cell>
        </row>
        <row r="115">
          <cell r="B115" t="str">
            <v>5,1,2</v>
          </cell>
          <cell r="C115" t="str">
            <v>5,1,2. Verticalité et mesures des murs</v>
          </cell>
          <cell r="D115" t="str">
            <v>dimension, verticalité et linéarité</v>
          </cell>
          <cell r="E115" t="str">
            <v>ENTREPRISE GC</v>
          </cell>
          <cell r="F115" t="str">
            <v>LGV-BAT124-PV 512</v>
          </cell>
        </row>
        <row r="117">
          <cell r="B117">
            <v>5.2</v>
          </cell>
          <cell r="C117" t="str">
            <v>Corps plein BA</v>
          </cell>
        </row>
        <row r="118">
          <cell r="B118" t="str">
            <v>5,2,1</v>
          </cell>
          <cell r="C118" t="str">
            <v xml:space="preserve">5,2,1. Implantation des murs </v>
          </cell>
          <cell r="D118" t="str">
            <v xml:space="preserve">écarts d'implantation </v>
          </cell>
          <cell r="E118" t="str">
            <v>ENTREPRISE GC + GEOMETRE + CR SIG</v>
          </cell>
          <cell r="F118" t="str">
            <v>LGV-BAT124-PV 521</v>
          </cell>
        </row>
        <row r="119">
          <cell r="B119" t="str">
            <v>5,2,2</v>
          </cell>
          <cell r="C119" t="str">
            <v xml:space="preserve">5,2,2. Ferraillages </v>
          </cell>
          <cell r="D119" t="str">
            <v xml:space="preserve">contrôle des sections  </v>
          </cell>
          <cell r="E119" t="str">
            <v>ENTREPRISE GC +  BUREAU DE CONTROL</v>
          </cell>
          <cell r="F119" t="str">
            <v>LGV-BAT124-PV 522</v>
          </cell>
        </row>
        <row r="120">
          <cell r="B120" t="str">
            <v>5,2,3</v>
          </cell>
          <cell r="C120" t="str">
            <v>5,2,3. MALT murs</v>
          </cell>
          <cell r="D120" t="str">
            <v>continuité de la boucle de terre</v>
          </cell>
          <cell r="E120" t="str">
            <v>ENTREPRISE GC + CR/SIG  + BUREAU DE CONTROL</v>
          </cell>
          <cell r="F120" t="str">
            <v>LGV-BAT124-PV 523</v>
          </cell>
        </row>
        <row r="121">
          <cell r="D121" t="str">
            <v>mesure de la prise de terre</v>
          </cell>
        </row>
        <row r="122">
          <cell r="D122" t="str">
            <v>mise en œuvre des éléments de la MALT (voir remarque)</v>
          </cell>
        </row>
        <row r="123">
          <cell r="B123" t="str">
            <v>5,2,4</v>
          </cell>
          <cell r="C123" t="str">
            <v>5,2,4. Verticalité et mesure des murs</v>
          </cell>
          <cell r="D123" t="str">
            <v>dimension, verticalité et linéarité</v>
          </cell>
          <cell r="E123" t="str">
            <v>ENTREPRISE GC</v>
          </cell>
          <cell r="F123" t="str">
            <v>LGV-BAT124-PV 524</v>
          </cell>
        </row>
        <row r="124">
          <cell r="B124" t="str">
            <v>5,2,5</v>
          </cell>
          <cell r="C124" t="str">
            <v xml:space="preserve">5,2,5. Essais sur béton frais </v>
          </cell>
          <cell r="D124" t="str">
            <v xml:space="preserve">essai d'affaissement </v>
          </cell>
          <cell r="E124" t="str">
            <v>ENTREPRISE GC + LABORATOIRE SOL</v>
          </cell>
          <cell r="F124" t="str">
            <v>LGV-BAT124-PV 525</v>
          </cell>
        </row>
        <row r="125">
          <cell r="B125" t="str">
            <v>5,2,6</v>
          </cell>
          <cell r="C125" t="str">
            <v>5,2,6. Essais sur béton durci</v>
          </cell>
          <cell r="D125" t="str">
            <v xml:space="preserve">essai  de résistances mécaniques </v>
          </cell>
          <cell r="E125" t="str">
            <v>ENTREPRISE GC + LABORATOIRE SOL</v>
          </cell>
        </row>
        <row r="126">
          <cell r="B126" t="str">
            <v>5,2,7</v>
          </cell>
          <cell r="C126" t="str">
            <v>5,2,7. Décoffrage/utilisation de l'ouvrage</v>
          </cell>
          <cell r="D126" t="str">
            <v>séchage du béton</v>
          </cell>
          <cell r="E126" t="str">
            <v xml:space="preserve">ENTREPRISE GC + CR/SIG </v>
          </cell>
          <cell r="F126" t="str">
            <v>LGV-BAT124-PV 527</v>
          </cell>
        </row>
        <row r="127">
          <cell r="B127" t="str">
            <v>5,2,8</v>
          </cell>
          <cell r="C127" t="str">
            <v>5,2,8. MALT murs</v>
          </cell>
          <cell r="D127" t="str">
            <v>mesure de la prise de terre</v>
          </cell>
          <cell r="E127" t="str">
            <v xml:space="preserve">ENTREPRISE GC + CR/SIG </v>
          </cell>
        </row>
        <row r="128">
          <cell r="B128" t="str">
            <v>5,2,9</v>
          </cell>
          <cell r="C128" t="str">
            <v>5,2,9. Parement des murs</v>
          </cell>
          <cell r="D128" t="str">
            <v xml:space="preserve">qualité de la finition </v>
          </cell>
          <cell r="E128" t="str">
            <v xml:space="preserve">ENTREPRISE GC + CR/SIG </v>
          </cell>
          <cell r="F128" t="str">
            <v>LGV-BAT124-PV 529</v>
          </cell>
        </row>
        <row r="130">
          <cell r="B130">
            <v>6</v>
          </cell>
          <cell r="C130" t="str">
            <v xml:space="preserve">ETANCHEITE ET ISOLATION </v>
          </cell>
        </row>
        <row r="131">
          <cell r="B131" t="str">
            <v>6,0,1</v>
          </cell>
          <cell r="C131" t="str">
            <v xml:space="preserve"> 6,0,1. Forme et utilisation de l'ouvrage </v>
          </cell>
          <cell r="D131" t="str">
            <v>contrôle de la pente</v>
          </cell>
          <cell r="E131" t="str">
            <v xml:space="preserve">ENTREPRISE GC + CR/SIG </v>
          </cell>
        </row>
        <row r="132">
          <cell r="D132" t="str">
            <v>séchage de la forme</v>
          </cell>
        </row>
        <row r="133">
          <cell r="B133" t="str">
            <v>6,0,2</v>
          </cell>
          <cell r="C133" t="str">
            <v xml:space="preserve">6,0,2. Isolation </v>
          </cell>
          <cell r="D133" t="str">
            <v xml:space="preserve">contrôle des ponts thermique </v>
          </cell>
          <cell r="E133" t="str">
            <v>ENTREPRISE GC</v>
          </cell>
        </row>
        <row r="134">
          <cell r="B134" t="str">
            <v>6,0,3</v>
          </cell>
          <cell r="C134" t="str">
            <v>6,0,3. Etanchéité</v>
          </cell>
          <cell r="D134" t="str">
            <v>test étanchéité</v>
          </cell>
          <cell r="E134" t="str">
            <v>ENTREPRISE GC + CR/SIG  + BUREAU DE CONTROL</v>
          </cell>
        </row>
        <row r="136">
          <cell r="B136">
            <v>7</v>
          </cell>
          <cell r="C136" t="str">
            <v>MENUISERIE</v>
          </cell>
        </row>
        <row r="137">
          <cell r="B137" t="str">
            <v>7,0,1</v>
          </cell>
          <cell r="C137" t="str">
            <v>7,0,1. Bâti dormant et menuiserie</v>
          </cell>
          <cell r="D137" t="str">
            <v>contrôle de pose</v>
          </cell>
          <cell r="E137" t="str">
            <v>ENTREPRISE GC</v>
          </cell>
        </row>
        <row r="138">
          <cell r="B138" t="str">
            <v>7,0,2</v>
          </cell>
          <cell r="C138" t="str">
            <v>7,0,2. MALT des menuiseries</v>
          </cell>
          <cell r="D138" t="str">
            <v>continuité de la boucle de terre</v>
          </cell>
          <cell r="E138" t="str">
            <v>ENTREPRISE GC + CR/SIG  + BUREAU DE CONTROL</v>
          </cell>
        </row>
        <row r="139">
          <cell r="D139" t="str">
            <v>mesure de la prise de terre</v>
          </cell>
        </row>
        <row r="140">
          <cell r="B140" t="str">
            <v>7,0,3</v>
          </cell>
          <cell r="C140" t="str">
            <v>7,0,3. Etanchéité</v>
          </cell>
          <cell r="D140" t="str">
            <v>test étanchéité</v>
          </cell>
          <cell r="E140" t="str">
            <v>ENTREPRISE GC + CR/SIG  + BUREAU DE CONTROL</v>
          </cell>
        </row>
        <row r="142">
          <cell r="B142">
            <v>8</v>
          </cell>
          <cell r="C142" t="str">
            <v>REVETEMENT</v>
          </cell>
        </row>
        <row r="143">
          <cell r="B143">
            <v>8.1</v>
          </cell>
          <cell r="C143" t="str">
            <v>Enduits Int/Ext</v>
          </cell>
        </row>
        <row r="144">
          <cell r="B144" t="str">
            <v>8,1,1</v>
          </cell>
          <cell r="C144" t="str">
            <v xml:space="preserve">8,1,1. Première couche </v>
          </cell>
          <cell r="D144" t="str">
            <v>séchage  de l'enduit</v>
          </cell>
          <cell r="E144" t="str">
            <v>ENTREPRISE GC</v>
          </cell>
        </row>
        <row r="145">
          <cell r="B145" t="str">
            <v>8,1,2</v>
          </cell>
          <cell r="C145" t="str">
            <v xml:space="preserve">8,1,2. Deuxième couche </v>
          </cell>
          <cell r="D145" t="str">
            <v>qualité finition</v>
          </cell>
          <cell r="E145" t="str">
            <v xml:space="preserve">ENTREPRISE GC + CR/SIG </v>
          </cell>
        </row>
        <row r="147">
          <cell r="B147">
            <v>8.1999999999999993</v>
          </cell>
          <cell r="C147" t="str">
            <v>Peintures Int/Ext</v>
          </cell>
        </row>
        <row r="148">
          <cell r="B148" t="str">
            <v>8,2,1</v>
          </cell>
          <cell r="C148" t="str">
            <v>8,2,1. Première couche</v>
          </cell>
          <cell r="D148" t="str">
            <v>séchage  de la peinture</v>
          </cell>
          <cell r="E148" t="str">
            <v>ENTREPRISE GC</v>
          </cell>
        </row>
        <row r="149">
          <cell r="B149" t="str">
            <v>8,2,2</v>
          </cell>
          <cell r="C149" t="str">
            <v>8,2,2. Deuxième couche</v>
          </cell>
          <cell r="D149" t="str">
            <v>séchage  de la peinture</v>
          </cell>
          <cell r="E149" t="str">
            <v xml:space="preserve">ENTREPRISE GC + CR/SIG </v>
          </cell>
        </row>
        <row r="150">
          <cell r="B150" t="str">
            <v>8,2,3</v>
          </cell>
          <cell r="C150" t="str">
            <v xml:space="preserve">8,2,3. Troisième couche </v>
          </cell>
          <cell r="D150" t="str">
            <v xml:space="preserve">qualité de la finition </v>
          </cell>
        </row>
        <row r="152">
          <cell r="B152">
            <v>9</v>
          </cell>
          <cell r="C152" t="str">
            <v xml:space="preserve">EVACUATION EAUX PLUVIALE </v>
          </cell>
        </row>
        <row r="153">
          <cell r="B153" t="str">
            <v>9,0,1</v>
          </cell>
          <cell r="C153" t="str">
            <v>9,0,1. Zinguerie et évacuation des eaux pluviales vers drain</v>
          </cell>
          <cell r="D153" t="str">
            <v xml:space="preserve">test découlement des eaux  et test d'étanchéité </v>
          </cell>
          <cell r="E153" t="str">
            <v xml:space="preserve">ENTREPRISE GC + CR/SIG </v>
          </cell>
        </row>
        <row r="158">
          <cell r="B158">
            <v>10</v>
          </cell>
          <cell r="C158" t="str">
            <v>ELECTRICITE</v>
          </cell>
        </row>
        <row r="159">
          <cell r="B159" t="str">
            <v>10,0,1</v>
          </cell>
          <cell r="C159" t="str">
            <v>10,0,1. Eclairage normal</v>
          </cell>
          <cell r="D159" t="str">
            <v xml:space="preserve">test fonctionnement  et mesure des lumens </v>
          </cell>
          <cell r="E159" t="str">
            <v xml:space="preserve">ENTREPRISE ELECTRICITE + CR/SIG  </v>
          </cell>
        </row>
        <row r="160">
          <cell r="B160" t="str">
            <v>10,0,2</v>
          </cell>
          <cell r="C160" t="str">
            <v>10,0,2. Eclairage de sécurité</v>
          </cell>
          <cell r="D160" t="str">
            <v xml:space="preserve">test fonctionnement bloc de secours en cas de défaut </v>
          </cell>
          <cell r="E160" t="str">
            <v>ENTREPRISE ELECTRICITE + CR/SIG</v>
          </cell>
        </row>
        <row r="161">
          <cell r="B161" t="str">
            <v>10,0,3</v>
          </cell>
          <cell r="C161" t="str">
            <v>10,0,3. Tableau électrique TGBT</v>
          </cell>
          <cell r="D161" t="str">
            <v>control serrage et repérage des équipements électriques</v>
          </cell>
          <cell r="E161" t="str">
            <v>ENTREPRISE ELECTRICITE + CR/SIG  + BUREAU DE CONTROL</v>
          </cell>
        </row>
        <row r="162">
          <cell r="D162" t="str">
            <v>test fonctionnement différentiel</v>
          </cell>
        </row>
        <row r="163">
          <cell r="D163" t="str">
            <v xml:space="preserve">test mise à la terre </v>
          </cell>
        </row>
        <row r="164">
          <cell r="D164" t="str">
            <v>mesure d'isolement des câbles</v>
          </cell>
        </row>
        <row r="166">
          <cell r="B166">
            <v>11</v>
          </cell>
          <cell r="C166" t="str">
            <v xml:space="preserve">CLIMATISATION </v>
          </cell>
        </row>
        <row r="167">
          <cell r="B167" t="str">
            <v>11,0,1</v>
          </cell>
          <cell r="C167" t="str">
            <v>11,0,1. Unité de clim</v>
          </cell>
          <cell r="D167" t="str">
            <v>test alarme sonde température</v>
          </cell>
          <cell r="E167" t="str">
            <v>ENTREPRISE CLIMATISATION + CR/SIG  + BUREAU DE CONTROL</v>
          </cell>
        </row>
        <row r="168">
          <cell r="D168" t="str">
            <v>test permutation automatique en cas de défaut</v>
          </cell>
        </row>
        <row r="169">
          <cell r="D169" t="str">
            <v>test alarme alimentation  électrique</v>
          </cell>
        </row>
        <row r="170">
          <cell r="B170" t="str">
            <v>11,0,2</v>
          </cell>
          <cell r="C170" t="str">
            <v>11,0,2. Equipement Toiture</v>
          </cell>
          <cell r="D170" t="str">
            <v>fixation unité extérieure, présence joint anti vibratile, présence isolant UV et thermique du réseau frigorifique extérieur</v>
          </cell>
          <cell r="E170" t="str">
            <v>ENTREPRISE ELECTRICITE + CR/SIG</v>
          </cell>
        </row>
        <row r="171">
          <cell r="B171" t="str">
            <v>11,0,3</v>
          </cell>
          <cell r="C171" t="str">
            <v xml:space="preserve">11,0,3. MALT compresseur clim </v>
          </cell>
          <cell r="D171" t="str">
            <v>continuité de la boucle de terre</v>
          </cell>
          <cell r="E171" t="str">
            <v>ENTREPRISE CLIMATISATION + CR/SIG  + BUREAU DE CONTROL</v>
          </cell>
        </row>
        <row r="172">
          <cell r="D172" t="str">
            <v>mesure de la prise de terre</v>
          </cell>
        </row>
        <row r="173">
          <cell r="D173" t="str">
            <v>mise en œuvre des éléments de la MALT (voir remarque)</v>
          </cell>
        </row>
        <row r="174">
          <cell r="B174" t="str">
            <v>11,0,4</v>
          </cell>
          <cell r="C174" t="str">
            <v>11,0,4. Tableau électrique TE.CLIM</v>
          </cell>
          <cell r="D174" t="str">
            <v>control serrage et repérage des équipements électriques</v>
          </cell>
          <cell r="E174" t="str">
            <v>ENTREPRISE CLIMATISATION + CR/SIG  + BUREAU DE CONTROL</v>
          </cell>
        </row>
        <row r="175">
          <cell r="D175" t="str">
            <v>test fonctionnement différentiel</v>
          </cell>
        </row>
        <row r="176">
          <cell r="D176" t="str">
            <v>mesure d'isolement des câbles</v>
          </cell>
        </row>
        <row r="177">
          <cell r="B177">
            <v>12</v>
          </cell>
          <cell r="C177" t="str">
            <v>DETECTION INCENDIE</v>
          </cell>
        </row>
        <row r="178">
          <cell r="B178" t="str">
            <v>12,0,1</v>
          </cell>
          <cell r="C178" t="str">
            <v xml:space="preserve">12,0,1. Détecteur incendie </v>
          </cell>
          <cell r="D178" t="str">
            <v>test d'alarme détecteur de fumée</v>
          </cell>
          <cell r="E178" t="str">
            <v>ENTREPRISE DETECTION  INCENDIE + CR/SIG  + BUREAU DE CONTROL</v>
          </cell>
        </row>
        <row r="179">
          <cell r="B179" t="str">
            <v>12,0,2</v>
          </cell>
          <cell r="C179" t="str">
            <v>12,0,2. Centrale incendie</v>
          </cell>
          <cell r="D179" t="str">
            <v>test d'alarme défaut sur batterie</v>
          </cell>
          <cell r="E179" t="str">
            <v>ENTREPRISE DETECTION  INCENDIE + CR/SIG  + BUREAU DE CONTROL</v>
          </cell>
        </row>
        <row r="180">
          <cell r="D180" t="str">
            <v>test d'alarme défaut de ligne (Débranchement détecteur)</v>
          </cell>
        </row>
        <row r="181">
          <cell r="D181" t="str">
            <v>test d'alarme défaut sur alimentation secteur</v>
          </cell>
        </row>
        <row r="182">
          <cell r="B182" t="str">
            <v>12,0,3</v>
          </cell>
          <cell r="C182" t="str">
            <v>12,0,3. Asservissement clim</v>
          </cell>
          <cell r="D182" t="str">
            <v>test asservissement arrêt clim en cas de feu</v>
          </cell>
          <cell r="E182" t="str">
            <v>ENTREPRISE DETECTION  INCENDIE + CR/SIG  + BUREAU DE CONTROL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TK136"/>
    </sheetNames>
    <sheetDataSet>
      <sheetData sheetId="0">
        <row r="2">
          <cell r="B2" t="str">
            <v xml:space="preserve"> PV &amp; FC du bâtiment LGV TK136</v>
          </cell>
        </row>
        <row r="4">
          <cell r="B4" t="str">
            <v>Tache</v>
          </cell>
          <cell r="C4" t="str">
            <v>Contrôles réalisés</v>
          </cell>
          <cell r="D4" t="str">
            <v>Contrôles réalisés</v>
          </cell>
          <cell r="E4" t="str">
            <v xml:space="preserve">Entités réalisant les contrôles </v>
          </cell>
          <cell r="F4" t="str">
            <v>PV ou FC</v>
          </cell>
        </row>
        <row r="6">
          <cell r="C6" t="str">
            <v>Mise a disposition plateforme LGV TK  136</v>
          </cell>
          <cell r="F6" t="str">
            <v xml:space="preserve">             LGV-BAT136 MISE A DISPOSITION </v>
          </cell>
        </row>
        <row r="7">
          <cell r="C7" t="str">
            <v>Mise a disposition plateforme LGV TK  136</v>
          </cell>
          <cell r="F7" t="str">
            <v xml:space="preserve">             LGV-BAT136 MISE A DISPOSITION </v>
          </cell>
        </row>
        <row r="8">
          <cell r="B8">
            <v>1</v>
          </cell>
          <cell r="C8" t="str">
            <v xml:space="preserve">TERRASSEMENT </v>
          </cell>
        </row>
        <row r="9">
          <cell r="B9" t="str">
            <v>1,0,1</v>
          </cell>
          <cell r="C9" t="str">
            <v xml:space="preserve">1,0,1. Implantation du bâtiment </v>
          </cell>
          <cell r="D9" t="str">
            <v xml:space="preserve">écarts d'implantation </v>
          </cell>
          <cell r="E9" t="str">
            <v xml:space="preserve">ENTREPRISE GC + GEOMETRE + CR SIG </v>
          </cell>
          <cell r="F9" t="str">
            <v>LGV-BAT136-PV 101</v>
          </cell>
        </row>
        <row r="10">
          <cell r="B10" t="str">
            <v>1,0,2</v>
          </cell>
          <cell r="C10" t="str">
            <v>1,0,2. Fond de fouille</v>
          </cell>
          <cell r="D10" t="str">
            <v xml:space="preserve">contrôle des dimensions </v>
          </cell>
          <cell r="E10" t="str">
            <v>ENTREPRISE GC + LABORATOIRE SOL + BUREAU DE CONTROL</v>
          </cell>
          <cell r="F10" t="str">
            <v>LGV-BAT136-PV102</v>
          </cell>
        </row>
        <row r="11">
          <cell r="D11" t="str">
            <v>contrôle de la nature du sol</v>
          </cell>
        </row>
        <row r="12">
          <cell r="B12" t="str">
            <v>1,0,3</v>
          </cell>
          <cell r="C12" t="str">
            <v xml:space="preserve">1,0,3. Compaction des sols </v>
          </cell>
          <cell r="D12" t="str">
            <v>test de compaction</v>
          </cell>
          <cell r="E12" t="str">
            <v>ENTREPRISE GC + CR/SIG  + LABORATOIRE SOL</v>
          </cell>
          <cell r="F12" t="str">
            <v>LGV-BAT136-PV 103</v>
          </cell>
        </row>
        <row r="13">
          <cell r="B13" t="str">
            <v>1,0,4</v>
          </cell>
          <cell r="C13" t="str">
            <v>1,0,4. MALT fond de fouille</v>
          </cell>
          <cell r="D13" t="str">
            <v>continuité de la boucle de terre</v>
          </cell>
          <cell r="E13" t="str">
            <v xml:space="preserve">ENTREPRISE  GC + CR/SIG  </v>
          </cell>
          <cell r="F13" t="str">
            <v>LGV-BAT136-PV104</v>
          </cell>
        </row>
        <row r="14">
          <cell r="D14" t="str">
            <v xml:space="preserve">remontées du câble de fond de fouille </v>
          </cell>
        </row>
        <row r="15">
          <cell r="B15">
            <v>2</v>
          </cell>
          <cell r="C15" t="str">
            <v>STRUCTURES</v>
          </cell>
        </row>
        <row r="16">
          <cell r="B16">
            <v>2.1</v>
          </cell>
          <cell r="C16" t="str">
            <v>Semelles</v>
          </cell>
        </row>
        <row r="17">
          <cell r="B17" t="str">
            <v>2,1,1</v>
          </cell>
          <cell r="C17" t="str">
            <v>2,1,1. Coffrages</v>
          </cell>
          <cell r="D17" t="str">
            <v>dimension, verticalité et linéarité</v>
          </cell>
          <cell r="E17" t="str">
            <v>ENTREPRISE GC</v>
          </cell>
          <cell r="F17" t="str">
            <v>LGV-BAT136-PV 211</v>
          </cell>
        </row>
        <row r="18">
          <cell r="B18" t="str">
            <v>2,1,2</v>
          </cell>
          <cell r="C18" t="str">
            <v xml:space="preserve">2,1,2. Ferraillages </v>
          </cell>
          <cell r="D18" t="str">
            <v xml:space="preserve">contrôle des sections  </v>
          </cell>
          <cell r="E18" t="str">
            <v>ENTREPRISE GC +  BUREAU DE CONTROL</v>
          </cell>
          <cell r="F18" t="str">
            <v>LGV-BAT136-PV212</v>
          </cell>
        </row>
        <row r="19">
          <cell r="B19" t="str">
            <v>2,1,3</v>
          </cell>
          <cell r="C19" t="str">
            <v xml:space="preserve">     2,1,3. MALT fond de fouille / structure</v>
          </cell>
          <cell r="D19" t="str">
            <v>continuité de la boucle de terre</v>
          </cell>
          <cell r="E19" t="str">
            <v>ENTREPRISE GC + CR/SIG  + BUREAU DE CONTROL</v>
          </cell>
          <cell r="F19" t="str">
            <v>LGV-BAT136-PV213</v>
          </cell>
        </row>
        <row r="20">
          <cell r="D20" t="str">
            <v>mesure de la prise de terre</v>
          </cell>
        </row>
        <row r="21">
          <cell r="D21" t="str">
            <v>mise en œuvre des éléments de la MALT (voir remarque)</v>
          </cell>
        </row>
        <row r="22">
          <cell r="B22" t="str">
            <v>2,1,4</v>
          </cell>
          <cell r="C22" t="str">
            <v xml:space="preserve">2,1,4. Essais sur béton frais </v>
          </cell>
          <cell r="D22" t="str">
            <v xml:space="preserve">essai d'affaissement </v>
          </cell>
          <cell r="E22" t="str">
            <v>ENTREPRISE GC + LABORATOIRE SOL</v>
          </cell>
          <cell r="F22" t="str">
            <v>LGV-BAT136-PV214</v>
          </cell>
        </row>
        <row r="23">
          <cell r="B23" t="str">
            <v>2,1,5</v>
          </cell>
          <cell r="C23" t="str">
            <v>2,1,5. Essais sur béton durci</v>
          </cell>
          <cell r="D23" t="str">
            <v xml:space="preserve">essai  de résistances mécaniques </v>
          </cell>
          <cell r="E23" t="str">
            <v>ENTREPRISE GC + LABORATOIRE SOL</v>
          </cell>
        </row>
        <row r="24">
          <cell r="B24" t="str">
            <v>2,1,6</v>
          </cell>
          <cell r="C24" t="str">
            <v>2,1,6. Décoffrage/utilisation de l'ouvrage</v>
          </cell>
          <cell r="D24" t="str">
            <v>séchage du béton</v>
          </cell>
          <cell r="E24" t="str">
            <v xml:space="preserve">ENTREPRISE GC + CR/SIG </v>
          </cell>
          <cell r="F24" t="str">
            <v>LGV-BAT136-PV216</v>
          </cell>
        </row>
        <row r="25">
          <cell r="B25" t="str">
            <v>2,1,7</v>
          </cell>
          <cell r="C25" t="str">
            <v>2,1,7. MALT fond de fouille / structure</v>
          </cell>
          <cell r="D25" t="str">
            <v>mesure de la prise de terre</v>
          </cell>
          <cell r="E25" t="str">
            <v xml:space="preserve">ENTREPRISE GC + CR/SIG </v>
          </cell>
        </row>
        <row r="27">
          <cell r="B27">
            <v>2.2000000000000002</v>
          </cell>
          <cell r="C27" t="str">
            <v xml:space="preserve">Longrines  </v>
          </cell>
        </row>
        <row r="28">
          <cell r="C28" t="str">
            <v>Longrines</v>
          </cell>
        </row>
        <row r="29">
          <cell r="B29" t="str">
            <v>2,2,1</v>
          </cell>
          <cell r="C29" t="str">
            <v xml:space="preserve">2,2,1. Ferraillages </v>
          </cell>
          <cell r="D29" t="str">
            <v xml:space="preserve">contrôle des sections  </v>
          </cell>
          <cell r="E29" t="str">
            <v>ENTREPRISE GC +  BUREAU DE CONTROL</v>
          </cell>
          <cell r="F29" t="str">
            <v>LGV-BAT136-PV221</v>
          </cell>
        </row>
        <row r="30">
          <cell r="B30" t="str">
            <v>2,2,2</v>
          </cell>
          <cell r="C30" t="str">
            <v xml:space="preserve">     2,2,2. MALT fond de fouille / structure</v>
          </cell>
          <cell r="D30" t="str">
            <v>continuité de la boucle de terre</v>
          </cell>
          <cell r="E30" t="str">
            <v>ENTREPRISE GC + CR/SIG  + BUREAU DE CONTROL</v>
          </cell>
          <cell r="F30" t="str">
            <v>LGV-BAT136-PV222</v>
          </cell>
        </row>
        <row r="31">
          <cell r="D31" t="str">
            <v>mesure de la prise de terre</v>
          </cell>
        </row>
        <row r="32">
          <cell r="D32" t="str">
            <v>mise en œuvre des éléments de la MALT (voir remarque)</v>
          </cell>
        </row>
        <row r="33">
          <cell r="B33" t="str">
            <v>2,2,3</v>
          </cell>
          <cell r="C33" t="str">
            <v>2,2,3. Coffrages</v>
          </cell>
          <cell r="D33" t="str">
            <v>dimension, verticalité et linéarité</v>
          </cell>
          <cell r="E33" t="str">
            <v>ENTREPRISE GC</v>
          </cell>
          <cell r="F33" t="str">
            <v>LGV-BAT136-PV223</v>
          </cell>
        </row>
        <row r="34">
          <cell r="B34" t="str">
            <v>2,2,4</v>
          </cell>
          <cell r="C34" t="str">
            <v xml:space="preserve">2,2,4. Essais sur béton frais </v>
          </cell>
          <cell r="D34" t="str">
            <v xml:space="preserve">essai d'affaissement </v>
          </cell>
          <cell r="E34" t="str">
            <v>ENTREPRISE GC + LABORATOIRE SOL</v>
          </cell>
          <cell r="F34" t="str">
            <v>LGV-BAT136-PV224</v>
          </cell>
        </row>
        <row r="35">
          <cell r="B35" t="str">
            <v>2,2,5</v>
          </cell>
          <cell r="C35" t="str">
            <v>2,2,5. Essais sur béton durci</v>
          </cell>
          <cell r="D35" t="str">
            <v xml:space="preserve">essai  de résistances mécaniques </v>
          </cell>
          <cell r="E35" t="str">
            <v>ENTREPRISE GC + LABORATOIRE SOL</v>
          </cell>
        </row>
        <row r="36">
          <cell r="B36" t="str">
            <v>2,2,6</v>
          </cell>
          <cell r="C36" t="str">
            <v>2,2,6. Décoffrage/utilisation de l'ouvrage</v>
          </cell>
          <cell r="D36" t="str">
            <v>séchage du béton</v>
          </cell>
          <cell r="E36" t="str">
            <v xml:space="preserve">ENTREPRISE GC + CR/SIG </v>
          </cell>
          <cell r="F36" t="str">
            <v>LGV-BAT136-PV226</v>
          </cell>
        </row>
        <row r="37">
          <cell r="B37" t="str">
            <v>2,2,7</v>
          </cell>
          <cell r="C37" t="str">
            <v>2,2,7. MALT fond de fouille / structure</v>
          </cell>
          <cell r="D37" t="str">
            <v>mesure de la prise de terre</v>
          </cell>
          <cell r="E37" t="str">
            <v xml:space="preserve">ENTREPRISE GC + CR/SIG </v>
          </cell>
        </row>
        <row r="39">
          <cell r="B39" t="str">
            <v>2,3,0</v>
          </cell>
          <cell r="C39" t="str">
            <v>Poteaux raidisseur</v>
          </cell>
        </row>
        <row r="40">
          <cell r="B40" t="str">
            <v>2,3,1</v>
          </cell>
          <cell r="C40" t="str">
            <v xml:space="preserve">2,3,1. Ferraillages </v>
          </cell>
          <cell r="D40" t="str">
            <v xml:space="preserve">contrôle des sections  </v>
          </cell>
          <cell r="E40" t="str">
            <v>ENTREPRISE GC +  BUREAU DE CONTROL</v>
          </cell>
          <cell r="F40" t="str">
            <v>LGV-BAT136-PV331</v>
          </cell>
        </row>
        <row r="41">
          <cell r="B41" t="str">
            <v>2,3,2</v>
          </cell>
          <cell r="C41" t="str">
            <v xml:space="preserve">     2,3,2. MALT structure</v>
          </cell>
          <cell r="D41" t="str">
            <v>continuité de la boucle de terre</v>
          </cell>
          <cell r="E41" t="str">
            <v>ENTREPRISE GC + CR/SIG  + BUREAU DE CONTROL</v>
          </cell>
          <cell r="F41" t="str">
            <v>LGV-BAT136-PV332</v>
          </cell>
        </row>
        <row r="42">
          <cell r="D42" t="str">
            <v>mesure de la prise de terre</v>
          </cell>
        </row>
        <row r="43">
          <cell r="D43" t="str">
            <v>mise en œuvre des éléments de la MALT (voir remarque)</v>
          </cell>
        </row>
        <row r="44">
          <cell r="B44" t="str">
            <v>2,3,3</v>
          </cell>
          <cell r="C44" t="str">
            <v>2,3,3. Coffrages</v>
          </cell>
          <cell r="D44" t="str">
            <v>dimension, verticalité et linéarité</v>
          </cell>
          <cell r="E44" t="str">
            <v>ENTREPRISE GC</v>
          </cell>
          <cell r="F44" t="str">
            <v>LGV-BAT136-PV333</v>
          </cell>
        </row>
        <row r="45">
          <cell r="B45" t="str">
            <v>2,3,4</v>
          </cell>
          <cell r="C45" t="str">
            <v xml:space="preserve">2,3,4. Essais sur béton frais </v>
          </cell>
          <cell r="D45" t="str">
            <v xml:space="preserve">essai d'affaissement </v>
          </cell>
          <cell r="E45" t="str">
            <v>ENTREPRISE GC + LABORATOIRE SOL</v>
          </cell>
          <cell r="F45" t="str">
            <v>LGV-BAT136-PV334</v>
          </cell>
        </row>
        <row r="46">
          <cell r="B46" t="str">
            <v>2,3,5</v>
          </cell>
          <cell r="C46" t="str">
            <v>2,3,5. Essais sur béton durci</v>
          </cell>
          <cell r="D46" t="str">
            <v xml:space="preserve">essai  de résistances mécaniques </v>
          </cell>
          <cell r="E46" t="str">
            <v>ENTREPRISE GC + LABORATOIRE SOL</v>
          </cell>
        </row>
        <row r="47">
          <cell r="B47" t="str">
            <v>2,3,6</v>
          </cell>
          <cell r="C47" t="str">
            <v>2,3,6. Décoffrage/utilisation de l'ouvrage</v>
          </cell>
          <cell r="D47" t="str">
            <v>séchage du béton</v>
          </cell>
          <cell r="E47" t="str">
            <v xml:space="preserve">ENTREPRISE GC + CR/SIG </v>
          </cell>
          <cell r="F47" t="str">
            <v>LGV-BAT136-PV336</v>
          </cell>
        </row>
        <row r="48">
          <cell r="B48" t="str">
            <v>2,3,7</v>
          </cell>
          <cell r="C48" t="str">
            <v>2,3,7. MALT structure</v>
          </cell>
          <cell r="D48" t="str">
            <v>mesure de la prise de terre</v>
          </cell>
          <cell r="E48" t="str">
            <v xml:space="preserve">ENTREPRISE GC + CR/SIG </v>
          </cell>
        </row>
        <row r="50">
          <cell r="B50" t="str">
            <v>2,4,0</v>
          </cell>
          <cell r="C50" t="str">
            <v xml:space="preserve">Chainages et linteaux </v>
          </cell>
        </row>
        <row r="51">
          <cell r="B51" t="str">
            <v>2,4,1</v>
          </cell>
          <cell r="C51" t="str">
            <v xml:space="preserve">2,4,1. Ferraillages </v>
          </cell>
          <cell r="D51" t="str">
            <v xml:space="preserve">contrôle des sections  </v>
          </cell>
          <cell r="E51" t="str">
            <v>ENTREPRISE GC +  BUREAU DE CONTROL</v>
          </cell>
          <cell r="F51" t="str">
            <v>LGV-BAT136-PV241</v>
          </cell>
        </row>
        <row r="52">
          <cell r="B52" t="str">
            <v>2,4,2</v>
          </cell>
          <cell r="C52" t="str">
            <v xml:space="preserve">     2,4,2. MALT structure</v>
          </cell>
          <cell r="D52" t="str">
            <v>continuité de la boucle de terre</v>
          </cell>
          <cell r="E52" t="str">
            <v>ENTREPRISE GC + CR/SIG  + BUREAU DE CONTROL</v>
          </cell>
          <cell r="F52" t="str">
            <v>LGV-BAT136-PV242</v>
          </cell>
        </row>
        <row r="53">
          <cell r="D53" t="str">
            <v>mesure de la prise de terre</v>
          </cell>
        </row>
        <row r="54">
          <cell r="D54" t="str">
            <v>mise en œuvre des éléments de la MALT (voir remarque)</v>
          </cell>
        </row>
        <row r="55">
          <cell r="B55" t="str">
            <v>2,4,3</v>
          </cell>
          <cell r="C55" t="str">
            <v>2,4,3. Coffrages</v>
          </cell>
          <cell r="D55" t="str">
            <v>dimension, verticalité et linéarité</v>
          </cell>
          <cell r="E55" t="str">
            <v>ENTREPRISE GC</v>
          </cell>
          <cell r="F55" t="str">
            <v>LGV-BAT136-PV243</v>
          </cell>
        </row>
        <row r="56">
          <cell r="B56" t="str">
            <v>2,4,4</v>
          </cell>
          <cell r="C56" t="str">
            <v xml:space="preserve">2,4,4. Essais sur béton frais </v>
          </cell>
          <cell r="D56" t="str">
            <v xml:space="preserve">essai d'affaissement </v>
          </cell>
          <cell r="E56" t="str">
            <v>ENTREPRISE GC + LABORATOIRE SOL</v>
          </cell>
          <cell r="F56" t="str">
            <v>LGV-BAT136-PV244</v>
          </cell>
        </row>
        <row r="57">
          <cell r="B57" t="str">
            <v>2,4,5</v>
          </cell>
          <cell r="C57" t="str">
            <v>2,4,5. Essais sur béton durci</v>
          </cell>
          <cell r="D57" t="str">
            <v xml:space="preserve">essai  de résistances mécaniques </v>
          </cell>
          <cell r="E57" t="str">
            <v>ENTREPRISE GC + LABORATOIRE SOL</v>
          </cell>
        </row>
        <row r="58">
          <cell r="B58" t="str">
            <v>2,4,6</v>
          </cell>
          <cell r="C58" t="str">
            <v>2,4,6. Décoffrage/utilisation de l'ouvrage</v>
          </cell>
          <cell r="D58" t="str">
            <v>séchage du béton</v>
          </cell>
          <cell r="E58" t="str">
            <v xml:space="preserve">ENTREPRISE GC + CR/SIG </v>
          </cell>
        </row>
        <row r="59">
          <cell r="B59" t="str">
            <v>2,4,7</v>
          </cell>
          <cell r="C59" t="str">
            <v>2,4,7. MALT structure</v>
          </cell>
          <cell r="D59" t="str">
            <v>mesure de la prise de terre</v>
          </cell>
          <cell r="E59" t="str">
            <v xml:space="preserve">ENTREPRISE GC + CR/SIG </v>
          </cell>
        </row>
        <row r="61">
          <cell r="B61" t="str">
            <v>2,5,0</v>
          </cell>
          <cell r="C61" t="str">
            <v>Poutres</v>
          </cell>
        </row>
        <row r="62">
          <cell r="B62" t="str">
            <v>2,5,1</v>
          </cell>
          <cell r="C62" t="str">
            <v xml:space="preserve">2,5,1. Ferraillages </v>
          </cell>
          <cell r="D62" t="str">
            <v xml:space="preserve">contrôle des sections  </v>
          </cell>
          <cell r="E62" t="str">
            <v>ENTREPRISE GC +  BUREAU DE CONTROL</v>
          </cell>
        </row>
        <row r="63">
          <cell r="B63" t="str">
            <v>2,5,2</v>
          </cell>
          <cell r="C63" t="str">
            <v xml:space="preserve">     2,5,2. MALT structure</v>
          </cell>
          <cell r="D63" t="str">
            <v>continuité de la boucle de terre</v>
          </cell>
          <cell r="E63" t="str">
            <v>ENTREPRISE GC + CR/SIG  + BUREAU DE CONTROL</v>
          </cell>
        </row>
        <row r="64">
          <cell r="D64" t="str">
            <v>mesure de la prise de terre</v>
          </cell>
        </row>
        <row r="65">
          <cell r="D65" t="str">
            <v>mise en œuvre des éléments de la MALT (voir remarque)</v>
          </cell>
        </row>
        <row r="66">
          <cell r="B66" t="str">
            <v>2,5,3</v>
          </cell>
          <cell r="C66" t="str">
            <v>2,5,3. Coffrages</v>
          </cell>
          <cell r="D66" t="str">
            <v>dimension, verticalité et linéarité</v>
          </cell>
          <cell r="E66" t="str">
            <v>ENTREPRISE GC</v>
          </cell>
        </row>
        <row r="67">
          <cell r="B67" t="str">
            <v>2,5,4</v>
          </cell>
          <cell r="C67" t="str">
            <v xml:space="preserve">2,5,4. Essais sur béton frais </v>
          </cell>
          <cell r="D67" t="str">
            <v xml:space="preserve">essai d'affaissement </v>
          </cell>
          <cell r="E67" t="str">
            <v>ENTREPRISE GC + LABORATOIRE SOL</v>
          </cell>
        </row>
        <row r="68">
          <cell r="B68" t="str">
            <v>2,5,5</v>
          </cell>
          <cell r="C68" t="str">
            <v>2,5,5. Essais sur béton durci</v>
          </cell>
          <cell r="D68" t="str">
            <v xml:space="preserve">essai  de résistances mécaniques </v>
          </cell>
          <cell r="E68" t="str">
            <v>ENTREPRISE GC + LABORATOIRE SOL</v>
          </cell>
        </row>
        <row r="69">
          <cell r="B69" t="str">
            <v>2,5,6</v>
          </cell>
          <cell r="C69" t="str">
            <v>2,5,6. Décoffrage/utilisation de l'ouvrage</v>
          </cell>
          <cell r="D69" t="str">
            <v>séchage du béton</v>
          </cell>
          <cell r="E69" t="str">
            <v xml:space="preserve">ENTREPRISE GC + CR/SIG </v>
          </cell>
        </row>
        <row r="70">
          <cell r="B70" t="str">
            <v>2,5,7</v>
          </cell>
          <cell r="C70" t="str">
            <v>2,5,7. MALT structure</v>
          </cell>
          <cell r="D70" t="str">
            <v>mesure de la prise de terre</v>
          </cell>
          <cell r="E70" t="str">
            <v xml:space="preserve">ENTREPRISE GC + CR/SIG </v>
          </cell>
        </row>
        <row r="72">
          <cell r="B72" t="str">
            <v>2,6,0</v>
          </cell>
          <cell r="C72" t="str">
            <v>Acrotères</v>
          </cell>
        </row>
        <row r="73">
          <cell r="B73" t="str">
            <v>2,6,1</v>
          </cell>
          <cell r="C73" t="str">
            <v xml:space="preserve">2,6,1. Ferraillages </v>
          </cell>
          <cell r="D73" t="str">
            <v xml:space="preserve">contrôle des sections  </v>
          </cell>
          <cell r="E73" t="str">
            <v>ENTREPRISE GC +  BUREAU DE CONTROL</v>
          </cell>
          <cell r="F73" t="str">
            <v>LGV-BAT136-PV261</v>
          </cell>
        </row>
        <row r="74">
          <cell r="B74" t="str">
            <v>2,6,2</v>
          </cell>
          <cell r="C74" t="str">
            <v xml:space="preserve">     2,6,2. MALT structure</v>
          </cell>
          <cell r="D74" t="str">
            <v>continuité de la boucle de terre</v>
          </cell>
          <cell r="E74" t="str">
            <v>ENTREPRISE GC + CR/SIG  + BUREAU DE CONTROL</v>
          </cell>
          <cell r="F74" t="str">
            <v>LGV-BAT136-PV262</v>
          </cell>
        </row>
        <row r="75">
          <cell r="D75" t="str">
            <v>mesure de la prise de terre</v>
          </cell>
        </row>
        <row r="76">
          <cell r="D76" t="str">
            <v>mise en œuvre des éléments de la MALT (voir remarque)</v>
          </cell>
        </row>
        <row r="77">
          <cell r="B77" t="str">
            <v>2,6,3</v>
          </cell>
          <cell r="C77" t="str">
            <v>2,6,3. Coffrages</v>
          </cell>
          <cell r="D77" t="str">
            <v>dimention, verticalité et linéarité</v>
          </cell>
          <cell r="E77" t="str">
            <v>ENTREPRISE GC</v>
          </cell>
        </row>
        <row r="78">
          <cell r="B78" t="str">
            <v>2,6,4</v>
          </cell>
          <cell r="C78" t="str">
            <v xml:space="preserve">2,6,4. Essais sur béton frais </v>
          </cell>
          <cell r="D78" t="str">
            <v xml:space="preserve">essai d'affaissement </v>
          </cell>
          <cell r="E78" t="str">
            <v>ENTREPRISE GC + LABORATOIRE SOL</v>
          </cell>
          <cell r="F78" t="str">
            <v>LGV-BAT136-PV264</v>
          </cell>
        </row>
        <row r="79">
          <cell r="B79" t="str">
            <v>2,6,5</v>
          </cell>
          <cell r="C79" t="str">
            <v>2,6,5. Essais sur béton durci</v>
          </cell>
          <cell r="D79" t="str">
            <v xml:space="preserve">essai  de résistances mécaniques </v>
          </cell>
          <cell r="E79" t="str">
            <v>ENTREPRISE GC + LABORATOIRE SOL</v>
          </cell>
        </row>
        <row r="80">
          <cell r="B80" t="str">
            <v>2,6,6</v>
          </cell>
          <cell r="C80" t="str">
            <v>2,6,6. Decofrage/utilisation de l'ouvrage</v>
          </cell>
          <cell r="D80" t="str">
            <v>séchage du béton</v>
          </cell>
          <cell r="E80" t="str">
            <v xml:space="preserve">ENTREPRISE GC + CR/SIG </v>
          </cell>
          <cell r="F80" t="str">
            <v>LGV-BAT136-PV266</v>
          </cell>
        </row>
        <row r="81">
          <cell r="B81" t="str">
            <v>2,6,7</v>
          </cell>
          <cell r="C81" t="str">
            <v>2,6,7. MALT structure</v>
          </cell>
          <cell r="D81" t="str">
            <v>mesure de la prise de terre</v>
          </cell>
          <cell r="E81" t="str">
            <v xml:space="preserve">ENTREPRISE GC + CR/SIG </v>
          </cell>
        </row>
        <row r="83">
          <cell r="B83">
            <v>3</v>
          </cell>
          <cell r="C83" t="str">
            <v xml:space="preserve">DALLES </v>
          </cell>
        </row>
        <row r="84">
          <cell r="B84" t="str">
            <v>3,0,1</v>
          </cell>
          <cell r="C84" t="str">
            <v>3,0,1. Réseaux sous dallage</v>
          </cell>
          <cell r="D84" t="str">
            <v xml:space="preserve">positionement des reseaux sous dallage </v>
          </cell>
          <cell r="E84" t="str">
            <v>ENTREPRISE GC</v>
          </cell>
        </row>
        <row r="85">
          <cell r="B85" t="str">
            <v>3,0,2</v>
          </cell>
          <cell r="C85" t="str">
            <v>3,0,2. Compaction des sols</v>
          </cell>
          <cell r="D85" t="str">
            <v>test de compaction</v>
          </cell>
          <cell r="E85" t="str">
            <v>ENTREPRISE GC + LABORATOIRE SOL</v>
          </cell>
          <cell r="F85" t="str">
            <v>LGV-BAT136-PV302</v>
          </cell>
        </row>
        <row r="86">
          <cell r="B86" t="str">
            <v>3,0,3</v>
          </cell>
          <cell r="C86" t="str">
            <v>3,0,3. Coffrages</v>
          </cell>
          <cell r="D86" t="str">
            <v>dimention, verticalité et linéarité</v>
          </cell>
          <cell r="E86" t="str">
            <v>ENTREPRISE GC</v>
          </cell>
        </row>
        <row r="87">
          <cell r="B87" t="str">
            <v>3,0,4</v>
          </cell>
          <cell r="C87" t="str">
            <v xml:space="preserve">3,0,4. Ferraillages </v>
          </cell>
          <cell r="D87" t="str">
            <v xml:space="preserve">contrôle des sections  </v>
          </cell>
          <cell r="E87" t="str">
            <v>ENTREPRISE GC +  BUREAU DE CONTROL</v>
          </cell>
          <cell r="F87" t="str">
            <v>LGV-BAT136-PV304</v>
          </cell>
        </row>
        <row r="88">
          <cell r="B88" t="str">
            <v>3,0,5</v>
          </cell>
          <cell r="C88" t="str">
            <v>3,0,5. MALT dalle sur radier</v>
          </cell>
          <cell r="D88" t="str">
            <v>continuité de la boucle de terre</v>
          </cell>
          <cell r="E88" t="str">
            <v>ENTREPRISE GC + CR/SIG  + BUREAU DE CONTROL</v>
          </cell>
          <cell r="F88" t="str">
            <v>LGV-BAT136-PV305</v>
          </cell>
        </row>
        <row r="89">
          <cell r="D89" t="str">
            <v>mesure de la prise de terre</v>
          </cell>
        </row>
        <row r="90">
          <cell r="D90" t="str">
            <v>mise en œuvre des éléments de la MALT (voir remarque)</v>
          </cell>
        </row>
        <row r="91">
          <cell r="B91" t="str">
            <v>3,0,6</v>
          </cell>
          <cell r="C91" t="str">
            <v xml:space="preserve">3,0,6.Essais sur béton frais </v>
          </cell>
          <cell r="D91" t="str">
            <v xml:space="preserve">essai d'affaissement </v>
          </cell>
          <cell r="E91" t="str">
            <v>ENTREPRISE GC + LABORATOIRE SOL</v>
          </cell>
        </row>
        <row r="92">
          <cell r="B92" t="str">
            <v>3,0,7</v>
          </cell>
          <cell r="C92" t="str">
            <v>3,0,7.Essais sur béton durci</v>
          </cell>
          <cell r="D92" t="str">
            <v xml:space="preserve">essai  de résistances mécaniques </v>
          </cell>
          <cell r="E92" t="str">
            <v>ENTREPRISE GC + LABORATOIRE SOL</v>
          </cell>
        </row>
        <row r="93">
          <cell r="B93" t="str">
            <v>3,0,8</v>
          </cell>
          <cell r="C93" t="str">
            <v>3,0,8. Finition de la dalle</v>
          </cell>
          <cell r="D93" t="str">
            <v>finition et planimétrie</v>
          </cell>
          <cell r="E93" t="str">
            <v xml:space="preserve">ENTREPRISE GC + CR/SIG </v>
          </cell>
        </row>
        <row r="94">
          <cell r="B94" t="str">
            <v>3,0,9</v>
          </cell>
          <cell r="C94" t="str">
            <v>3,0,9. Décoffrage/utilisation de l'ouvrage</v>
          </cell>
          <cell r="D94" t="str">
            <v>séchage du béton</v>
          </cell>
          <cell r="E94" t="str">
            <v xml:space="preserve">ENTREPRISE GC + CR/SIG </v>
          </cell>
        </row>
        <row r="95">
          <cell r="B95" t="str">
            <v>3,0,10</v>
          </cell>
          <cell r="C95" t="str">
            <v>3,0,10. MALT dalle sur radier</v>
          </cell>
          <cell r="D95" t="str">
            <v>mesure de la prise de terre</v>
          </cell>
          <cell r="E95" t="str">
            <v xml:space="preserve">ENTREPRISE GC + CR/SIG </v>
          </cell>
        </row>
        <row r="101">
          <cell r="B101">
            <v>4</v>
          </cell>
          <cell r="C101" t="str">
            <v xml:space="preserve">PLANCHERS </v>
          </cell>
        </row>
        <row r="102">
          <cell r="B102" t="str">
            <v>4,0,1</v>
          </cell>
          <cell r="C102" t="str">
            <v>4,0,1. Coffrages</v>
          </cell>
          <cell r="D102" t="str">
            <v>verticalité et mesures</v>
          </cell>
          <cell r="E102" t="str">
            <v>ENTREPRISE GC</v>
          </cell>
          <cell r="F102" t="str">
            <v>LGV-BAT136-PV401</v>
          </cell>
        </row>
        <row r="103">
          <cell r="B103" t="str">
            <v>4,0,2</v>
          </cell>
          <cell r="C103" t="str">
            <v xml:space="preserve">4,0,2. Ferraillages </v>
          </cell>
          <cell r="D103" t="str">
            <v xml:space="preserve">contrôle des sections  </v>
          </cell>
          <cell r="E103" t="str">
            <v>ENTREPRISE GC +  BUREAU DE CONTROL</v>
          </cell>
          <cell r="F103" t="str">
            <v>LGV-BAT136-PV402</v>
          </cell>
        </row>
        <row r="104">
          <cell r="B104" t="str">
            <v>4,0,3</v>
          </cell>
          <cell r="C104" t="str">
            <v>4,0,3. MALT plancher haut</v>
          </cell>
          <cell r="D104" t="str">
            <v>continuité de la boucle de terre</v>
          </cell>
          <cell r="E104" t="str">
            <v>ENTREPRISE GC + CR/SIG  + BUREAU DE CONTROL</v>
          </cell>
          <cell r="F104" t="str">
            <v>LGV-BAT136-PV403</v>
          </cell>
        </row>
        <row r="105">
          <cell r="D105" t="str">
            <v>mesure de la prise de terre</v>
          </cell>
        </row>
        <row r="106">
          <cell r="D106" t="str">
            <v>mise en œuvre des éléments de la MALT (voir remarque)</v>
          </cell>
        </row>
        <row r="107">
          <cell r="B107" t="str">
            <v>4,0,4</v>
          </cell>
          <cell r="C107" t="str">
            <v xml:space="preserve">4,0,4. Essais sur béton frais </v>
          </cell>
          <cell r="D107" t="str">
            <v xml:space="preserve">essai d'affaissement </v>
          </cell>
          <cell r="E107" t="str">
            <v>ENTREPRISE GC + LABORATOIRE SOL</v>
          </cell>
          <cell r="F107" t="str">
            <v>LGV-BAT136-PV404</v>
          </cell>
        </row>
        <row r="108">
          <cell r="B108" t="str">
            <v>4,0,5</v>
          </cell>
          <cell r="C108" t="str">
            <v>4,0,5. Essais sur béton durci</v>
          </cell>
          <cell r="D108" t="str">
            <v xml:space="preserve">essai  de résistances mécaniques </v>
          </cell>
          <cell r="E108" t="str">
            <v>ENTREPRISE GC + LABORATOIRE SOL</v>
          </cell>
        </row>
        <row r="109">
          <cell r="B109" t="str">
            <v>4,0,6</v>
          </cell>
          <cell r="C109" t="str">
            <v>4,0,6. Décoffrage/utilisation de l'ouvrage</v>
          </cell>
          <cell r="D109" t="str">
            <v>séchage du béton</v>
          </cell>
          <cell r="E109" t="str">
            <v xml:space="preserve">ENTREPRISE GC + CR/SIG </v>
          </cell>
          <cell r="F109" t="str">
            <v>LGV-BAT136-PV406</v>
          </cell>
        </row>
        <row r="110">
          <cell r="B110" t="str">
            <v>4,0,7</v>
          </cell>
          <cell r="C110" t="str">
            <v>4,0,7. MALT plancher haut</v>
          </cell>
          <cell r="D110" t="str">
            <v>mesure de la prise de terre</v>
          </cell>
          <cell r="E110" t="str">
            <v xml:space="preserve">ENTREPRISE GC + CR/SIG </v>
          </cell>
        </row>
        <row r="112">
          <cell r="B112">
            <v>5</v>
          </cell>
          <cell r="C112" t="str">
            <v xml:space="preserve">VOILES </v>
          </cell>
        </row>
        <row r="113">
          <cell r="B113">
            <v>5.0999999999999996</v>
          </cell>
          <cell r="C113" t="str">
            <v>Corps creux Agglo/Brique</v>
          </cell>
        </row>
        <row r="114">
          <cell r="B114" t="str">
            <v>5,1,1</v>
          </cell>
          <cell r="C114" t="str">
            <v xml:space="preserve">5,1,1. Implantation des murs </v>
          </cell>
          <cell r="D114" t="str">
            <v xml:space="preserve">écarts d'implantation </v>
          </cell>
          <cell r="E114" t="str">
            <v>ENTREPRISE GC + GEOMETRE + CR SIG</v>
          </cell>
          <cell r="F114" t="str">
            <v>LGV-BAT136-PV511</v>
          </cell>
        </row>
        <row r="115">
          <cell r="B115" t="str">
            <v>5,1,2</v>
          </cell>
          <cell r="C115" t="str">
            <v>5,1,2. Verticalité et mesures des murs</v>
          </cell>
          <cell r="D115" t="str">
            <v>dimension, verticalité et linéarité</v>
          </cell>
          <cell r="E115" t="str">
            <v>ENTREPRISE GC</v>
          </cell>
          <cell r="F115" t="str">
            <v>LGV-BAT136-PV512</v>
          </cell>
        </row>
        <row r="117">
          <cell r="B117">
            <v>5.2</v>
          </cell>
          <cell r="C117" t="str">
            <v>Corps plein BA</v>
          </cell>
        </row>
        <row r="118">
          <cell r="B118" t="str">
            <v>5,2,1</v>
          </cell>
          <cell r="C118" t="str">
            <v xml:space="preserve">5,2,1. Implantation des murs </v>
          </cell>
          <cell r="D118" t="str">
            <v xml:space="preserve">écarts d'implantation </v>
          </cell>
          <cell r="E118" t="str">
            <v>ENTREPRISE GC + GEOMETRE + CR SIG</v>
          </cell>
          <cell r="F118" t="str">
            <v>LGV-BAT136-PV521</v>
          </cell>
        </row>
        <row r="119">
          <cell r="B119" t="str">
            <v>5,2,2</v>
          </cell>
          <cell r="C119" t="str">
            <v xml:space="preserve">5,2,2. Ferraillages </v>
          </cell>
          <cell r="D119" t="str">
            <v xml:space="preserve">contrôle des sections  </v>
          </cell>
          <cell r="E119" t="str">
            <v>ENTREPRISE GC +  BUREAU DE CONTROL</v>
          </cell>
          <cell r="F119" t="str">
            <v>LGV-BAT136-PV522</v>
          </cell>
        </row>
        <row r="120">
          <cell r="B120" t="str">
            <v>5,2,3</v>
          </cell>
          <cell r="C120" t="str">
            <v>5,2,3. MALT murs</v>
          </cell>
          <cell r="D120" t="str">
            <v>continuité de la boucle de terre</v>
          </cell>
          <cell r="E120" t="str">
            <v>ENTREPRISE GC + CR/SIG  + BUREAU DE CONTROL</v>
          </cell>
          <cell r="F120" t="str">
            <v>LGV-BAT136-PV522</v>
          </cell>
        </row>
        <row r="121">
          <cell r="D121" t="str">
            <v>mesure de la prise de terre</v>
          </cell>
        </row>
        <row r="122">
          <cell r="D122" t="str">
            <v>mise en œuvre des éléments de la MALT (voir remarque)</v>
          </cell>
        </row>
        <row r="123">
          <cell r="B123" t="str">
            <v>5,2,4</v>
          </cell>
          <cell r="C123" t="str">
            <v>5,2,4. Verticalité et mesure des murs</v>
          </cell>
          <cell r="D123" t="str">
            <v>dimension, verticalité et linéarité</v>
          </cell>
          <cell r="E123" t="str">
            <v>ENTREPRISE GC</v>
          </cell>
          <cell r="F123" t="str">
            <v>LGV-BAT136-PV524</v>
          </cell>
        </row>
        <row r="124">
          <cell r="B124" t="str">
            <v>5,2,5</v>
          </cell>
          <cell r="C124" t="str">
            <v xml:space="preserve">5,2,5. Essais sur béton frais </v>
          </cell>
          <cell r="D124" t="str">
            <v xml:space="preserve">essai d'affaissement </v>
          </cell>
          <cell r="E124" t="str">
            <v>ENTREPRISE GC + LABORATOIRE SOL</v>
          </cell>
          <cell r="F124" t="str">
            <v>LGV-BAT136-PV525</v>
          </cell>
        </row>
        <row r="125">
          <cell r="B125" t="str">
            <v>5,2,6</v>
          </cell>
          <cell r="C125" t="str">
            <v>5,2,6. Essais sur béton durci</v>
          </cell>
          <cell r="D125" t="str">
            <v xml:space="preserve">essai  de résistances mécaniques </v>
          </cell>
          <cell r="E125" t="str">
            <v>ENTREPRISE GC + LABORATOIRE SOL</v>
          </cell>
        </row>
        <row r="126">
          <cell r="B126" t="str">
            <v>5,2,7</v>
          </cell>
          <cell r="C126" t="str">
            <v>5,2,7. Décoffrage/utilisation de l'ouvrage</v>
          </cell>
          <cell r="D126" t="str">
            <v>séchage du béton</v>
          </cell>
          <cell r="E126" t="str">
            <v xml:space="preserve">ENTREPRISE GC + CR/SIG </v>
          </cell>
          <cell r="F126" t="str">
            <v>LGV-BAT136-PV527</v>
          </cell>
        </row>
        <row r="127">
          <cell r="B127" t="str">
            <v>5,2,8</v>
          </cell>
          <cell r="C127" t="str">
            <v>5,2,8. MALT murs</v>
          </cell>
          <cell r="D127" t="str">
            <v>mesure de la prise de terre</v>
          </cell>
          <cell r="E127" t="str">
            <v xml:space="preserve">ENTREPRISE GC + CR/SIG </v>
          </cell>
        </row>
        <row r="128">
          <cell r="B128" t="str">
            <v>5,2,9</v>
          </cell>
          <cell r="C128" t="str">
            <v>5,2,9. Parement des murs</v>
          </cell>
          <cell r="D128" t="str">
            <v xml:space="preserve">qualité de la finition </v>
          </cell>
          <cell r="E128" t="str">
            <v xml:space="preserve">ENTREPRISE GC + CR/SIG </v>
          </cell>
        </row>
        <row r="130">
          <cell r="B130">
            <v>6</v>
          </cell>
          <cell r="C130" t="str">
            <v xml:space="preserve">ETANCHEITE ET ISOLATION </v>
          </cell>
        </row>
        <row r="131">
          <cell r="B131" t="str">
            <v>6,0,1</v>
          </cell>
          <cell r="C131" t="str">
            <v xml:space="preserve"> 6,0,1. Forme et utilisation de l'ouvrage </v>
          </cell>
          <cell r="D131" t="str">
            <v>contrôle de la pente</v>
          </cell>
          <cell r="E131" t="str">
            <v xml:space="preserve">ENTREPRISE GC + CR/SIG </v>
          </cell>
          <cell r="F131" t="str">
            <v>LGV-BAT136-PV601</v>
          </cell>
        </row>
        <row r="132">
          <cell r="D132" t="str">
            <v>séchage de la forme</v>
          </cell>
        </row>
        <row r="133">
          <cell r="B133" t="str">
            <v>6,0,2</v>
          </cell>
          <cell r="C133" t="str">
            <v xml:space="preserve">6,0,2. Isolation </v>
          </cell>
          <cell r="D133" t="str">
            <v xml:space="preserve">contrôle des ponts thermique </v>
          </cell>
          <cell r="E133" t="str">
            <v>ENTREPRISE GC</v>
          </cell>
        </row>
        <row r="134">
          <cell r="B134" t="str">
            <v>6,0,3</v>
          </cell>
          <cell r="C134" t="str">
            <v>6,0,3. Etanchéité</v>
          </cell>
          <cell r="D134" t="str">
            <v>test étanchéité</v>
          </cell>
          <cell r="E134" t="str">
            <v>ENTREPRISE GC + CR/SIG  + BUREAU DE CONTROL</v>
          </cell>
          <cell r="F134" t="str">
            <v>LGV-BAT136-PV603</v>
          </cell>
        </row>
        <row r="136">
          <cell r="B136">
            <v>7</v>
          </cell>
          <cell r="C136" t="str">
            <v>MENUISERIE</v>
          </cell>
        </row>
        <row r="137">
          <cell r="B137" t="str">
            <v>7,0,1</v>
          </cell>
          <cell r="C137" t="str">
            <v>7,0,1. Bâti dormant et menuiserie</v>
          </cell>
          <cell r="D137" t="str">
            <v>contrôle de pose</v>
          </cell>
          <cell r="E137" t="str">
            <v>ENTREPRISE GC</v>
          </cell>
        </row>
        <row r="138">
          <cell r="B138" t="str">
            <v>7,0,2</v>
          </cell>
          <cell r="C138" t="str">
            <v>7,0,2. MALT des menuiseries</v>
          </cell>
          <cell r="D138" t="str">
            <v>continuité de la boucle de terre</v>
          </cell>
          <cell r="E138" t="str">
            <v>ENTREPRISE GC + CR/SIG  + BUREAU DE CONTROL</v>
          </cell>
        </row>
        <row r="139">
          <cell r="D139" t="str">
            <v>mesure de la prise de terre</v>
          </cell>
        </row>
        <row r="140">
          <cell r="B140" t="str">
            <v>7,0,3</v>
          </cell>
          <cell r="C140" t="str">
            <v>7,0,3. Etanchéité</v>
          </cell>
          <cell r="D140" t="str">
            <v>test étanchéité</v>
          </cell>
          <cell r="E140" t="str">
            <v>ENTREPRISE GC + CR/SIG  + BUREAU DE CONTROL</v>
          </cell>
        </row>
        <row r="142">
          <cell r="B142">
            <v>8</v>
          </cell>
          <cell r="C142" t="str">
            <v>REVETEMENT</v>
          </cell>
        </row>
        <row r="143">
          <cell r="B143">
            <v>8.1</v>
          </cell>
          <cell r="C143" t="str">
            <v>Enduits Int/Ext</v>
          </cell>
        </row>
        <row r="144">
          <cell r="B144" t="str">
            <v>8,1,1</v>
          </cell>
          <cell r="C144" t="str">
            <v xml:space="preserve">8,1,1. Première couche </v>
          </cell>
          <cell r="D144" t="str">
            <v>séchage  de l'enduit</v>
          </cell>
          <cell r="E144" t="str">
            <v>ENTREPRISE GC</v>
          </cell>
          <cell r="F144" t="str">
            <v>LGV-BAT136-PV811</v>
          </cell>
        </row>
        <row r="145">
          <cell r="B145" t="str">
            <v>8,1,2</v>
          </cell>
          <cell r="C145" t="str">
            <v xml:space="preserve">8,1,2. Deuxième couche </v>
          </cell>
          <cell r="D145" t="str">
            <v>qualité finition</v>
          </cell>
          <cell r="E145" t="str">
            <v xml:space="preserve">ENTREPRISE GC + CR/SIG </v>
          </cell>
          <cell r="F145" t="str">
            <v>LGV-BAT136-PV812</v>
          </cell>
        </row>
        <row r="147">
          <cell r="B147">
            <v>8.1999999999999993</v>
          </cell>
          <cell r="C147" t="str">
            <v>Peintures Int/Ext</v>
          </cell>
        </row>
        <row r="148">
          <cell r="B148" t="str">
            <v>8,2,1</v>
          </cell>
          <cell r="C148" t="str">
            <v>8,2,1. Première couche</v>
          </cell>
          <cell r="D148" t="str">
            <v>séchage  de la peinture</v>
          </cell>
          <cell r="E148" t="str">
            <v>ENTREPRISE GC</v>
          </cell>
        </row>
        <row r="149">
          <cell r="B149" t="str">
            <v>8,2,2</v>
          </cell>
          <cell r="C149" t="str">
            <v>8,2,2. Deuxième couche</v>
          </cell>
          <cell r="D149" t="str">
            <v>séchage  de la peinture</v>
          </cell>
          <cell r="E149" t="str">
            <v xml:space="preserve">ENTREPRISE GC + CR/SIG </v>
          </cell>
        </row>
        <row r="150">
          <cell r="B150" t="str">
            <v>8,2,3</v>
          </cell>
          <cell r="C150" t="str">
            <v xml:space="preserve">8,2,3. Troisième couche </v>
          </cell>
          <cell r="D150" t="str">
            <v xml:space="preserve">qualité de la finition </v>
          </cell>
        </row>
        <row r="152">
          <cell r="B152">
            <v>9</v>
          </cell>
          <cell r="C152" t="str">
            <v xml:space="preserve">EVACUATION EAUX PLUVIALE </v>
          </cell>
        </row>
        <row r="153">
          <cell r="B153" t="str">
            <v>9,0,1</v>
          </cell>
          <cell r="C153" t="str">
            <v>9,0,1. Zinguerie et évacuation des eaux pluviales vers drain</v>
          </cell>
          <cell r="D153" t="str">
            <v xml:space="preserve">test découlement des eaux  et test d'étanchéité </v>
          </cell>
          <cell r="E153" t="str">
            <v xml:space="preserve">ENTREPRISE GC + CR/SIG </v>
          </cell>
        </row>
        <row r="158">
          <cell r="B158">
            <v>10</v>
          </cell>
          <cell r="C158" t="str">
            <v>ELECTRICITE</v>
          </cell>
        </row>
        <row r="159">
          <cell r="B159" t="str">
            <v>10,0,1</v>
          </cell>
          <cell r="C159" t="str">
            <v>10,0,1. Eclairage normal</v>
          </cell>
          <cell r="D159" t="str">
            <v xml:space="preserve">test fonctionnement  et mesure des lumens </v>
          </cell>
          <cell r="E159" t="str">
            <v xml:space="preserve">ENTREPRISE ELECTRICITE + CR/SIG  </v>
          </cell>
        </row>
        <row r="160">
          <cell r="B160" t="str">
            <v>10,0,2</v>
          </cell>
          <cell r="C160" t="str">
            <v>10,0,2. Eclairage de sécurité</v>
          </cell>
          <cell r="D160" t="str">
            <v xml:space="preserve">test fonctionnement bloc de secours en cas de défaut </v>
          </cell>
          <cell r="E160" t="str">
            <v>ENTREPRISE ELECTRICITE + CR/SIG</v>
          </cell>
        </row>
        <row r="161">
          <cell r="B161" t="str">
            <v>10,0,3</v>
          </cell>
          <cell r="C161" t="str">
            <v>10,0,3. Tableau électrique TGBT</v>
          </cell>
          <cell r="D161" t="str">
            <v>control serrage et repérage des équipements électriques</v>
          </cell>
          <cell r="E161" t="str">
            <v>ENTREPRISE ELECTRICITE + CR/SIG  + BUREAU DE CONTROL</v>
          </cell>
        </row>
        <row r="162">
          <cell r="D162" t="str">
            <v>test fonctionnement différentiel</v>
          </cell>
        </row>
        <row r="163">
          <cell r="D163" t="str">
            <v xml:space="preserve">test mise à la terre </v>
          </cell>
        </row>
        <row r="164">
          <cell r="D164" t="str">
            <v>mesure d'isolement des câbles</v>
          </cell>
        </row>
        <row r="166">
          <cell r="B166">
            <v>11</v>
          </cell>
          <cell r="C166" t="str">
            <v xml:space="preserve">CLIMATISATION </v>
          </cell>
        </row>
        <row r="167">
          <cell r="B167" t="str">
            <v>11,0,1</v>
          </cell>
          <cell r="C167" t="str">
            <v>11,0,1. Unité de clim</v>
          </cell>
          <cell r="D167" t="str">
            <v>test alarme sonde température</v>
          </cell>
          <cell r="E167" t="str">
            <v>ENTREPRISE CLIMATISATION + CR/SIG  + BUREAU DE CONTROL</v>
          </cell>
        </row>
        <row r="168">
          <cell r="D168" t="str">
            <v>test permutation automatique en cas de défaut</v>
          </cell>
        </row>
        <row r="169">
          <cell r="D169" t="str">
            <v>test alarme alimentation  électrique</v>
          </cell>
        </row>
        <row r="170">
          <cell r="B170" t="str">
            <v>11,0,2</v>
          </cell>
          <cell r="C170" t="str">
            <v>11,0,2. Equipement Toiture</v>
          </cell>
          <cell r="D170" t="str">
            <v>fixation unité extérieure, présence joint anti vibratile, présence isolant UV et thermique du réseau frigorifique extérieur</v>
          </cell>
          <cell r="E170" t="str">
            <v>ENTREPRISE ELECTRICITE + CR/SIG</v>
          </cell>
        </row>
        <row r="171">
          <cell r="B171" t="str">
            <v>11,0,3</v>
          </cell>
          <cell r="C171" t="str">
            <v xml:space="preserve">11,0,3. MALT compresseur clim </v>
          </cell>
          <cell r="D171" t="str">
            <v>continuité de la boucle de terre</v>
          </cell>
          <cell r="E171" t="str">
            <v>ENTREPRISE CLIMATISATION + CR/SIG  + BUREAU DE CONTROL</v>
          </cell>
        </row>
        <row r="172">
          <cell r="D172" t="str">
            <v>mesure de la prise de terre</v>
          </cell>
        </row>
        <row r="173">
          <cell r="D173" t="str">
            <v>mise en œuvre des éléments de la MALT (voir remarque)</v>
          </cell>
        </row>
        <row r="174">
          <cell r="B174" t="str">
            <v>11,0,4</v>
          </cell>
          <cell r="C174" t="str">
            <v>11,0,4. Tableau électrique TE.CLIM</v>
          </cell>
          <cell r="D174" t="str">
            <v>control serrage et repérage des équipements électriques</v>
          </cell>
          <cell r="E174" t="str">
            <v>ENTREPRISE CLIMATISATION + CR/SIG  + BUREAU DE CONTROL</v>
          </cell>
        </row>
        <row r="175">
          <cell r="D175" t="str">
            <v>test fonctionnement différentiel</v>
          </cell>
        </row>
        <row r="176">
          <cell r="D176" t="str">
            <v>mesure d'isolement des câbles</v>
          </cell>
        </row>
        <row r="177">
          <cell r="B177">
            <v>12</v>
          </cell>
          <cell r="C177" t="str">
            <v>DETECTION INCENDIE</v>
          </cell>
        </row>
        <row r="178">
          <cell r="B178" t="str">
            <v>12,0,1</v>
          </cell>
          <cell r="C178" t="str">
            <v xml:space="preserve">12,0,1. Détecteur incendie </v>
          </cell>
          <cell r="D178" t="str">
            <v>test d'alarme détecteur de fumée</v>
          </cell>
          <cell r="E178" t="str">
            <v>ENTREPRISE DETECTION  INCENDIE + CR/SIG  + BUREAU DE CONTROL</v>
          </cell>
        </row>
        <row r="179">
          <cell r="B179" t="str">
            <v>12,0,2</v>
          </cell>
          <cell r="C179" t="str">
            <v>12,0,2. Centrale incendie</v>
          </cell>
          <cell r="D179" t="str">
            <v>test d'alarme défaut sur batterie</v>
          </cell>
          <cell r="E179" t="str">
            <v>ENTREPRISE DETECTION  INCENDIE + CR/SIG  + BUREAU DE CONTROL</v>
          </cell>
        </row>
        <row r="180">
          <cell r="D180" t="str">
            <v>test d'alarme défaut de ligne (Débranchement détecteur)</v>
          </cell>
        </row>
        <row r="181">
          <cell r="D181" t="str">
            <v>test d'alarme défaut sur alimentation secteur</v>
          </cell>
        </row>
        <row r="182">
          <cell r="B182" t="str">
            <v>12,0,3</v>
          </cell>
          <cell r="C182" t="str">
            <v>12,0,3. Asservissement clim</v>
          </cell>
          <cell r="D182" t="str">
            <v>test asservissement arrêt clim en cas de feu</v>
          </cell>
          <cell r="E182" t="str">
            <v>ENTREPRISE DETECTION  INCENDIE + CR/SIG  + BUREAU DE CONTROL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TK151"/>
    </sheetNames>
    <sheetDataSet>
      <sheetData sheetId="0">
        <row r="2">
          <cell r="B2" t="str">
            <v xml:space="preserve"> PV &amp; FC du bâtiment LGV TK151</v>
          </cell>
        </row>
        <row r="4">
          <cell r="B4" t="str">
            <v>Tache</v>
          </cell>
          <cell r="C4" t="str">
            <v>Contrôles réalisés</v>
          </cell>
          <cell r="D4" t="str">
            <v>Contrôles réalisés</v>
          </cell>
          <cell r="E4" t="str">
            <v xml:space="preserve">Entités réalisant les contrôles </v>
          </cell>
          <cell r="F4" t="str">
            <v>PV ou FC</v>
          </cell>
        </row>
        <row r="6">
          <cell r="C6" t="str">
            <v>Mise a disposition plateforme LGV TK  151</v>
          </cell>
          <cell r="F6" t="str">
            <v xml:space="preserve">             LGV-BAT151 MISE A DISPOSITION </v>
          </cell>
        </row>
        <row r="8">
          <cell r="B8">
            <v>1</v>
          </cell>
          <cell r="C8" t="str">
            <v xml:space="preserve">TERRASSEMENT </v>
          </cell>
        </row>
        <row r="9">
          <cell r="B9" t="str">
            <v>1,0,1</v>
          </cell>
          <cell r="C9" t="str">
            <v xml:space="preserve">1,0,1. Implantation du bâtiment </v>
          </cell>
          <cell r="D9" t="str">
            <v xml:space="preserve">écarts d'implantation </v>
          </cell>
          <cell r="E9" t="str">
            <v xml:space="preserve">ENTREPRISE GC + GEOMETRE + CR SIG </v>
          </cell>
          <cell r="F9" t="str">
            <v>LGV-BAT151-PV 101</v>
          </cell>
        </row>
        <row r="10">
          <cell r="B10" t="str">
            <v>1,0,2</v>
          </cell>
          <cell r="C10" t="str">
            <v>1,0,2. Fond de fouille</v>
          </cell>
          <cell r="D10" t="str">
            <v xml:space="preserve">contrôle des dimensions </v>
          </cell>
          <cell r="E10" t="str">
            <v>ENTREPRISE GC + LABORATOIRE SOL + BUREAU DE CONTROL</v>
          </cell>
          <cell r="F10" t="str">
            <v>LGV-BAT151-PV102</v>
          </cell>
        </row>
        <row r="11">
          <cell r="D11" t="str">
            <v>contrôle de la nature du sol</v>
          </cell>
        </row>
        <row r="12">
          <cell r="B12" t="str">
            <v>1,0,3</v>
          </cell>
          <cell r="C12" t="str">
            <v xml:space="preserve">1,0,3. Compaction des sols </v>
          </cell>
          <cell r="D12" t="str">
            <v>test de compaction</v>
          </cell>
          <cell r="E12" t="str">
            <v>ENTREPRISE GC + CR/SIG  + LABORATOIRE SOL</v>
          </cell>
          <cell r="F12" t="str">
            <v>LGV-BAT151-PV 103</v>
          </cell>
        </row>
        <row r="13">
          <cell r="B13" t="str">
            <v>1,0,4</v>
          </cell>
          <cell r="C13" t="str">
            <v>1,0,4. MALT fond de fouille</v>
          </cell>
          <cell r="D13" t="str">
            <v>continuité de la boucle de terre</v>
          </cell>
          <cell r="E13" t="str">
            <v xml:space="preserve">ENTREPRISE  GC + CR/SIG  </v>
          </cell>
          <cell r="F13" t="str">
            <v>LGV-BAT151-PV104</v>
          </cell>
        </row>
        <row r="14">
          <cell r="D14" t="str">
            <v xml:space="preserve">remontées du câble de fond de fouille </v>
          </cell>
        </row>
        <row r="15">
          <cell r="B15">
            <v>2</v>
          </cell>
          <cell r="C15" t="str">
            <v>STRUCTURES</v>
          </cell>
        </row>
        <row r="16">
          <cell r="B16">
            <v>2.1</v>
          </cell>
          <cell r="C16" t="str">
            <v>Semelles</v>
          </cell>
        </row>
        <row r="17">
          <cell r="B17" t="str">
            <v>2,1,1</v>
          </cell>
          <cell r="C17" t="str">
            <v>2,1,1. Coffrages</v>
          </cell>
          <cell r="D17" t="str">
            <v>dimension, verticalité et linéarité</v>
          </cell>
          <cell r="E17" t="str">
            <v>ENTREPRISE GC</v>
          </cell>
          <cell r="F17" t="str">
            <v>LGV-BAT151-PV 211</v>
          </cell>
        </row>
        <row r="18">
          <cell r="B18" t="str">
            <v>2,1,2</v>
          </cell>
          <cell r="C18" t="str">
            <v xml:space="preserve">2,1,2. Ferraillages </v>
          </cell>
          <cell r="D18" t="str">
            <v xml:space="preserve">contrôle des sections  </v>
          </cell>
          <cell r="E18" t="str">
            <v>ENTREPRISE GC +  BUREAU DE CONTROL</v>
          </cell>
          <cell r="F18" t="str">
            <v>LGV-BAT151-PV212</v>
          </cell>
        </row>
        <row r="19">
          <cell r="B19" t="str">
            <v>2,1,3</v>
          </cell>
          <cell r="C19" t="str">
            <v xml:space="preserve">     2,1,3. MALT fond de fouille / structure</v>
          </cell>
          <cell r="D19" t="str">
            <v>continuité de la boucle de terre</v>
          </cell>
          <cell r="E19" t="str">
            <v>ENTREPRISE GC + CR/SIG  + BUREAU DE CONTROL</v>
          </cell>
          <cell r="F19" t="str">
            <v>LGV-BAT151-PV213</v>
          </cell>
        </row>
        <row r="20">
          <cell r="D20" t="str">
            <v>mesure de la prise de terre</v>
          </cell>
        </row>
        <row r="21">
          <cell r="D21" t="str">
            <v>mise en œuvre des éléments de la MALT (voir remarque)</v>
          </cell>
        </row>
        <row r="22">
          <cell r="B22" t="str">
            <v>2,1,4</v>
          </cell>
          <cell r="C22" t="str">
            <v xml:space="preserve">2,1,4. Essais sur béton frais </v>
          </cell>
          <cell r="D22" t="str">
            <v xml:space="preserve">essai d'affaissement </v>
          </cell>
          <cell r="E22" t="str">
            <v>ENTREPRISE GC + LABORATOIRE SOL</v>
          </cell>
          <cell r="F22" t="str">
            <v>LGV-BAT151-PV214</v>
          </cell>
        </row>
        <row r="23">
          <cell r="B23" t="str">
            <v>2,1,5</v>
          </cell>
          <cell r="C23" t="str">
            <v>2,1,5. Essais sur béton durci</v>
          </cell>
          <cell r="D23" t="str">
            <v xml:space="preserve">essai  de résistances mécaniques </v>
          </cell>
          <cell r="E23" t="str">
            <v>ENTREPRISE GC + LABORATOIRE SOL</v>
          </cell>
        </row>
        <row r="24">
          <cell r="B24" t="str">
            <v>2,1,6</v>
          </cell>
          <cell r="C24" t="str">
            <v>2,1,6. Décoffrage/utilisation de l'ouvrage</v>
          </cell>
          <cell r="D24" t="str">
            <v>séchage du béton</v>
          </cell>
          <cell r="E24" t="str">
            <v xml:space="preserve">ENTREPRISE GC + CR/SIG </v>
          </cell>
          <cell r="F24" t="str">
            <v>LGV-BAT151-PV216</v>
          </cell>
        </row>
        <row r="25">
          <cell r="B25" t="str">
            <v>2,1,7</v>
          </cell>
          <cell r="C25" t="str">
            <v>2,1,7. MALT fond de fouille / structure</v>
          </cell>
          <cell r="D25" t="str">
            <v>mesure de la prise de terre</v>
          </cell>
          <cell r="E25" t="str">
            <v xml:space="preserve">ENTREPRISE GC + CR/SIG </v>
          </cell>
        </row>
        <row r="27">
          <cell r="B27">
            <v>2.2000000000000002</v>
          </cell>
          <cell r="C27" t="str">
            <v xml:space="preserve">Longrines  </v>
          </cell>
        </row>
        <row r="28">
          <cell r="C28" t="str">
            <v>Longrines</v>
          </cell>
        </row>
        <row r="29">
          <cell r="B29" t="str">
            <v>2,2,1</v>
          </cell>
          <cell r="C29" t="str">
            <v xml:space="preserve">2,2,1. Ferraillages </v>
          </cell>
          <cell r="D29" t="str">
            <v xml:space="preserve">contrôle des sections  </v>
          </cell>
          <cell r="E29" t="str">
            <v>ENTREPRISE GC +  BUREAU DE CONTROL</v>
          </cell>
          <cell r="F29" t="str">
            <v>LGV-BAT151-PV221</v>
          </cell>
        </row>
        <row r="30">
          <cell r="B30" t="str">
            <v>2,2,2</v>
          </cell>
          <cell r="C30" t="str">
            <v xml:space="preserve">     2,2,2. MALT fond de fouille / structure</v>
          </cell>
          <cell r="D30" t="str">
            <v>continuité de la boucle de terre</v>
          </cell>
          <cell r="E30" t="str">
            <v>ENTREPRISE GC + CR/SIG  + BUREAU DE CONTROL</v>
          </cell>
          <cell r="F30" t="str">
            <v>LGV-BAT151-PV222</v>
          </cell>
        </row>
        <row r="31">
          <cell r="D31" t="str">
            <v>mesure de la prise de terre</v>
          </cell>
        </row>
        <row r="32">
          <cell r="D32" t="str">
            <v>mise en œuvre des éléments de la MALT (voir remarque)</v>
          </cell>
        </row>
        <row r="33">
          <cell r="B33" t="str">
            <v>2,2,3</v>
          </cell>
          <cell r="C33" t="str">
            <v>2,2,3. Coffrages</v>
          </cell>
          <cell r="D33" t="str">
            <v>dimension, verticalité et linéarité</v>
          </cell>
          <cell r="E33" t="str">
            <v>ENTREPRISE GC</v>
          </cell>
        </row>
        <row r="34">
          <cell r="B34" t="str">
            <v>2,2,4</v>
          </cell>
          <cell r="C34" t="str">
            <v xml:space="preserve">2,2,4. Essais sur béton frais </v>
          </cell>
          <cell r="D34" t="str">
            <v xml:space="preserve">essai d'affaissement </v>
          </cell>
          <cell r="E34" t="str">
            <v>ENTREPRISE GC + LABORATOIRE SOL</v>
          </cell>
          <cell r="F34" t="str">
            <v>LGV-BAT151-PV224</v>
          </cell>
        </row>
        <row r="35">
          <cell r="B35" t="str">
            <v>2,2,5</v>
          </cell>
          <cell r="C35" t="str">
            <v>2,2,5. Essais sur béton durci</v>
          </cell>
          <cell r="D35" t="str">
            <v xml:space="preserve">essai  de résistances mécaniques </v>
          </cell>
          <cell r="E35" t="str">
            <v>ENTREPRISE GC + LABORATOIRE SOL</v>
          </cell>
        </row>
        <row r="36">
          <cell r="B36" t="str">
            <v>2,2,6</v>
          </cell>
          <cell r="C36" t="str">
            <v>2,2,6. Décoffrage/utilisation de l'ouvrage</v>
          </cell>
          <cell r="D36" t="str">
            <v>séchage du béton</v>
          </cell>
          <cell r="E36" t="str">
            <v xml:space="preserve">ENTREPRISE GC + CR/SIG </v>
          </cell>
          <cell r="F36" t="str">
            <v>LGV-BAT151-PV226</v>
          </cell>
        </row>
        <row r="37">
          <cell r="B37" t="str">
            <v>2,2,7</v>
          </cell>
          <cell r="C37" t="str">
            <v>2,2,7. MALT fond de fouille / structure</v>
          </cell>
          <cell r="D37" t="str">
            <v>mesure de la prise de terre</v>
          </cell>
          <cell r="E37" t="str">
            <v xml:space="preserve">ENTREPRISE GC + CR/SIG </v>
          </cell>
        </row>
        <row r="39">
          <cell r="B39" t="str">
            <v>2,3,0</v>
          </cell>
          <cell r="C39" t="str">
            <v>Poteaux raidisseur</v>
          </cell>
        </row>
        <row r="40">
          <cell r="B40" t="str">
            <v>2,3,1</v>
          </cell>
          <cell r="C40" t="str">
            <v xml:space="preserve">2,3,1. Ferraillages </v>
          </cell>
          <cell r="D40" t="str">
            <v xml:space="preserve">contrôle des sections  </v>
          </cell>
          <cell r="E40" t="str">
            <v>ENTREPRISE GC +  BUREAU DE CONTROL</v>
          </cell>
        </row>
        <row r="41">
          <cell r="B41" t="str">
            <v>2,3,2</v>
          </cell>
          <cell r="C41" t="str">
            <v xml:space="preserve">     2,3,2. MALT structure</v>
          </cell>
          <cell r="D41" t="str">
            <v>continuité de la boucle de terre</v>
          </cell>
          <cell r="E41" t="str">
            <v>ENTREPRISE GC + CR/SIG  + BUREAU DE CONTROL</v>
          </cell>
        </row>
        <row r="42">
          <cell r="D42" t="str">
            <v>mesure de la prise de terre</v>
          </cell>
        </row>
        <row r="43">
          <cell r="D43" t="str">
            <v>mise en œuvre des éléments de la MALT (voir remarque)</v>
          </cell>
        </row>
        <row r="44">
          <cell r="B44" t="str">
            <v>2,3,3</v>
          </cell>
          <cell r="C44" t="str">
            <v>2,3,3. Coffrages</v>
          </cell>
          <cell r="D44" t="str">
            <v>dimension, verticalité et linéarité</v>
          </cell>
          <cell r="E44" t="str">
            <v>ENTREPRISE GC</v>
          </cell>
        </row>
        <row r="45">
          <cell r="B45" t="str">
            <v>2,3,4</v>
          </cell>
          <cell r="C45" t="str">
            <v xml:space="preserve">2,3,4. Essais sur béton frais </v>
          </cell>
          <cell r="D45" t="str">
            <v xml:space="preserve">essai d'affaissement </v>
          </cell>
          <cell r="E45" t="str">
            <v>ENTREPRISE GC + LABORATOIRE SOL</v>
          </cell>
        </row>
        <row r="46">
          <cell r="B46" t="str">
            <v>2,3,5</v>
          </cell>
          <cell r="C46" t="str">
            <v>2,3,5. Essais sur béton durci</v>
          </cell>
          <cell r="D46" t="str">
            <v xml:space="preserve">essai  de résistances mécaniques </v>
          </cell>
          <cell r="E46" t="str">
            <v>ENTREPRISE GC + LABORATOIRE SOL</v>
          </cell>
        </row>
        <row r="47">
          <cell r="B47" t="str">
            <v>2,3,6</v>
          </cell>
          <cell r="C47" t="str">
            <v>2,3,6. Décoffrage/utilisation de l'ouvrage</v>
          </cell>
          <cell r="D47" t="str">
            <v>séchage du béton</v>
          </cell>
          <cell r="E47" t="str">
            <v xml:space="preserve">ENTREPRISE GC + CR/SIG </v>
          </cell>
        </row>
        <row r="48">
          <cell r="B48" t="str">
            <v>2,3,7</v>
          </cell>
          <cell r="C48" t="str">
            <v>2,3,7. MALT structure</v>
          </cell>
          <cell r="D48" t="str">
            <v>mesure de la prise de terre</v>
          </cell>
          <cell r="E48" t="str">
            <v xml:space="preserve">ENTREPRISE GC + CR/SIG </v>
          </cell>
        </row>
        <row r="50">
          <cell r="B50" t="str">
            <v>2,4,0</v>
          </cell>
          <cell r="C50" t="str">
            <v xml:space="preserve">Chainages et linteaux </v>
          </cell>
        </row>
        <row r="51">
          <cell r="B51" t="str">
            <v>2,4,1</v>
          </cell>
          <cell r="C51" t="str">
            <v xml:space="preserve">2,4,1. Ferraillages </v>
          </cell>
          <cell r="D51" t="str">
            <v xml:space="preserve">contrôle des sections  </v>
          </cell>
          <cell r="E51" t="str">
            <v>ENTREPRISE GC +  BUREAU DE CONTROL</v>
          </cell>
          <cell r="F51" t="str">
            <v>LGV-BAT151-PV241</v>
          </cell>
        </row>
        <row r="52">
          <cell r="B52" t="str">
            <v>2,4,2</v>
          </cell>
          <cell r="C52" t="str">
            <v xml:space="preserve">     2,4,2. MALT structure</v>
          </cell>
          <cell r="D52" t="str">
            <v>continuité de la boucle de terre</v>
          </cell>
          <cell r="E52" t="str">
            <v>ENTREPRISE GC + CR/SIG  + BUREAU DE CONTROL</v>
          </cell>
        </row>
        <row r="53">
          <cell r="D53" t="str">
            <v>mesure de la prise de terre</v>
          </cell>
        </row>
        <row r="54">
          <cell r="D54" t="str">
            <v>mise en œuvre des éléments de la MALT (voir remarque)</v>
          </cell>
        </row>
        <row r="55">
          <cell r="B55" t="str">
            <v>2,4,3</v>
          </cell>
          <cell r="C55" t="str">
            <v>2,4,3. Coffrages</v>
          </cell>
          <cell r="D55" t="str">
            <v>dimension, verticalité et linéarité</v>
          </cell>
          <cell r="E55" t="str">
            <v>ENTREPRISE GC</v>
          </cell>
        </row>
        <row r="56">
          <cell r="B56" t="str">
            <v>2,4,4</v>
          </cell>
          <cell r="C56" t="str">
            <v xml:space="preserve">2,4,4. Essais sur béton frais </v>
          </cell>
          <cell r="D56" t="str">
            <v xml:space="preserve">essai d'affaissement </v>
          </cell>
          <cell r="E56" t="str">
            <v>ENTREPRISE GC + LABORATOIRE SOL</v>
          </cell>
        </row>
        <row r="57">
          <cell r="B57" t="str">
            <v>2,4,5</v>
          </cell>
          <cell r="C57" t="str">
            <v>2,4,5. Essais sur béton durci</v>
          </cell>
          <cell r="D57" t="str">
            <v xml:space="preserve">essai  de résistances mécaniques </v>
          </cell>
          <cell r="E57" t="str">
            <v>ENTREPRISE GC + LABORATOIRE SOL</v>
          </cell>
        </row>
        <row r="58">
          <cell r="B58" t="str">
            <v>2,4,6</v>
          </cell>
          <cell r="C58" t="str">
            <v>2,4,6. Décoffrage/utilisation de l'ouvrage</v>
          </cell>
          <cell r="D58" t="str">
            <v>séchage du béton</v>
          </cell>
          <cell r="E58" t="str">
            <v xml:space="preserve">ENTREPRISE GC + CR/SIG </v>
          </cell>
          <cell r="F58" t="str">
            <v>LGV-BAT151-PV246</v>
          </cell>
        </row>
        <row r="59">
          <cell r="B59" t="str">
            <v>2,4,7</v>
          </cell>
          <cell r="C59" t="str">
            <v>2,4,7. MALT structure</v>
          </cell>
          <cell r="D59" t="str">
            <v>mesure de la prise de terre</v>
          </cell>
          <cell r="E59" t="str">
            <v xml:space="preserve">ENTREPRISE GC + CR/SIG </v>
          </cell>
        </row>
        <row r="61">
          <cell r="B61" t="str">
            <v>2,5,0</v>
          </cell>
          <cell r="C61" t="str">
            <v>Poutres</v>
          </cell>
        </row>
        <row r="62">
          <cell r="B62" t="str">
            <v>2,5,1</v>
          </cell>
          <cell r="C62" t="str">
            <v xml:space="preserve">2,5,1. Ferraillages </v>
          </cell>
          <cell r="D62" t="str">
            <v xml:space="preserve">contrôle des sections  </v>
          </cell>
          <cell r="E62" t="str">
            <v>ENTREPRISE GC +  BUREAU DE CONTROL</v>
          </cell>
        </row>
        <row r="63">
          <cell r="B63" t="str">
            <v>2,5,2</v>
          </cell>
          <cell r="C63" t="str">
            <v xml:space="preserve">     2,5,2. MALT structure</v>
          </cell>
          <cell r="D63" t="str">
            <v>continuité de la boucle de terre</v>
          </cell>
          <cell r="E63" t="str">
            <v>ENTREPRISE GC + CR/SIG  + BUREAU DE CONTROL</v>
          </cell>
        </row>
        <row r="64">
          <cell r="D64" t="str">
            <v>mesure de la prise de terre</v>
          </cell>
        </row>
        <row r="65">
          <cell r="D65" t="str">
            <v>mise en œuvre des éléments de la MALT (voir remarque)</v>
          </cell>
        </row>
        <row r="66">
          <cell r="B66" t="str">
            <v>2,5,3</v>
          </cell>
          <cell r="C66" t="str">
            <v>2,5,3. Coffrages</v>
          </cell>
          <cell r="D66" t="str">
            <v>dimension, verticalité et linéarité</v>
          </cell>
          <cell r="E66" t="str">
            <v>ENTREPRISE GC</v>
          </cell>
        </row>
        <row r="67">
          <cell r="B67" t="str">
            <v>2,5,4</v>
          </cell>
          <cell r="C67" t="str">
            <v xml:space="preserve">2,5,4. Essais sur béton frais </v>
          </cell>
          <cell r="D67" t="str">
            <v xml:space="preserve">essai d'affaissement </v>
          </cell>
          <cell r="E67" t="str">
            <v>ENTREPRISE GC + LABORATOIRE SOL</v>
          </cell>
        </row>
        <row r="68">
          <cell r="B68" t="str">
            <v>2,5,5</v>
          </cell>
          <cell r="C68" t="str">
            <v>2,5,5. Essais sur béton durci</v>
          </cell>
          <cell r="D68" t="str">
            <v xml:space="preserve">essai  de résistances mécaniques </v>
          </cell>
          <cell r="E68" t="str">
            <v>ENTREPRISE GC + LABORATOIRE SOL</v>
          </cell>
        </row>
        <row r="69">
          <cell r="B69" t="str">
            <v>2,5,6</v>
          </cell>
          <cell r="C69" t="str">
            <v>2,5,6. Décoffrage/utilisation de l'ouvrage</v>
          </cell>
          <cell r="D69" t="str">
            <v>séchage du béton</v>
          </cell>
          <cell r="E69" t="str">
            <v xml:space="preserve">ENTREPRISE GC + CR/SIG </v>
          </cell>
        </row>
        <row r="70">
          <cell r="B70" t="str">
            <v>2,5,7</v>
          </cell>
          <cell r="C70" t="str">
            <v>2,5,7. MALT structure</v>
          </cell>
          <cell r="D70" t="str">
            <v>mesure de la prise de terre</v>
          </cell>
          <cell r="E70" t="str">
            <v xml:space="preserve">ENTREPRISE GC + CR/SIG </v>
          </cell>
        </row>
        <row r="72">
          <cell r="B72" t="str">
            <v>2,6,0</v>
          </cell>
          <cell r="C72" t="str">
            <v>Acrotères</v>
          </cell>
        </row>
        <row r="73">
          <cell r="B73" t="str">
            <v>2,6,1</v>
          </cell>
          <cell r="C73" t="str">
            <v xml:space="preserve">2,6,1. Ferraillages </v>
          </cell>
          <cell r="D73" t="str">
            <v xml:space="preserve">contrôle des sections  </v>
          </cell>
          <cell r="E73" t="str">
            <v>ENTREPRISE GC +  BUREAU DE CONTROL</v>
          </cell>
          <cell r="F73" t="str">
            <v>LGV-BAT151-PV261</v>
          </cell>
        </row>
        <row r="74">
          <cell r="B74" t="str">
            <v>2,6,2</v>
          </cell>
          <cell r="C74" t="str">
            <v xml:space="preserve">     2,6,2. MALT structure</v>
          </cell>
          <cell r="D74" t="str">
            <v>continuité de la boucle de terre</v>
          </cell>
          <cell r="E74" t="str">
            <v>ENTREPRISE GC + CR/SIG  + BUREAU DE CONTROL</v>
          </cell>
          <cell r="F74" t="str">
            <v>LGV-BAT151-PV262</v>
          </cell>
        </row>
        <row r="75">
          <cell r="D75" t="str">
            <v>mesure de la prise de terre</v>
          </cell>
        </row>
        <row r="76">
          <cell r="D76" t="str">
            <v>mise en œuvre des éléments de la MALT (voir remarque)</v>
          </cell>
        </row>
        <row r="77">
          <cell r="B77" t="str">
            <v>2,6,3</v>
          </cell>
          <cell r="C77" t="str">
            <v>2,6,3. Coffrages</v>
          </cell>
          <cell r="D77" t="str">
            <v>dimention, verticalité et linéarité</v>
          </cell>
          <cell r="E77" t="str">
            <v>ENTREPRISE GC</v>
          </cell>
        </row>
        <row r="78">
          <cell r="B78" t="str">
            <v>2,6,4</v>
          </cell>
          <cell r="C78" t="str">
            <v xml:space="preserve">2,6,4. Essais sur béton frais </v>
          </cell>
          <cell r="D78" t="str">
            <v xml:space="preserve">essai d'affaissement </v>
          </cell>
          <cell r="E78" t="str">
            <v>ENTREPRISE GC + LABORATOIRE SOL</v>
          </cell>
          <cell r="F78" t="str">
            <v>LGV-BAT151-PV264</v>
          </cell>
        </row>
        <row r="79">
          <cell r="B79" t="str">
            <v>2,6,5</v>
          </cell>
          <cell r="C79" t="str">
            <v>2,6,5. Essais sur béton durci</v>
          </cell>
          <cell r="D79" t="str">
            <v xml:space="preserve">essai  de résistances mécaniques </v>
          </cell>
          <cell r="E79" t="str">
            <v>ENTREPRISE GC + LABORATOIRE SOL</v>
          </cell>
        </row>
        <row r="80">
          <cell r="B80" t="str">
            <v>2,6,6</v>
          </cell>
          <cell r="C80" t="str">
            <v>2,6,6. Decofrage/utilisation de l'ouvrage</v>
          </cell>
          <cell r="D80" t="str">
            <v>séchage du béton</v>
          </cell>
          <cell r="E80" t="str">
            <v xml:space="preserve">ENTREPRISE GC + CR/SIG </v>
          </cell>
          <cell r="F80" t="str">
            <v>LGV-BAT151-PV266</v>
          </cell>
        </row>
        <row r="81">
          <cell r="B81" t="str">
            <v>2,6,7</v>
          </cell>
          <cell r="C81" t="str">
            <v>2,6,7. MALT structure</v>
          </cell>
          <cell r="D81" t="str">
            <v>mesure de la prise de terre</v>
          </cell>
          <cell r="E81" t="str">
            <v xml:space="preserve">ENTREPRISE GC + CR/SIG </v>
          </cell>
        </row>
        <row r="83">
          <cell r="B83">
            <v>3</v>
          </cell>
          <cell r="C83" t="str">
            <v xml:space="preserve">DALLES </v>
          </cell>
        </row>
        <row r="84">
          <cell r="B84" t="str">
            <v>3,0,1</v>
          </cell>
          <cell r="C84" t="str">
            <v>3,0,1. Réseaux sous dallage</v>
          </cell>
          <cell r="D84" t="str">
            <v xml:space="preserve">positionement des reseaux sous dallage </v>
          </cell>
          <cell r="E84" t="str">
            <v>ENTREPRISE GC</v>
          </cell>
          <cell r="F84" t="str">
            <v>LGV-BAT151-PV301</v>
          </cell>
        </row>
        <row r="85">
          <cell r="B85" t="str">
            <v>3,0,2</v>
          </cell>
          <cell r="C85" t="str">
            <v>3,0,2. Compaction des sols</v>
          </cell>
          <cell r="D85" t="str">
            <v>test de compaction</v>
          </cell>
          <cell r="E85" t="str">
            <v>ENTREPRISE GC + LABORATOIRE SOL</v>
          </cell>
          <cell r="F85" t="str">
            <v>LGV-BAT151-PV302</v>
          </cell>
        </row>
        <row r="86">
          <cell r="B86" t="str">
            <v>3,0,3</v>
          </cell>
          <cell r="C86" t="str">
            <v>3,0,3. Coffrages</v>
          </cell>
          <cell r="D86" t="str">
            <v>dimention, verticalité et linéarité</v>
          </cell>
          <cell r="E86" t="str">
            <v>ENTREPRISE GC</v>
          </cell>
          <cell r="F86" t="str">
            <v>LGV-BAT151-PV303</v>
          </cell>
        </row>
        <row r="87">
          <cell r="B87" t="str">
            <v>3,0,4</v>
          </cell>
          <cell r="C87" t="str">
            <v xml:space="preserve">3,0,4. Ferraillages </v>
          </cell>
          <cell r="D87" t="str">
            <v xml:space="preserve">contrôle des sections  </v>
          </cell>
          <cell r="E87" t="str">
            <v>ENTREPRISE GC +  BUREAU DE CONTROL</v>
          </cell>
          <cell r="F87" t="str">
            <v>LGV-BAT151-PV304</v>
          </cell>
        </row>
        <row r="88">
          <cell r="B88" t="str">
            <v>3,0,5</v>
          </cell>
          <cell r="C88" t="str">
            <v>3,0,5. MALT dalle sur radier</v>
          </cell>
          <cell r="D88" t="str">
            <v>continuité de la boucle de terre</v>
          </cell>
          <cell r="E88" t="str">
            <v>ENTREPRISE GC + CR/SIG  + BUREAU DE CONTROL</v>
          </cell>
        </row>
        <row r="89">
          <cell r="D89" t="str">
            <v>mesure de la prise de terre</v>
          </cell>
        </row>
        <row r="90">
          <cell r="D90" t="str">
            <v>mise en œuvre des éléments de la MALT (voir remarque)</v>
          </cell>
        </row>
        <row r="91">
          <cell r="B91" t="str">
            <v>3,0,6</v>
          </cell>
          <cell r="C91" t="str">
            <v xml:space="preserve">3,0,6.Essais sur béton frais </v>
          </cell>
          <cell r="D91" t="str">
            <v xml:space="preserve">essai d'affaissement </v>
          </cell>
          <cell r="E91" t="str">
            <v>ENTREPRISE GC + LABORATOIRE SOL</v>
          </cell>
          <cell r="F91" t="str">
            <v>LGV-BAT151-PV306</v>
          </cell>
        </row>
        <row r="92">
          <cell r="B92" t="str">
            <v>3,0,7</v>
          </cell>
          <cell r="C92" t="str">
            <v>3,0,7.Essais sur béton durci</v>
          </cell>
          <cell r="D92" t="str">
            <v xml:space="preserve">essai  de résistances mécaniques </v>
          </cell>
          <cell r="E92" t="str">
            <v>ENTREPRISE GC + LABORATOIRE SOL</v>
          </cell>
        </row>
        <row r="93">
          <cell r="B93" t="str">
            <v>3,0,8</v>
          </cell>
          <cell r="C93" t="str">
            <v>3,0,8. Finition de la dalle</v>
          </cell>
          <cell r="D93" t="str">
            <v>finition et planimétrie</v>
          </cell>
          <cell r="E93" t="str">
            <v xml:space="preserve">ENTREPRISE GC + CR/SIG </v>
          </cell>
        </row>
        <row r="94">
          <cell r="B94" t="str">
            <v>3,0,9</v>
          </cell>
          <cell r="C94" t="str">
            <v>3,0,9. Décoffrage/utilisation de l'ouvrage</v>
          </cell>
          <cell r="D94" t="str">
            <v>séchage du béton</v>
          </cell>
          <cell r="E94" t="str">
            <v xml:space="preserve">ENTREPRISE GC + CR/SIG </v>
          </cell>
        </row>
        <row r="95">
          <cell r="B95" t="str">
            <v>3,0,10</v>
          </cell>
          <cell r="C95" t="str">
            <v>3,0,10. MALT dalle sur radier</v>
          </cell>
          <cell r="D95" t="str">
            <v>mesure de la prise de terre</v>
          </cell>
          <cell r="E95" t="str">
            <v xml:space="preserve">ENTREPRISE GC + CR/SIG </v>
          </cell>
        </row>
        <row r="101">
          <cell r="B101">
            <v>4</v>
          </cell>
          <cell r="C101" t="str">
            <v xml:space="preserve">PLANCHERS </v>
          </cell>
        </row>
        <row r="102">
          <cell r="B102" t="str">
            <v>4,0,1</v>
          </cell>
          <cell r="C102" t="str">
            <v>4,0,1. Coffrages</v>
          </cell>
          <cell r="D102" t="str">
            <v>verticalité et mesures</v>
          </cell>
          <cell r="E102" t="str">
            <v>ENTREPRISE GC</v>
          </cell>
          <cell r="F102" t="str">
            <v>LGV-BAT151-PV401</v>
          </cell>
        </row>
        <row r="103">
          <cell r="B103" t="str">
            <v>4,0,2</v>
          </cell>
          <cell r="C103" t="str">
            <v xml:space="preserve">4,0,2. Ferraillages </v>
          </cell>
          <cell r="D103" t="str">
            <v xml:space="preserve">contrôle des sections  </v>
          </cell>
          <cell r="E103" t="str">
            <v>ENTREPRISE GC +  BUREAU DE CONTROL</v>
          </cell>
          <cell r="F103" t="str">
            <v>LGV-BAT151-PV402</v>
          </cell>
        </row>
        <row r="104">
          <cell r="B104" t="str">
            <v>4,0,3</v>
          </cell>
          <cell r="C104" t="str">
            <v>4,0,3. MALT plancher haut</v>
          </cell>
          <cell r="D104" t="str">
            <v>continuité de la boucle de terre</v>
          </cell>
          <cell r="E104" t="str">
            <v>ENTREPRISE GC + CR/SIG  + BUREAU DE CONTROL</v>
          </cell>
          <cell r="F104" t="str">
            <v>LGV-BAT151-PV403</v>
          </cell>
        </row>
        <row r="105">
          <cell r="D105" t="str">
            <v>mesure de la prise de terre</v>
          </cell>
        </row>
        <row r="106">
          <cell r="D106" t="str">
            <v>mise en œuvre des éléments de la MALT (voir remarque)</v>
          </cell>
        </row>
        <row r="107">
          <cell r="B107" t="str">
            <v>4,0,4</v>
          </cell>
          <cell r="C107" t="str">
            <v xml:space="preserve">4,0,4. Essais sur béton frais </v>
          </cell>
          <cell r="D107" t="str">
            <v xml:space="preserve">essai d'affaissement </v>
          </cell>
          <cell r="E107" t="str">
            <v>ENTREPRISE GC + LABORATOIRE SOL</v>
          </cell>
          <cell r="F107" t="str">
            <v>LGV-BAT151-PV404</v>
          </cell>
        </row>
        <row r="108">
          <cell r="B108" t="str">
            <v>4,0,5</v>
          </cell>
          <cell r="C108" t="str">
            <v>4,0,5. Essais sur béton durci</v>
          </cell>
          <cell r="D108" t="str">
            <v xml:space="preserve">essai  de résistances mécaniques </v>
          </cell>
          <cell r="E108" t="str">
            <v>ENTREPRISE GC + LABORATOIRE SOL</v>
          </cell>
        </row>
        <row r="109">
          <cell r="B109" t="str">
            <v>4,0,6</v>
          </cell>
          <cell r="C109" t="str">
            <v>4,0,6. Décoffrage/utilisation de l'ouvrage</v>
          </cell>
          <cell r="D109" t="str">
            <v>séchage du béton</v>
          </cell>
          <cell r="E109" t="str">
            <v xml:space="preserve">ENTREPRISE GC + CR/SIG </v>
          </cell>
          <cell r="F109" t="str">
            <v>LGV-BAT151-PV406</v>
          </cell>
        </row>
        <row r="110">
          <cell r="B110" t="str">
            <v>4,0,7</v>
          </cell>
          <cell r="C110" t="str">
            <v>4,0,7. MALT plancher haut</v>
          </cell>
          <cell r="D110" t="str">
            <v>mesure de la prise de terre</v>
          </cell>
          <cell r="E110" t="str">
            <v xml:space="preserve">ENTREPRISE GC + CR/SIG </v>
          </cell>
        </row>
        <row r="112">
          <cell r="B112">
            <v>5</v>
          </cell>
          <cell r="C112" t="str">
            <v xml:space="preserve">VOILES </v>
          </cell>
        </row>
        <row r="113">
          <cell r="B113">
            <v>5.0999999999999996</v>
          </cell>
          <cell r="C113" t="str">
            <v>Corps creux Agglo/Brique</v>
          </cell>
        </row>
        <row r="114">
          <cell r="B114" t="str">
            <v>5,1,1</v>
          </cell>
          <cell r="C114" t="str">
            <v xml:space="preserve">5,1,1. Implantation des murs </v>
          </cell>
          <cell r="D114" t="str">
            <v xml:space="preserve">écarts d'implantation </v>
          </cell>
          <cell r="E114" t="str">
            <v>ENTREPRISE GC + GEOMETRE + CR SIG</v>
          </cell>
          <cell r="F114" t="str">
            <v>LGV-BAT151-PV511</v>
          </cell>
        </row>
        <row r="115">
          <cell r="B115" t="str">
            <v>5,1,2</v>
          </cell>
          <cell r="C115" t="str">
            <v>5,1,2. Verticalité et mesures des murs</v>
          </cell>
          <cell r="D115" t="str">
            <v>dimension, verticalité et linéarité</v>
          </cell>
          <cell r="E115" t="str">
            <v>ENTREPRISE GC</v>
          </cell>
          <cell r="F115" t="str">
            <v>LGV-BAT151-PV512</v>
          </cell>
        </row>
        <row r="117">
          <cell r="B117">
            <v>5.2</v>
          </cell>
          <cell r="C117" t="str">
            <v>Corps plein BA</v>
          </cell>
        </row>
        <row r="118">
          <cell r="B118" t="str">
            <v>5,2,1</v>
          </cell>
          <cell r="C118" t="str">
            <v xml:space="preserve">5,2,1. Implantation des murs </v>
          </cell>
          <cell r="D118" t="str">
            <v xml:space="preserve">écarts d'implantation </v>
          </cell>
          <cell r="E118" t="str">
            <v>ENTREPRISE GC + GEOMETRE + CR SIG</v>
          </cell>
          <cell r="F118" t="str">
            <v>LGV-BAT151-PV521</v>
          </cell>
        </row>
        <row r="119">
          <cell r="B119" t="str">
            <v>5,2,2</v>
          </cell>
          <cell r="C119" t="str">
            <v xml:space="preserve">5,2,2. Ferraillages </v>
          </cell>
          <cell r="D119" t="str">
            <v xml:space="preserve">contrôle des sections  </v>
          </cell>
          <cell r="E119" t="str">
            <v>ENTREPRISE GC +  BUREAU DE CONTROL</v>
          </cell>
          <cell r="F119" t="str">
            <v>LGV-BAT151-PV522</v>
          </cell>
        </row>
        <row r="120">
          <cell r="B120" t="str">
            <v>5,2,3</v>
          </cell>
          <cell r="C120" t="str">
            <v>5,2,3. MALT murs</v>
          </cell>
          <cell r="D120" t="str">
            <v>continuité de la boucle de terre</v>
          </cell>
          <cell r="E120" t="str">
            <v>ENTREPRISE GC + CR/SIG  + BUREAU DE CONTROL</v>
          </cell>
          <cell r="F120" t="str">
            <v>LGV-BAT151-PV523</v>
          </cell>
        </row>
        <row r="121">
          <cell r="D121" t="str">
            <v>mesure de la prise de terre</v>
          </cell>
        </row>
        <row r="122">
          <cell r="D122" t="str">
            <v>mise en œuvre des éléments de la MALT (voir remarque)</v>
          </cell>
        </row>
        <row r="123">
          <cell r="B123" t="str">
            <v>5,2,4</v>
          </cell>
          <cell r="C123" t="str">
            <v>5,2,4. Verticalité et mesure des murs</v>
          </cell>
          <cell r="D123" t="str">
            <v>dimension, verticalité et linéarité</v>
          </cell>
          <cell r="E123" t="str">
            <v>ENTREPRISE GC</v>
          </cell>
          <cell r="F123" t="str">
            <v>LGV-BAT151-PV524</v>
          </cell>
        </row>
        <row r="124">
          <cell r="B124" t="str">
            <v>5,2,5</v>
          </cell>
          <cell r="C124" t="str">
            <v xml:space="preserve">5,2,5. Essais sur béton frais </v>
          </cell>
          <cell r="D124" t="str">
            <v xml:space="preserve">essai d'affaissement </v>
          </cell>
          <cell r="E124" t="str">
            <v>ENTREPRISE GC + LABORATOIRE SOL</v>
          </cell>
          <cell r="F124" t="str">
            <v>LGV-BAT151-PV525</v>
          </cell>
        </row>
        <row r="125">
          <cell r="B125" t="str">
            <v>5,2,6</v>
          </cell>
          <cell r="C125" t="str">
            <v>5,2,6. Essais sur béton durci</v>
          </cell>
          <cell r="D125" t="str">
            <v xml:space="preserve">essai  de résistances mécaniques </v>
          </cell>
          <cell r="E125" t="str">
            <v>ENTREPRISE GC + LABORATOIRE SOL</v>
          </cell>
        </row>
        <row r="126">
          <cell r="B126" t="str">
            <v>5,2,7</v>
          </cell>
          <cell r="C126" t="str">
            <v>5,2,7. Décoffrage/utilisation de l'ouvrage</v>
          </cell>
          <cell r="D126" t="str">
            <v>séchage du béton</v>
          </cell>
          <cell r="E126" t="str">
            <v xml:space="preserve">ENTREPRISE GC + CR/SIG </v>
          </cell>
          <cell r="F126" t="str">
            <v>LGV-BAT151-PV527</v>
          </cell>
        </row>
        <row r="127">
          <cell r="B127" t="str">
            <v>5,2,8</v>
          </cell>
          <cell r="C127" t="str">
            <v>5,2,8. MALT murs</v>
          </cell>
          <cell r="D127" t="str">
            <v>mesure de la prise de terre</v>
          </cell>
          <cell r="E127" t="str">
            <v xml:space="preserve">ENTREPRISE GC + CR/SIG </v>
          </cell>
        </row>
        <row r="128">
          <cell r="B128" t="str">
            <v>5,2,9</v>
          </cell>
          <cell r="C128" t="str">
            <v>5,2,9. Parement des murs</v>
          </cell>
          <cell r="D128" t="str">
            <v xml:space="preserve">qualité de la finition </v>
          </cell>
          <cell r="E128" t="str">
            <v xml:space="preserve">ENTREPRISE GC + CR/SIG </v>
          </cell>
        </row>
        <row r="130">
          <cell r="B130">
            <v>6</v>
          </cell>
          <cell r="C130" t="str">
            <v xml:space="preserve">ETANCHEITE ET ISOLATION </v>
          </cell>
        </row>
        <row r="131">
          <cell r="B131" t="str">
            <v>6,0,1</v>
          </cell>
          <cell r="C131" t="str">
            <v xml:space="preserve"> 6,0,1. Forme et utilisation de l'ouvrage </v>
          </cell>
          <cell r="D131" t="str">
            <v>contrôle de la pente</v>
          </cell>
          <cell r="E131" t="str">
            <v xml:space="preserve">ENTREPRISE GC + CR/SIG </v>
          </cell>
          <cell r="F131" t="str">
            <v>LGV-BAT151-PV601</v>
          </cell>
        </row>
        <row r="132">
          <cell r="D132" t="str">
            <v>séchage de la forme</v>
          </cell>
        </row>
        <row r="133">
          <cell r="B133" t="str">
            <v>6,0,2</v>
          </cell>
          <cell r="C133" t="str">
            <v xml:space="preserve">6,0,2. Isolation </v>
          </cell>
          <cell r="D133" t="str">
            <v xml:space="preserve">contrôle des ponts thermique </v>
          </cell>
          <cell r="E133" t="str">
            <v>ENTREPRISE GC</v>
          </cell>
          <cell r="F133" t="str">
            <v>LGV-BAT151-PV602</v>
          </cell>
        </row>
        <row r="134">
          <cell r="B134" t="str">
            <v>6,0,3</v>
          </cell>
          <cell r="C134" t="str">
            <v>6,0,3. Etanchéité</v>
          </cell>
          <cell r="D134" t="str">
            <v>test étanchéité</v>
          </cell>
          <cell r="E134" t="str">
            <v>ENTREPRISE GC + CR/SIG  + BUREAU DE CONTROL</v>
          </cell>
          <cell r="F134" t="str">
            <v>LGV-BAT151-PV603</v>
          </cell>
        </row>
        <row r="136">
          <cell r="B136">
            <v>7</v>
          </cell>
          <cell r="C136" t="str">
            <v>MENUISERIE</v>
          </cell>
        </row>
        <row r="137">
          <cell r="B137" t="str">
            <v>7,0,1</v>
          </cell>
          <cell r="C137" t="str">
            <v>7,0,1. Bâti dormant et menuiserie</v>
          </cell>
          <cell r="D137" t="str">
            <v>contrôle de pose</v>
          </cell>
          <cell r="E137" t="str">
            <v>ENTREPRISE GC</v>
          </cell>
        </row>
        <row r="138">
          <cell r="B138" t="str">
            <v>7,0,2</v>
          </cell>
          <cell r="C138" t="str">
            <v>7,0,2. MALT des menuiseries</v>
          </cell>
          <cell r="D138" t="str">
            <v>continuité de la boucle de terre</v>
          </cell>
          <cell r="E138" t="str">
            <v>ENTREPRISE GC + CR/SIG  + BUREAU DE CONTROL</v>
          </cell>
        </row>
        <row r="139">
          <cell r="D139" t="str">
            <v>mesure de la prise de terre</v>
          </cell>
        </row>
        <row r="140">
          <cell r="B140" t="str">
            <v>7,0,3</v>
          </cell>
          <cell r="C140" t="str">
            <v>7,0,3. Etanchéité</v>
          </cell>
          <cell r="D140" t="str">
            <v>test étanchéité</v>
          </cell>
          <cell r="E140" t="str">
            <v>ENTREPRISE GC + CR/SIG  + BUREAU DE CONTROL</v>
          </cell>
        </row>
        <row r="142">
          <cell r="B142">
            <v>8</v>
          </cell>
          <cell r="C142" t="str">
            <v>REVETEMENT</v>
          </cell>
        </row>
        <row r="143">
          <cell r="B143">
            <v>8.1</v>
          </cell>
          <cell r="C143" t="str">
            <v>Enduits Int/Ext</v>
          </cell>
        </row>
        <row r="144">
          <cell r="B144" t="str">
            <v>8,1,1</v>
          </cell>
          <cell r="C144" t="str">
            <v xml:space="preserve">8,1,1. Première couche </v>
          </cell>
          <cell r="D144" t="str">
            <v>séchage  de l'enduit</v>
          </cell>
          <cell r="E144" t="str">
            <v>ENTREPRISE GC</v>
          </cell>
          <cell r="F144" t="str">
            <v>LGV-BAT151-PV811</v>
          </cell>
        </row>
        <row r="145">
          <cell r="B145" t="str">
            <v>8,1,2</v>
          </cell>
          <cell r="C145" t="str">
            <v xml:space="preserve">8,1,2. Deuxième couche </v>
          </cell>
          <cell r="D145" t="str">
            <v>qualité finition</v>
          </cell>
          <cell r="E145" t="str">
            <v xml:space="preserve">ENTREPRISE GC + CR/SIG </v>
          </cell>
          <cell r="F145" t="str">
            <v>LGV-BAT151-PV812</v>
          </cell>
        </row>
        <row r="147">
          <cell r="B147">
            <v>8.1999999999999993</v>
          </cell>
          <cell r="C147" t="str">
            <v>Peintures Int/Ext</v>
          </cell>
        </row>
        <row r="148">
          <cell r="B148" t="str">
            <v>8,2,1</v>
          </cell>
          <cell r="C148" t="str">
            <v>8,2,1. Première couche</v>
          </cell>
          <cell r="D148" t="str">
            <v>séchage  de la peinture</v>
          </cell>
          <cell r="E148" t="str">
            <v>ENTREPRISE GC</v>
          </cell>
          <cell r="F148" t="str">
            <v>LGV-BAT151-PV821</v>
          </cell>
        </row>
        <row r="149">
          <cell r="B149" t="str">
            <v>8,2,2</v>
          </cell>
          <cell r="C149" t="str">
            <v>8,2,2. Deuxième couche</v>
          </cell>
          <cell r="D149" t="str">
            <v>séchage  de la peinture</v>
          </cell>
          <cell r="E149" t="str">
            <v xml:space="preserve">ENTREPRISE GC + CR/SIG </v>
          </cell>
          <cell r="F149" t="str">
            <v>LGV-BAT151-PV822</v>
          </cell>
        </row>
        <row r="150">
          <cell r="B150" t="str">
            <v>8,2,3</v>
          </cell>
          <cell r="C150" t="str">
            <v xml:space="preserve">8,2,3. Troisième couche </v>
          </cell>
          <cell r="D150" t="str">
            <v xml:space="preserve">qualité de la finition </v>
          </cell>
        </row>
        <row r="152">
          <cell r="B152">
            <v>9</v>
          </cell>
          <cell r="C152" t="str">
            <v xml:space="preserve">EVACUATION EAUX PLUVIALE </v>
          </cell>
        </row>
        <row r="153">
          <cell r="B153" t="str">
            <v>9,0,1</v>
          </cell>
          <cell r="C153" t="str">
            <v>9,0,1. Zinguerie et évacuation des eaux pluviales vers drain</v>
          </cell>
          <cell r="D153" t="str">
            <v xml:space="preserve">test découlement des eaux  et test d'étanchéité </v>
          </cell>
          <cell r="E153" t="str">
            <v xml:space="preserve">ENTREPRISE GC + CR/SIG </v>
          </cell>
          <cell r="F153" t="str">
            <v>LGV-BAT151-PV901</v>
          </cell>
        </row>
        <row r="158">
          <cell r="B158">
            <v>10</v>
          </cell>
          <cell r="C158" t="str">
            <v>ELECTRICITE</v>
          </cell>
        </row>
        <row r="159">
          <cell r="B159" t="str">
            <v>10,0,1</v>
          </cell>
          <cell r="C159" t="str">
            <v>10,0,1. Eclairage normal</v>
          </cell>
          <cell r="D159" t="str">
            <v xml:space="preserve">test fonctionnement  et mesure des lumens </v>
          </cell>
          <cell r="E159" t="str">
            <v xml:space="preserve">ENTREPRISE ELECTRICITE + CR/SIG  </v>
          </cell>
        </row>
        <row r="160">
          <cell r="B160" t="str">
            <v>10,0,2</v>
          </cell>
          <cell r="C160" t="str">
            <v>10,0,2. Eclairage de sécurité</v>
          </cell>
          <cell r="D160" t="str">
            <v xml:space="preserve">test fonctionnement bloc de secours en cas de défaut </v>
          </cell>
          <cell r="E160" t="str">
            <v>ENTREPRISE ELECTRICITE + CR/SIG</v>
          </cell>
        </row>
        <row r="161">
          <cell r="B161" t="str">
            <v>10,0,3</v>
          </cell>
          <cell r="C161" t="str">
            <v>10,0,3. Tableau électrique TGBT</v>
          </cell>
          <cell r="D161" t="str">
            <v>control serrage et repérage des équipements électriques</v>
          </cell>
          <cell r="E161" t="str">
            <v>ENTREPRISE ELECTRICITE + CR/SIG  + BUREAU DE CONTROL</v>
          </cell>
        </row>
        <row r="162">
          <cell r="D162" t="str">
            <v>test fonctionnement différentiel</v>
          </cell>
        </row>
        <row r="163">
          <cell r="D163" t="str">
            <v xml:space="preserve">test mise à la terre </v>
          </cell>
        </row>
        <row r="164">
          <cell r="D164" t="str">
            <v>mesure d'isolement des câbles</v>
          </cell>
        </row>
        <row r="166">
          <cell r="B166">
            <v>11</v>
          </cell>
          <cell r="C166" t="str">
            <v xml:space="preserve">CLIMATISATION </v>
          </cell>
        </row>
        <row r="167">
          <cell r="B167" t="str">
            <v>11,0,1</v>
          </cell>
          <cell r="C167" t="str">
            <v>11,0,1. Unité de clim</v>
          </cell>
          <cell r="D167" t="str">
            <v>test alarme sonde température</v>
          </cell>
          <cell r="E167" t="str">
            <v>ENTREPRISE CLIMATISATION + CR/SIG  + BUREAU DE CONTROL</v>
          </cell>
        </row>
        <row r="168">
          <cell r="D168" t="str">
            <v>test permutation automatique en cas de défaut</v>
          </cell>
        </row>
        <row r="169">
          <cell r="D169" t="str">
            <v>test alarme alimentation  électrique</v>
          </cell>
        </row>
        <row r="170">
          <cell r="B170" t="str">
            <v>11,0,2</v>
          </cell>
          <cell r="C170" t="str">
            <v>11,0,2. Equipement Toiture</v>
          </cell>
          <cell r="D170" t="str">
            <v>fixation unité extérieure, présence joint anti vibratile, présence isolant UV et thermique du réseau frigorifique extérieur</v>
          </cell>
          <cell r="E170" t="str">
            <v>ENTREPRISE ELECTRICITE + CR/SIG</v>
          </cell>
        </row>
        <row r="171">
          <cell r="B171" t="str">
            <v>11,0,3</v>
          </cell>
          <cell r="C171" t="str">
            <v xml:space="preserve">11,0,3. MALT compresseur clim </v>
          </cell>
          <cell r="D171" t="str">
            <v>continuité de la boucle de terre</v>
          </cell>
          <cell r="E171" t="str">
            <v>ENTREPRISE CLIMATISATION + CR/SIG  + BUREAU DE CONTROL</v>
          </cell>
        </row>
        <row r="172">
          <cell r="D172" t="str">
            <v>mesure de la prise de terre</v>
          </cell>
        </row>
        <row r="173">
          <cell r="D173" t="str">
            <v>mise en œuvre des éléments de la MALT (voir remarque)</v>
          </cell>
        </row>
        <row r="174">
          <cell r="B174" t="str">
            <v>11,0,4</v>
          </cell>
          <cell r="C174" t="str">
            <v>11,0,4. Tableau électrique TE.CLIM</v>
          </cell>
          <cell r="D174" t="str">
            <v>control serrage et repérage des équipements électriques</v>
          </cell>
          <cell r="E174" t="str">
            <v>ENTREPRISE CLIMATISATION + CR/SIG  + BUREAU DE CONTROL</v>
          </cell>
        </row>
        <row r="175">
          <cell r="D175" t="str">
            <v>test fonctionnement différentiel</v>
          </cell>
        </row>
        <row r="176">
          <cell r="D176" t="str">
            <v>mesure d'isolement des câbles</v>
          </cell>
        </row>
        <row r="177">
          <cell r="B177">
            <v>12</v>
          </cell>
          <cell r="C177" t="str">
            <v>DETECTION INCENDIE</v>
          </cell>
        </row>
        <row r="178">
          <cell r="B178" t="str">
            <v>12,0,1</v>
          </cell>
          <cell r="C178" t="str">
            <v xml:space="preserve">12,0,1. Détecteur incendie </v>
          </cell>
          <cell r="D178" t="str">
            <v>test d'alarme détecteur de fumée</v>
          </cell>
          <cell r="E178" t="str">
            <v>ENTREPRISE DETECTION  INCENDIE + CR/SIG  + BUREAU DE CONTROL</v>
          </cell>
        </row>
        <row r="179">
          <cell r="B179" t="str">
            <v>12,0,2</v>
          </cell>
          <cell r="C179" t="str">
            <v>12,0,2. Centrale incendie</v>
          </cell>
          <cell r="D179" t="str">
            <v>test d'alarme défaut sur batterie</v>
          </cell>
          <cell r="E179" t="str">
            <v>ENTREPRISE DETECTION  INCENDIE + CR/SIG  + BUREAU DE CONTROL</v>
          </cell>
        </row>
        <row r="180">
          <cell r="D180" t="str">
            <v>test d'alarme défaut de ligne (Débranchement détecteur)</v>
          </cell>
        </row>
        <row r="181">
          <cell r="D181" t="str">
            <v>test d'alarme défaut sur alimentation secteur</v>
          </cell>
        </row>
        <row r="182">
          <cell r="B182" t="str">
            <v>12,0,3</v>
          </cell>
          <cell r="C182" t="str">
            <v>12,0,3. Asservissement clim</v>
          </cell>
          <cell r="D182" t="str">
            <v>test asservissement arrêt clim en cas de feu</v>
          </cell>
          <cell r="E182" t="str">
            <v>ENTREPRISE DETECTION  INCENDIE + CR/SIG  + BUREAU DE CONTROL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TK163"/>
    </sheetNames>
    <sheetDataSet>
      <sheetData sheetId="0">
        <row r="2">
          <cell r="B2" t="str">
            <v xml:space="preserve"> PV &amp; FC du bâtiment LGV TK163</v>
          </cell>
        </row>
        <row r="4">
          <cell r="B4" t="str">
            <v>Tache</v>
          </cell>
          <cell r="C4" t="str">
            <v>Contrôles réalisés</v>
          </cell>
          <cell r="D4" t="str">
            <v>Contrôles réalisés</v>
          </cell>
          <cell r="E4" t="str">
            <v xml:space="preserve">Entités réalisant les contrôles </v>
          </cell>
          <cell r="F4" t="str">
            <v>PV ou FC</v>
          </cell>
        </row>
        <row r="6">
          <cell r="C6" t="str">
            <v>Mise a disposition plateforme LGV TK  163</v>
          </cell>
          <cell r="F6" t="str">
            <v xml:space="preserve">             LGV-BAT136 MISE A DISPOSITION </v>
          </cell>
        </row>
        <row r="8">
          <cell r="B8">
            <v>1</v>
          </cell>
          <cell r="C8" t="str">
            <v xml:space="preserve">TERRASSEMENT </v>
          </cell>
        </row>
        <row r="9">
          <cell r="B9" t="str">
            <v>1,0,1</v>
          </cell>
          <cell r="C9" t="str">
            <v xml:space="preserve">1,0,1. Implantation du bâtiment </v>
          </cell>
          <cell r="D9" t="str">
            <v xml:space="preserve">écarts d'implantation </v>
          </cell>
          <cell r="E9" t="str">
            <v xml:space="preserve">ENTREPRISE GC + GEOMETRE + CR SIG </v>
          </cell>
          <cell r="F9" t="str">
            <v>LGV-BAT163-PV 101</v>
          </cell>
        </row>
        <row r="10">
          <cell r="B10" t="str">
            <v>1,0,2</v>
          </cell>
          <cell r="C10" t="str">
            <v>1,0,2. Fond de fouille</v>
          </cell>
          <cell r="D10" t="str">
            <v xml:space="preserve">contrôle des dimensions </v>
          </cell>
          <cell r="E10" t="str">
            <v>ENTREPRISE GC + LABORATOIRE SOL + BUREAU DE CONTROL</v>
          </cell>
          <cell r="F10" t="str">
            <v>LGV-BAT163-PV102</v>
          </cell>
        </row>
        <row r="11">
          <cell r="D11" t="str">
            <v>contrôle de la nature du sol</v>
          </cell>
        </row>
        <row r="12">
          <cell r="B12" t="str">
            <v>1,0,3</v>
          </cell>
          <cell r="C12" t="str">
            <v xml:space="preserve">1,0,3. Compaction des sols </v>
          </cell>
          <cell r="D12" t="str">
            <v>test de compaction</v>
          </cell>
          <cell r="E12" t="str">
            <v>ENTREPRISE GC + CR/SIG  + LABORATOIRE SOL</v>
          </cell>
          <cell r="F12" t="str">
            <v>LGV-BAT163-PV 103</v>
          </cell>
        </row>
        <row r="13">
          <cell r="B13" t="str">
            <v>1,0,4</v>
          </cell>
          <cell r="C13" t="str">
            <v>1,0,4. MALT fond de fouille</v>
          </cell>
          <cell r="D13" t="str">
            <v>continuité de la boucle de terre</v>
          </cell>
          <cell r="E13" t="str">
            <v xml:space="preserve">ENTREPRISE  GC + CR/SIG  </v>
          </cell>
          <cell r="F13" t="str">
            <v>LGV-BAT163-PV104</v>
          </cell>
        </row>
        <row r="14">
          <cell r="D14" t="str">
            <v xml:space="preserve">remontées du câble de fond de fouille </v>
          </cell>
        </row>
        <row r="15">
          <cell r="B15">
            <v>2</v>
          </cell>
          <cell r="C15" t="str">
            <v>STRUCTURES</v>
          </cell>
        </row>
        <row r="16">
          <cell r="B16">
            <v>2.1</v>
          </cell>
          <cell r="C16" t="str">
            <v>Semelles</v>
          </cell>
        </row>
        <row r="17">
          <cell r="B17" t="str">
            <v>2,1,1</v>
          </cell>
          <cell r="C17" t="str">
            <v>2,1,1. Coffrages</v>
          </cell>
          <cell r="D17" t="str">
            <v>dimension, verticalité et linéarité</v>
          </cell>
          <cell r="E17" t="str">
            <v>ENTREPRISE GC</v>
          </cell>
          <cell r="F17" t="str">
            <v>LGV-BAT163-PV 211</v>
          </cell>
        </row>
        <row r="18">
          <cell r="B18" t="str">
            <v>2,1,2</v>
          </cell>
          <cell r="C18" t="str">
            <v xml:space="preserve">2,1,2. Ferraillages </v>
          </cell>
          <cell r="D18" t="str">
            <v xml:space="preserve">contrôle des sections  </v>
          </cell>
          <cell r="E18" t="str">
            <v>ENTREPRISE GC +  BUREAU DE CONTROL</v>
          </cell>
          <cell r="F18" t="str">
            <v>LGV-BAT163-PV212</v>
          </cell>
        </row>
        <row r="19">
          <cell r="B19" t="str">
            <v>2,1,3</v>
          </cell>
          <cell r="C19" t="str">
            <v xml:space="preserve">     2,1,3. MALT fond de fouille / structure</v>
          </cell>
          <cell r="D19" t="str">
            <v>continuité de la boucle de terre</v>
          </cell>
          <cell r="E19" t="str">
            <v>ENTREPRISE GC + CR/SIG  + BUREAU DE CONTROL</v>
          </cell>
          <cell r="F19" t="str">
            <v>LGV-BAT163-PV213</v>
          </cell>
        </row>
        <row r="20">
          <cell r="D20" t="str">
            <v>mesure de la prise de terre</v>
          </cell>
        </row>
        <row r="21">
          <cell r="D21" t="str">
            <v>mise en œuvre des éléments de la MALT (voir remarque)</v>
          </cell>
        </row>
        <row r="22">
          <cell r="B22" t="str">
            <v>2,1,4</v>
          </cell>
          <cell r="C22" t="str">
            <v xml:space="preserve">2,1,4. Essais sur béton frais </v>
          </cell>
          <cell r="D22" t="str">
            <v xml:space="preserve">essai d'affaissement </v>
          </cell>
          <cell r="E22" t="str">
            <v>ENTREPRISE GC + LABORATOIRE SOL</v>
          </cell>
          <cell r="F22" t="str">
            <v>LGV-BAT163-PV214</v>
          </cell>
        </row>
        <row r="23">
          <cell r="B23" t="str">
            <v>2,1,5</v>
          </cell>
          <cell r="C23" t="str">
            <v>2,1,5. Essais sur béton durci</v>
          </cell>
          <cell r="D23" t="str">
            <v xml:space="preserve">essai  de résistances mécaniques </v>
          </cell>
          <cell r="E23" t="str">
            <v>ENTREPRISE GC + LABORATOIRE SOL</v>
          </cell>
          <cell r="F23" t="str">
            <v>LGV-BAT163-PV215</v>
          </cell>
        </row>
        <row r="24">
          <cell r="B24" t="str">
            <v>2,1,6</v>
          </cell>
          <cell r="C24" t="str">
            <v>2,1,6. Décoffrage/utilisation de l'ouvrage</v>
          </cell>
          <cell r="D24" t="str">
            <v>séchage du béton</v>
          </cell>
          <cell r="E24" t="str">
            <v xml:space="preserve">ENTREPRISE GC + CR/SIG </v>
          </cell>
          <cell r="F24" t="str">
            <v>LGV-BAT163-PV216</v>
          </cell>
        </row>
        <row r="25">
          <cell r="B25" t="str">
            <v>2,1,7</v>
          </cell>
          <cell r="C25" t="str">
            <v>2,1,7. MALT fond de fouille / structure</v>
          </cell>
          <cell r="D25" t="str">
            <v>mesure de la prise de terre</v>
          </cell>
          <cell r="E25" t="str">
            <v xml:space="preserve">ENTREPRISE GC + CR/SIG </v>
          </cell>
        </row>
        <row r="27">
          <cell r="B27">
            <v>2.2000000000000002</v>
          </cell>
          <cell r="C27" t="str">
            <v xml:space="preserve">Longrines  </v>
          </cell>
        </row>
        <row r="28">
          <cell r="C28" t="str">
            <v>Longrines</v>
          </cell>
        </row>
        <row r="29">
          <cell r="B29" t="str">
            <v>2,2,1</v>
          </cell>
          <cell r="C29" t="str">
            <v xml:space="preserve">2,2,1. Ferraillages </v>
          </cell>
          <cell r="D29" t="str">
            <v xml:space="preserve">contrôle des sections  </v>
          </cell>
          <cell r="E29" t="str">
            <v>ENTREPRISE GC +  BUREAU DE CONTROL</v>
          </cell>
          <cell r="F29" t="str">
            <v>LGV-BAT163-PV221</v>
          </cell>
        </row>
        <row r="30">
          <cell r="B30" t="str">
            <v>2,2,2</v>
          </cell>
          <cell r="C30" t="str">
            <v xml:space="preserve">     2,2,2. MALT fond de fouille / structure</v>
          </cell>
          <cell r="D30" t="str">
            <v>continuité de la boucle de terre</v>
          </cell>
          <cell r="E30" t="str">
            <v>ENTREPRISE GC + CR/SIG  + BUREAU DE CONTROL</v>
          </cell>
          <cell r="F30" t="str">
            <v>LGV-BAT163-PV222</v>
          </cell>
        </row>
        <row r="31">
          <cell r="D31" t="str">
            <v>mesure de la prise de terre</v>
          </cell>
        </row>
        <row r="32">
          <cell r="D32" t="str">
            <v>mise en œuvre des éléments de la MALT (voir remarque)</v>
          </cell>
        </row>
        <row r="33">
          <cell r="B33" t="str">
            <v>2,2,3</v>
          </cell>
          <cell r="C33" t="str">
            <v>2,2,3. Coffrages</v>
          </cell>
          <cell r="D33" t="str">
            <v>dimension, verticalité et linéarité</v>
          </cell>
          <cell r="E33" t="str">
            <v>ENTREPRISE GC</v>
          </cell>
        </row>
        <row r="34">
          <cell r="B34" t="str">
            <v>2,2,4</v>
          </cell>
          <cell r="C34" t="str">
            <v xml:space="preserve">2,2,4. Essais sur béton frais </v>
          </cell>
          <cell r="D34" t="str">
            <v xml:space="preserve">essai d'affaissement </v>
          </cell>
          <cell r="E34" t="str">
            <v>ENTREPRISE GC + LABORATOIRE SOL</v>
          </cell>
          <cell r="F34" t="str">
            <v>LGV-BAT163-PV224</v>
          </cell>
        </row>
        <row r="35">
          <cell r="B35" t="str">
            <v>2,2,5</v>
          </cell>
          <cell r="C35" t="str">
            <v>2,2,5. Essais sur béton durci</v>
          </cell>
          <cell r="D35" t="str">
            <v xml:space="preserve">essai  de résistances mécaniques </v>
          </cell>
          <cell r="E35" t="str">
            <v>ENTREPRISE GC + LABORATOIRE SOL</v>
          </cell>
          <cell r="F35" t="str">
            <v>LGV-BAT163-PV225</v>
          </cell>
        </row>
        <row r="36">
          <cell r="B36" t="str">
            <v>2,2,6</v>
          </cell>
          <cell r="C36" t="str">
            <v>2,2,6. Décoffrage/utilisation de l'ouvrage</v>
          </cell>
          <cell r="D36" t="str">
            <v>séchage du béton</v>
          </cell>
          <cell r="E36" t="str">
            <v xml:space="preserve">ENTREPRISE GC + CR/SIG </v>
          </cell>
          <cell r="F36" t="str">
            <v>LGV-BAT163-PV226</v>
          </cell>
        </row>
        <row r="37">
          <cell r="B37" t="str">
            <v>2,2,7</v>
          </cell>
          <cell r="C37" t="str">
            <v>2,2,7. MALT fond de fouille / structure</v>
          </cell>
          <cell r="D37" t="str">
            <v>mesure de la prise de terre</v>
          </cell>
          <cell r="E37" t="str">
            <v xml:space="preserve">ENTREPRISE GC + CR/SIG </v>
          </cell>
        </row>
        <row r="39">
          <cell r="B39" t="str">
            <v>2,3,0</v>
          </cell>
          <cell r="C39" t="str">
            <v>Poteaux raidisseur</v>
          </cell>
        </row>
        <row r="40">
          <cell r="B40" t="str">
            <v>2,3,1</v>
          </cell>
          <cell r="C40" t="str">
            <v xml:space="preserve">2,3,1. Ferraillages </v>
          </cell>
          <cell r="D40" t="str">
            <v xml:space="preserve">contrôle des sections  </v>
          </cell>
          <cell r="E40" t="str">
            <v>ENTREPRISE GC +  BUREAU DE CONTROL</v>
          </cell>
          <cell r="F40" t="str">
            <v>LGV-BAT163-PV331</v>
          </cell>
        </row>
        <row r="41">
          <cell r="B41" t="str">
            <v>2,3,2</v>
          </cell>
          <cell r="C41" t="str">
            <v xml:space="preserve">     2,3,2. MALT structure</v>
          </cell>
          <cell r="D41" t="str">
            <v>continuité de la boucle de terre</v>
          </cell>
          <cell r="E41" t="str">
            <v>ENTREPRISE GC + CR/SIG  + BUREAU DE CONTROL</v>
          </cell>
        </row>
        <row r="42">
          <cell r="D42" t="str">
            <v>mesure de la prise de terre</v>
          </cell>
        </row>
        <row r="43">
          <cell r="D43" t="str">
            <v>mise en œuvre des éléments de la MALT (voir remarque)</v>
          </cell>
        </row>
        <row r="44">
          <cell r="B44" t="str">
            <v>2,3,3</v>
          </cell>
          <cell r="C44" t="str">
            <v>2,3,3. Coffrages</v>
          </cell>
          <cell r="D44" t="str">
            <v>dimension, verticalité et linéarité</v>
          </cell>
          <cell r="E44" t="str">
            <v>ENTREPRISE GC</v>
          </cell>
          <cell r="F44" t="str">
            <v>LGV-BAT163-PV333</v>
          </cell>
        </row>
        <row r="45">
          <cell r="B45" t="str">
            <v>2,3,4</v>
          </cell>
          <cell r="C45" t="str">
            <v xml:space="preserve">2,3,4. Essais sur béton frais </v>
          </cell>
          <cell r="D45" t="str">
            <v xml:space="preserve">essai d'affaissement </v>
          </cell>
          <cell r="E45" t="str">
            <v>ENTREPRISE GC + LABORATOIRE SOL</v>
          </cell>
        </row>
        <row r="46">
          <cell r="B46" t="str">
            <v>2,3,5</v>
          </cell>
          <cell r="C46" t="str">
            <v>2,3,5. Essais sur béton durci</v>
          </cell>
          <cell r="D46" t="str">
            <v xml:space="preserve">essai  de résistances mécaniques </v>
          </cell>
          <cell r="E46" t="str">
            <v>ENTREPRISE GC + LABORATOIRE SOL</v>
          </cell>
          <cell r="F46" t="str">
            <v>LGV-BAT163-PV335</v>
          </cell>
        </row>
        <row r="47">
          <cell r="B47" t="str">
            <v>2,3,6</v>
          </cell>
          <cell r="C47" t="str">
            <v>2,3,6. Décoffrage/utilisation de l'ouvrage</v>
          </cell>
          <cell r="D47" t="str">
            <v>séchage du béton</v>
          </cell>
          <cell r="E47" t="str">
            <v xml:space="preserve">ENTREPRISE GC + CR/SIG </v>
          </cell>
          <cell r="F47" t="str">
            <v>LGV-BAT163-PV336</v>
          </cell>
        </row>
        <row r="48">
          <cell r="B48" t="str">
            <v>2,3,7</v>
          </cell>
          <cell r="C48" t="str">
            <v>2,3,7. MALT structure</v>
          </cell>
          <cell r="D48" t="str">
            <v>mesure de la prise de terre</v>
          </cell>
          <cell r="E48" t="str">
            <v xml:space="preserve">ENTREPRISE GC + CR/SIG </v>
          </cell>
        </row>
        <row r="50">
          <cell r="B50" t="str">
            <v>2,4,0</v>
          </cell>
          <cell r="C50" t="str">
            <v xml:space="preserve">Chainages et linteaux </v>
          </cell>
        </row>
        <row r="51">
          <cell r="B51" t="str">
            <v>2,4,1</v>
          </cell>
          <cell r="C51" t="str">
            <v xml:space="preserve">2,4,1. Ferraillages </v>
          </cell>
          <cell r="D51" t="str">
            <v xml:space="preserve">contrôle des sections  </v>
          </cell>
          <cell r="E51" t="str">
            <v>ENTREPRISE GC +  BUREAU DE CONTROL</v>
          </cell>
          <cell r="F51" t="str">
            <v>LGV-BAT163-PV241</v>
          </cell>
        </row>
        <row r="52">
          <cell r="B52" t="str">
            <v>2,4,2</v>
          </cell>
          <cell r="C52" t="str">
            <v xml:space="preserve">     2,4,2. MALT structure</v>
          </cell>
          <cell r="D52" t="str">
            <v>continuité de la boucle de terre</v>
          </cell>
          <cell r="E52" t="str">
            <v>ENTREPRISE GC + CR/SIG  + BUREAU DE CONTROL</v>
          </cell>
        </row>
        <row r="53">
          <cell r="D53" t="str">
            <v>mesure de la prise de terre</v>
          </cell>
        </row>
        <row r="54">
          <cell r="D54" t="str">
            <v>mise en œuvre des éléments de la MALT (voir remarque)</v>
          </cell>
        </row>
        <row r="55">
          <cell r="B55" t="str">
            <v>2,4,3</v>
          </cell>
          <cell r="C55" t="str">
            <v>2,4,3. Coffrages</v>
          </cell>
          <cell r="D55" t="str">
            <v>dimension, verticalité et linéarité</v>
          </cell>
          <cell r="E55" t="str">
            <v>ENTREPRISE GC</v>
          </cell>
          <cell r="F55" t="str">
            <v>LGV-BAT163-PV243</v>
          </cell>
        </row>
        <row r="56">
          <cell r="B56" t="str">
            <v>2,4,4</v>
          </cell>
          <cell r="C56" t="str">
            <v xml:space="preserve">2,4,4. Essais sur béton frais </v>
          </cell>
          <cell r="D56" t="str">
            <v xml:space="preserve">essai d'affaissement </v>
          </cell>
          <cell r="E56" t="str">
            <v>ENTREPRISE GC + LABORATOIRE SOL</v>
          </cell>
          <cell r="F56" t="str">
            <v>LGV-BAT163-PV244</v>
          </cell>
        </row>
        <row r="57">
          <cell r="B57" t="str">
            <v>2,4,5</v>
          </cell>
          <cell r="C57" t="str">
            <v>2,4,5. Essais sur béton durci</v>
          </cell>
          <cell r="D57" t="str">
            <v xml:space="preserve">essai  de résistances mécaniques </v>
          </cell>
          <cell r="E57" t="str">
            <v>ENTREPRISE GC + LABORATOIRE SOL</v>
          </cell>
        </row>
        <row r="58">
          <cell r="B58" t="str">
            <v>2,4,6</v>
          </cell>
          <cell r="C58" t="str">
            <v>2,4,6. Décoffrage/utilisation de l'ouvrage</v>
          </cell>
          <cell r="D58" t="str">
            <v>séchage du béton</v>
          </cell>
          <cell r="E58" t="str">
            <v xml:space="preserve">ENTREPRISE GC + CR/SIG </v>
          </cell>
          <cell r="F58" t="str">
            <v>LGV-BAT163-PV246</v>
          </cell>
        </row>
        <row r="59">
          <cell r="B59" t="str">
            <v>2,4,7</v>
          </cell>
          <cell r="C59" t="str">
            <v>2,4,7. MALT structure</v>
          </cell>
          <cell r="D59" t="str">
            <v>mesure de la prise de terre</v>
          </cell>
          <cell r="E59" t="str">
            <v xml:space="preserve">ENTREPRISE GC + CR/SIG </v>
          </cell>
        </row>
        <row r="61">
          <cell r="B61" t="str">
            <v>2,5,0</v>
          </cell>
          <cell r="C61" t="str">
            <v>Poutres</v>
          </cell>
        </row>
        <row r="62">
          <cell r="B62" t="str">
            <v>2,5,1</v>
          </cell>
          <cell r="C62" t="str">
            <v xml:space="preserve">2,5,1. Ferraillages </v>
          </cell>
          <cell r="D62" t="str">
            <v xml:space="preserve">contrôle des sections  </v>
          </cell>
          <cell r="E62" t="str">
            <v>ENTREPRISE GC +  BUREAU DE CONTROL</v>
          </cell>
        </row>
        <row r="63">
          <cell r="B63" t="str">
            <v>2,5,2</v>
          </cell>
          <cell r="C63" t="str">
            <v xml:space="preserve">     2,5,2. MALT structure</v>
          </cell>
          <cell r="D63" t="str">
            <v>continuité de la boucle de terre</v>
          </cell>
          <cell r="E63" t="str">
            <v>ENTREPRISE GC + CR/SIG  + BUREAU DE CONTROL</v>
          </cell>
        </row>
        <row r="64">
          <cell r="D64" t="str">
            <v>mesure de la prise de terre</v>
          </cell>
        </row>
        <row r="65">
          <cell r="D65" t="str">
            <v>mise en œuvre des éléments de la MALT (voir remarque)</v>
          </cell>
        </row>
        <row r="66">
          <cell r="B66" t="str">
            <v>2,5,3</v>
          </cell>
          <cell r="C66" t="str">
            <v>2,5,3. Coffrages</v>
          </cell>
          <cell r="D66" t="str">
            <v>dimension, verticalité et linéarité</v>
          </cell>
          <cell r="E66" t="str">
            <v>ENTREPRISE GC</v>
          </cell>
        </row>
        <row r="67">
          <cell r="B67" t="str">
            <v>2,5,4</v>
          </cell>
          <cell r="C67" t="str">
            <v xml:space="preserve">2,5,4. Essais sur béton frais </v>
          </cell>
          <cell r="D67" t="str">
            <v xml:space="preserve">essai d'affaissement </v>
          </cell>
          <cell r="E67" t="str">
            <v>ENTREPRISE GC + LABORATOIRE SOL</v>
          </cell>
        </row>
        <row r="68">
          <cell r="B68" t="str">
            <v>2,5,5</v>
          </cell>
          <cell r="C68" t="str">
            <v>2,5,5. Essais sur béton durci</v>
          </cell>
          <cell r="D68" t="str">
            <v xml:space="preserve">essai  de résistances mécaniques </v>
          </cell>
          <cell r="E68" t="str">
            <v>ENTREPRISE GC + LABORATOIRE SOL</v>
          </cell>
        </row>
        <row r="69">
          <cell r="B69" t="str">
            <v>2,5,6</v>
          </cell>
          <cell r="C69" t="str">
            <v>2,5,6. Décoffrage/utilisation de l'ouvrage</v>
          </cell>
          <cell r="D69" t="str">
            <v>séchage du béton</v>
          </cell>
          <cell r="E69" t="str">
            <v xml:space="preserve">ENTREPRISE GC + CR/SIG </v>
          </cell>
        </row>
        <row r="70">
          <cell r="B70" t="str">
            <v>2,5,7</v>
          </cell>
          <cell r="C70" t="str">
            <v>2,5,7. MALT structure</v>
          </cell>
          <cell r="D70" t="str">
            <v>mesure de la prise de terre</v>
          </cell>
          <cell r="E70" t="str">
            <v xml:space="preserve">ENTREPRISE GC + CR/SIG </v>
          </cell>
        </row>
        <row r="72">
          <cell r="B72" t="str">
            <v>2,6,0</v>
          </cell>
          <cell r="C72" t="str">
            <v>Acrotères</v>
          </cell>
        </row>
        <row r="73">
          <cell r="B73" t="str">
            <v>2,6,1</v>
          </cell>
          <cell r="C73" t="str">
            <v xml:space="preserve">2,6,1. Ferraillages </v>
          </cell>
          <cell r="D73" t="str">
            <v xml:space="preserve">contrôle des sections  </v>
          </cell>
          <cell r="E73" t="str">
            <v>ENTREPRISE GC +  BUREAU DE CONTROL</v>
          </cell>
          <cell r="F73" t="str">
            <v>LGV-BAT163-PV261</v>
          </cell>
        </row>
        <row r="74">
          <cell r="B74" t="str">
            <v>2,6,2</v>
          </cell>
          <cell r="C74" t="str">
            <v xml:space="preserve">     2,6,2. MALT structure</v>
          </cell>
          <cell r="D74" t="str">
            <v>continuité de la boucle de terre</v>
          </cell>
          <cell r="E74" t="str">
            <v>ENTREPRISE GC + CR/SIG  + BUREAU DE CONTROL</v>
          </cell>
          <cell r="F74" t="str">
            <v>LGV-BAT163-PV262</v>
          </cell>
        </row>
        <row r="75">
          <cell r="D75" t="str">
            <v>mesure de la prise de terre</v>
          </cell>
        </row>
        <row r="76">
          <cell r="D76" t="str">
            <v>mise en œuvre des éléments de la MALT (voir remarque)</v>
          </cell>
        </row>
        <row r="77">
          <cell r="B77" t="str">
            <v>2,6,3</v>
          </cell>
          <cell r="C77" t="str">
            <v>2,6,3. Coffrages</v>
          </cell>
          <cell r="D77" t="str">
            <v>dimention, verticalité et linéarité</v>
          </cell>
          <cell r="E77" t="str">
            <v>ENTREPRISE GC</v>
          </cell>
          <cell r="F77" t="str">
            <v>LGV-BAT163-PV263</v>
          </cell>
        </row>
        <row r="78">
          <cell r="B78" t="str">
            <v>2,6,4</v>
          </cell>
          <cell r="C78" t="str">
            <v xml:space="preserve">2,6,4. Essais sur béton frais </v>
          </cell>
          <cell r="D78" t="str">
            <v xml:space="preserve">essai d'affaissement </v>
          </cell>
          <cell r="E78" t="str">
            <v>ENTREPRISE GC + LABORATOIRE SOL</v>
          </cell>
          <cell r="F78" t="str">
            <v>LGV-BAT163-PV264</v>
          </cell>
        </row>
        <row r="79">
          <cell r="B79" t="str">
            <v>2,6,5</v>
          </cell>
          <cell r="C79" t="str">
            <v>2,6,5. Essais sur béton durci</v>
          </cell>
          <cell r="D79" t="str">
            <v xml:space="preserve">essai  de résistances mécaniques </v>
          </cell>
          <cell r="E79" t="str">
            <v>ENTREPRISE GC + LABORATOIRE SOL</v>
          </cell>
        </row>
        <row r="80">
          <cell r="B80" t="str">
            <v>2,6,6</v>
          </cell>
          <cell r="C80" t="str">
            <v>2,6,6. Decofrage/utilisation de l'ouvrage</v>
          </cell>
          <cell r="D80" t="str">
            <v>séchage du béton</v>
          </cell>
          <cell r="E80" t="str">
            <v xml:space="preserve">ENTREPRISE GC + CR/SIG </v>
          </cell>
          <cell r="F80" t="str">
            <v>LGV-BAT163-PV266</v>
          </cell>
        </row>
        <row r="81">
          <cell r="B81" t="str">
            <v>2,6,7</v>
          </cell>
          <cell r="C81" t="str">
            <v>2,6,7. MALT structure</v>
          </cell>
          <cell r="D81" t="str">
            <v>mesure de la prise de terre</v>
          </cell>
          <cell r="E81" t="str">
            <v xml:space="preserve">ENTREPRISE GC + CR/SIG </v>
          </cell>
        </row>
        <row r="83">
          <cell r="B83">
            <v>3</v>
          </cell>
          <cell r="C83" t="str">
            <v xml:space="preserve">DALLES </v>
          </cell>
        </row>
        <row r="84">
          <cell r="B84" t="str">
            <v>3,0,1</v>
          </cell>
          <cell r="C84" t="str">
            <v>3,0,1. Réseaux sous dallage</v>
          </cell>
          <cell r="D84" t="str">
            <v xml:space="preserve">positionement des reseaux sous dallage </v>
          </cell>
          <cell r="E84" t="str">
            <v>ENTREPRISE GC</v>
          </cell>
          <cell r="F84" t="str">
            <v>LGV-BAT163-PV301</v>
          </cell>
        </row>
        <row r="85">
          <cell r="B85" t="str">
            <v>3,0,2</v>
          </cell>
          <cell r="C85" t="str">
            <v>3,0,2. Compaction des sols</v>
          </cell>
          <cell r="D85" t="str">
            <v>test de compaction</v>
          </cell>
          <cell r="E85" t="str">
            <v>ENTREPRISE GC + LABORATOIRE SOL</v>
          </cell>
        </row>
        <row r="86">
          <cell r="B86" t="str">
            <v>3,0,3</v>
          </cell>
          <cell r="C86" t="str">
            <v>3,0,3. Coffrages</v>
          </cell>
          <cell r="D86" t="str">
            <v>dimention, verticalité et linéarité</v>
          </cell>
          <cell r="E86" t="str">
            <v>ENTREPRISE GC</v>
          </cell>
          <cell r="F86" t="str">
            <v>LGV-BAT163-PV303</v>
          </cell>
        </row>
        <row r="87">
          <cell r="B87" t="str">
            <v>3,0,4</v>
          </cell>
          <cell r="C87" t="str">
            <v xml:space="preserve">3,0,4. Ferraillages </v>
          </cell>
          <cell r="D87" t="str">
            <v xml:space="preserve">contrôle des sections  </v>
          </cell>
          <cell r="E87" t="str">
            <v>ENTREPRISE GC +  BUREAU DE CONTROL</v>
          </cell>
        </row>
        <row r="88">
          <cell r="B88" t="str">
            <v>3,0,5</v>
          </cell>
          <cell r="C88" t="str">
            <v>3,0,5. MALT dalle sur radier</v>
          </cell>
          <cell r="D88" t="str">
            <v>continuité de la boucle de terre</v>
          </cell>
          <cell r="E88" t="str">
            <v>ENTREPRISE GC + CR/SIG  + BUREAU DE CONTROL</v>
          </cell>
          <cell r="F88" t="str">
            <v>LGV-BAT163-PV305</v>
          </cell>
        </row>
        <row r="89">
          <cell r="D89" t="str">
            <v>mesure de la prise de terre</v>
          </cell>
        </row>
        <row r="90">
          <cell r="D90" t="str">
            <v>mise en œuvre des éléments de la MALT (voir remarque)</v>
          </cell>
        </row>
        <row r="91">
          <cell r="B91" t="str">
            <v>3,0,6</v>
          </cell>
          <cell r="C91" t="str">
            <v xml:space="preserve">3,0,6.Essais sur béton frais </v>
          </cell>
          <cell r="D91" t="str">
            <v xml:space="preserve">essai d'affaissement </v>
          </cell>
          <cell r="E91" t="str">
            <v>ENTREPRISE GC + LABORATOIRE SOL</v>
          </cell>
          <cell r="F91" t="str">
            <v>LGV-BAT163-PV306</v>
          </cell>
        </row>
        <row r="92">
          <cell r="B92" t="str">
            <v>3,0,7</v>
          </cell>
          <cell r="C92" t="str">
            <v>3,0,7.Essais sur béton durci</v>
          </cell>
          <cell r="D92" t="str">
            <v xml:space="preserve">essai  de résistances mécaniques </v>
          </cell>
          <cell r="E92" t="str">
            <v>ENTREPRISE GC + LABORATOIRE SOL</v>
          </cell>
        </row>
        <row r="93">
          <cell r="B93" t="str">
            <v>3,0,8</v>
          </cell>
          <cell r="C93" t="str">
            <v>3,0,8. Finition de la dalle</v>
          </cell>
          <cell r="D93" t="str">
            <v>finition et planimétrie</v>
          </cell>
          <cell r="E93" t="str">
            <v xml:space="preserve">ENTREPRISE GC + CR/SIG </v>
          </cell>
        </row>
        <row r="94">
          <cell r="B94" t="str">
            <v>3,0,9</v>
          </cell>
          <cell r="C94" t="str">
            <v>3,0,9. Décoffrage/utilisation de l'ouvrage</v>
          </cell>
          <cell r="D94" t="str">
            <v>séchage du béton</v>
          </cell>
          <cell r="E94" t="str">
            <v xml:space="preserve">ENTREPRISE GC + CR/SIG </v>
          </cell>
        </row>
        <row r="95">
          <cell r="B95" t="str">
            <v>3,0,10</v>
          </cell>
          <cell r="C95" t="str">
            <v>3,0,10. MALT dalle sur radier</v>
          </cell>
          <cell r="D95" t="str">
            <v>mesure de la prise de terre</v>
          </cell>
          <cell r="E95" t="str">
            <v xml:space="preserve">ENTREPRISE GC + CR/SIG </v>
          </cell>
        </row>
        <row r="101">
          <cell r="B101">
            <v>4</v>
          </cell>
          <cell r="C101" t="str">
            <v xml:space="preserve">PLANCHERS </v>
          </cell>
        </row>
        <row r="102">
          <cell r="B102" t="str">
            <v>4,0,1</v>
          </cell>
          <cell r="C102" t="str">
            <v>4,0,1. Coffrages</v>
          </cell>
          <cell r="D102" t="str">
            <v>verticalité et mesures</v>
          </cell>
          <cell r="E102" t="str">
            <v>ENTREPRISE GC</v>
          </cell>
          <cell r="F102" t="str">
            <v>LGV-BAT163-PV401</v>
          </cell>
        </row>
        <row r="103">
          <cell r="B103" t="str">
            <v>4,0,2</v>
          </cell>
          <cell r="C103" t="str">
            <v xml:space="preserve">4,0,2. Ferraillages </v>
          </cell>
          <cell r="D103" t="str">
            <v xml:space="preserve">contrôle des sections  </v>
          </cell>
          <cell r="E103" t="str">
            <v>ENTREPRISE GC +  BUREAU DE CONTROL</v>
          </cell>
          <cell r="F103" t="str">
            <v>LGV-BAT163-PV402</v>
          </cell>
        </row>
        <row r="104">
          <cell r="B104" t="str">
            <v>4,0,3</v>
          </cell>
          <cell r="C104" t="str">
            <v>4,0,3. MALT plancher haut</v>
          </cell>
          <cell r="D104" t="str">
            <v>continuité de la boucle de terre</v>
          </cell>
          <cell r="E104" t="str">
            <v>ENTREPRISE GC + CR/SIG  + BUREAU DE CONTROL</v>
          </cell>
          <cell r="F104" t="str">
            <v>LGV-BAT163-PV403</v>
          </cell>
        </row>
        <row r="105">
          <cell r="D105" t="str">
            <v>mesure de la prise de terre</v>
          </cell>
        </row>
        <row r="106">
          <cell r="D106" t="str">
            <v>mise en œuvre des éléments de la MALT (voir remarque)</v>
          </cell>
        </row>
        <row r="107">
          <cell r="B107" t="str">
            <v>4,0,4</v>
          </cell>
          <cell r="C107" t="str">
            <v xml:space="preserve">4,0,4. Essais sur béton frais </v>
          </cell>
          <cell r="D107" t="str">
            <v xml:space="preserve">essai d'affaissement </v>
          </cell>
          <cell r="E107" t="str">
            <v>ENTREPRISE GC + LABORATOIRE SOL</v>
          </cell>
          <cell r="F107" t="str">
            <v>LGV-BAT163-PV404</v>
          </cell>
        </row>
        <row r="108">
          <cell r="B108" t="str">
            <v>4,0,5</v>
          </cell>
          <cell r="C108" t="str">
            <v>4,0,5. Essais sur béton durci</v>
          </cell>
          <cell r="D108" t="str">
            <v xml:space="preserve">essai  de résistances mécaniques </v>
          </cell>
          <cell r="E108" t="str">
            <v>ENTREPRISE GC + LABORATOIRE SOL</v>
          </cell>
        </row>
        <row r="109">
          <cell r="B109" t="str">
            <v>4,0,6</v>
          </cell>
          <cell r="C109" t="str">
            <v>4,0,6. Décoffrage/utilisation de l'ouvrage</v>
          </cell>
          <cell r="D109" t="str">
            <v>séchage du béton</v>
          </cell>
          <cell r="E109" t="str">
            <v xml:space="preserve">ENTREPRISE GC + CR/SIG </v>
          </cell>
          <cell r="F109" t="str">
            <v>LGV-BAT163-PV406</v>
          </cell>
        </row>
        <row r="110">
          <cell r="B110" t="str">
            <v>4,0,7</v>
          </cell>
          <cell r="C110" t="str">
            <v>4,0,7. MALT plancher haut</v>
          </cell>
          <cell r="D110" t="str">
            <v>mesure de la prise de terre</v>
          </cell>
          <cell r="E110" t="str">
            <v xml:space="preserve">ENTREPRISE GC + CR/SIG </v>
          </cell>
        </row>
        <row r="112">
          <cell r="B112">
            <v>5</v>
          </cell>
          <cell r="C112" t="str">
            <v xml:space="preserve">VOILES </v>
          </cell>
        </row>
        <row r="113">
          <cell r="B113">
            <v>5.0999999999999996</v>
          </cell>
          <cell r="C113" t="str">
            <v>Corps creux Agglo/Brique</v>
          </cell>
        </row>
        <row r="114">
          <cell r="B114" t="str">
            <v>5,1,1</v>
          </cell>
          <cell r="C114" t="str">
            <v xml:space="preserve">5,1,1. Implantation des murs </v>
          </cell>
          <cell r="D114" t="str">
            <v xml:space="preserve">écarts d'implantation </v>
          </cell>
          <cell r="E114" t="str">
            <v>ENTREPRISE GC + GEOMETRE + CR SIG</v>
          </cell>
        </row>
        <row r="115">
          <cell r="B115" t="str">
            <v>5,1,2</v>
          </cell>
          <cell r="C115" t="str">
            <v>5,1,2. Verticalité et mesures des murs</v>
          </cell>
          <cell r="D115" t="str">
            <v>dimension, verticalité et linéarité</v>
          </cell>
          <cell r="E115" t="str">
            <v>ENTREPRISE GC</v>
          </cell>
          <cell r="F115" t="str">
            <v>LGV-BAT163-PV512</v>
          </cell>
        </row>
        <row r="117">
          <cell r="B117">
            <v>5.2</v>
          </cell>
          <cell r="C117" t="str">
            <v>Corps plein BA</v>
          </cell>
        </row>
        <row r="118">
          <cell r="B118" t="str">
            <v>5,2,1</v>
          </cell>
          <cell r="C118" t="str">
            <v xml:space="preserve">5,2,1. Implantation des murs </v>
          </cell>
          <cell r="D118" t="str">
            <v xml:space="preserve">écarts d'implantation </v>
          </cell>
          <cell r="E118" t="str">
            <v>ENTREPRISE GC + GEOMETRE + CR SIG</v>
          </cell>
          <cell r="F118" t="str">
            <v>LGV-BAT163-PV521</v>
          </cell>
        </row>
        <row r="119">
          <cell r="B119" t="str">
            <v>5,2,2</v>
          </cell>
          <cell r="C119" t="str">
            <v xml:space="preserve">5,2,2. Ferraillages </v>
          </cell>
          <cell r="D119" t="str">
            <v xml:space="preserve">contrôle des sections  </v>
          </cell>
          <cell r="E119" t="str">
            <v>ENTREPRISE GC +  BUREAU DE CONTROL</v>
          </cell>
          <cell r="F119" t="str">
            <v>LGV-BAT163-PV522</v>
          </cell>
        </row>
        <row r="120">
          <cell r="B120" t="str">
            <v>5,2,3</v>
          </cell>
          <cell r="C120" t="str">
            <v>5,2,3. MALT murs</v>
          </cell>
          <cell r="D120" t="str">
            <v>continuité de la boucle de terre</v>
          </cell>
          <cell r="E120" t="str">
            <v>ENTREPRISE GC + CR/SIG  + BUREAU DE CONTROL</v>
          </cell>
          <cell r="F120" t="str">
            <v>LGV-BAT163-PV523</v>
          </cell>
        </row>
        <row r="121">
          <cell r="D121" t="str">
            <v>mesure de la prise de terre</v>
          </cell>
        </row>
        <row r="122">
          <cell r="D122" t="str">
            <v>mise en œuvre des éléments de la MALT (voir remarque)</v>
          </cell>
        </row>
        <row r="123">
          <cell r="B123" t="str">
            <v>5,2,4</v>
          </cell>
          <cell r="C123" t="str">
            <v>5,2,4. Verticalité et mesure des murs</v>
          </cell>
          <cell r="D123" t="str">
            <v>dimension, verticalité et linéarité</v>
          </cell>
          <cell r="E123" t="str">
            <v>ENTREPRISE GC</v>
          </cell>
          <cell r="F123" t="str">
            <v>LGV-BAT163-PV524</v>
          </cell>
        </row>
        <row r="124">
          <cell r="B124" t="str">
            <v>5,2,5</v>
          </cell>
          <cell r="C124" t="str">
            <v xml:space="preserve">5,2,5. Essais sur béton frais </v>
          </cell>
          <cell r="D124" t="str">
            <v xml:space="preserve">essai d'affaissement </v>
          </cell>
          <cell r="E124" t="str">
            <v>ENTREPRISE GC + LABORATOIRE SOL</v>
          </cell>
          <cell r="F124" t="str">
            <v>LGV-BAT163-PV525</v>
          </cell>
        </row>
        <row r="125">
          <cell r="B125" t="str">
            <v>5,2,6</v>
          </cell>
          <cell r="C125" t="str">
            <v>5,2,6. Essais sur béton durci</v>
          </cell>
          <cell r="D125" t="str">
            <v xml:space="preserve">essai  de résistances mécaniques </v>
          </cell>
          <cell r="E125" t="str">
            <v>ENTREPRISE GC + LABORATOIRE SOL</v>
          </cell>
        </row>
        <row r="126">
          <cell r="B126" t="str">
            <v>5,2,7</v>
          </cell>
          <cell r="C126" t="str">
            <v>5,2,7. Décoffrage/utilisation de l'ouvrage</v>
          </cell>
          <cell r="D126" t="str">
            <v>séchage du béton</v>
          </cell>
          <cell r="E126" t="str">
            <v xml:space="preserve">ENTREPRISE GC + CR/SIG </v>
          </cell>
          <cell r="F126" t="str">
            <v>LGV-BAT163-PV527</v>
          </cell>
        </row>
        <row r="127">
          <cell r="B127" t="str">
            <v>5,2,8</v>
          </cell>
          <cell r="C127" t="str">
            <v>5,2,8. MALT murs</v>
          </cell>
          <cell r="D127" t="str">
            <v>mesure de la prise de terre</v>
          </cell>
          <cell r="E127" t="str">
            <v xml:space="preserve">ENTREPRISE GC + CR/SIG </v>
          </cell>
        </row>
        <row r="128">
          <cell r="B128" t="str">
            <v>5,2,9</v>
          </cell>
          <cell r="C128" t="str">
            <v>5,2,9. Parement des murs</v>
          </cell>
          <cell r="D128" t="str">
            <v xml:space="preserve">qualité de la finition </v>
          </cell>
          <cell r="E128" t="str">
            <v xml:space="preserve">ENTREPRISE GC + CR/SIG </v>
          </cell>
        </row>
        <row r="130">
          <cell r="B130">
            <v>6</v>
          </cell>
          <cell r="C130" t="str">
            <v xml:space="preserve">ETANCHEITE ET ISOLATION </v>
          </cell>
        </row>
        <row r="131">
          <cell r="B131" t="str">
            <v>6,0,1</v>
          </cell>
          <cell r="C131" t="str">
            <v xml:space="preserve"> 6,0,1. Forme et utilisation de l'ouvrage </v>
          </cell>
          <cell r="D131" t="str">
            <v>contrôle de la pente</v>
          </cell>
          <cell r="E131" t="str">
            <v xml:space="preserve">ENTREPRISE GC + CR/SIG </v>
          </cell>
          <cell r="F131" t="str">
            <v>LGV-BAT163-PV601</v>
          </cell>
        </row>
        <row r="132">
          <cell r="D132" t="str">
            <v>séchage de la forme</v>
          </cell>
        </row>
        <row r="133">
          <cell r="B133" t="str">
            <v>6,0,2</v>
          </cell>
          <cell r="C133" t="str">
            <v xml:space="preserve">6,0,2. Isolation </v>
          </cell>
          <cell r="D133" t="str">
            <v xml:space="preserve">contrôle des ponts thermique </v>
          </cell>
          <cell r="E133" t="str">
            <v>ENTREPRISE GC</v>
          </cell>
        </row>
        <row r="134">
          <cell r="B134" t="str">
            <v>6,0,3</v>
          </cell>
          <cell r="C134" t="str">
            <v>6,0,3. Etanchéité</v>
          </cell>
          <cell r="D134" t="str">
            <v>test étanchéité</v>
          </cell>
          <cell r="E134" t="str">
            <v>ENTREPRISE GC + CR/SIG  + BUREAU DE CONTROL</v>
          </cell>
          <cell r="F134" t="str">
            <v>LGV-BAT163-PV603</v>
          </cell>
        </row>
        <row r="136">
          <cell r="B136">
            <v>7</v>
          </cell>
          <cell r="C136" t="str">
            <v>MENUISERIE</v>
          </cell>
        </row>
        <row r="137">
          <cell r="B137" t="str">
            <v>7,0,1</v>
          </cell>
          <cell r="C137" t="str">
            <v>7,0,1. Bâti dormant et menuiserie</v>
          </cell>
          <cell r="D137" t="str">
            <v>contrôle de pose</v>
          </cell>
          <cell r="E137" t="str">
            <v>ENTREPRISE GC</v>
          </cell>
        </row>
        <row r="138">
          <cell r="B138" t="str">
            <v>7,0,2</v>
          </cell>
          <cell r="C138" t="str">
            <v>7,0,2. MALT des menuiseries</v>
          </cell>
          <cell r="D138" t="str">
            <v>continuité de la boucle de terre</v>
          </cell>
          <cell r="E138" t="str">
            <v>ENTREPRISE GC + CR/SIG  + BUREAU DE CONTROL</v>
          </cell>
        </row>
        <row r="139">
          <cell r="D139" t="str">
            <v>mesure de la prise de terre</v>
          </cell>
        </row>
        <row r="140">
          <cell r="B140" t="str">
            <v>7,0,3</v>
          </cell>
          <cell r="C140" t="str">
            <v>7,0,3. Etanchéité</v>
          </cell>
          <cell r="D140" t="str">
            <v>test étanchéité</v>
          </cell>
          <cell r="E140" t="str">
            <v>ENTREPRISE GC + CR/SIG  + BUREAU DE CONTROL</v>
          </cell>
        </row>
        <row r="142">
          <cell r="B142">
            <v>8</v>
          </cell>
          <cell r="C142" t="str">
            <v>REVETEMENT</v>
          </cell>
        </row>
        <row r="143">
          <cell r="B143">
            <v>8.1</v>
          </cell>
          <cell r="C143" t="str">
            <v>Enduits Int/Ext</v>
          </cell>
        </row>
        <row r="144">
          <cell r="B144" t="str">
            <v>8,1,1</v>
          </cell>
          <cell r="C144" t="str">
            <v xml:space="preserve">8,1,1. Première couche </v>
          </cell>
          <cell r="D144" t="str">
            <v>séchage  de l'enduit</v>
          </cell>
          <cell r="E144" t="str">
            <v>ENTREPRISE GC</v>
          </cell>
          <cell r="F144" t="str">
            <v>LGV-BAT163-PV811</v>
          </cell>
        </row>
        <row r="145">
          <cell r="B145" t="str">
            <v>8,1,2</v>
          </cell>
          <cell r="C145" t="str">
            <v xml:space="preserve">8,1,2. Deuxième couche </v>
          </cell>
          <cell r="D145" t="str">
            <v>qualité finition</v>
          </cell>
          <cell r="E145" t="str">
            <v xml:space="preserve">ENTREPRISE GC + CR/SIG </v>
          </cell>
          <cell r="F145" t="str">
            <v>LGV-BAT163-PV812</v>
          </cell>
        </row>
        <row r="147">
          <cell r="B147">
            <v>8.1999999999999993</v>
          </cell>
          <cell r="C147" t="str">
            <v>Peintures Int/Ext</v>
          </cell>
        </row>
        <row r="148">
          <cell r="B148" t="str">
            <v>8,2,1</v>
          </cell>
          <cell r="C148" t="str">
            <v>8,2,1. Première couche</v>
          </cell>
          <cell r="D148" t="str">
            <v>séchage  de la peinture</v>
          </cell>
          <cell r="E148" t="str">
            <v>ENTREPRISE GC</v>
          </cell>
          <cell r="F148" t="str">
            <v>LGV-BAT163-PV821</v>
          </cell>
        </row>
        <row r="149">
          <cell r="B149" t="str">
            <v>8,2,2</v>
          </cell>
          <cell r="C149" t="str">
            <v>8,2,2. Deuxième couche</v>
          </cell>
          <cell r="D149" t="str">
            <v>séchage  de la peinture</v>
          </cell>
          <cell r="E149" t="str">
            <v xml:space="preserve">ENTREPRISE GC + CR/SIG </v>
          </cell>
          <cell r="F149" t="str">
            <v>LGV-BAT163-PV822</v>
          </cell>
        </row>
        <row r="150">
          <cell r="B150" t="str">
            <v>8,2,3</v>
          </cell>
          <cell r="C150" t="str">
            <v xml:space="preserve">8,2,3. Troisième couche </v>
          </cell>
          <cell r="D150" t="str">
            <v xml:space="preserve">qualité de la finition </v>
          </cell>
          <cell r="F150" t="str">
            <v>LGV-BAT163-PV823</v>
          </cell>
        </row>
        <row r="152">
          <cell r="B152">
            <v>9</v>
          </cell>
          <cell r="C152" t="str">
            <v xml:space="preserve">EVACUATION EAUX PLUVIALE </v>
          </cell>
        </row>
        <row r="153">
          <cell r="B153" t="str">
            <v>9,0,1</v>
          </cell>
          <cell r="C153" t="str">
            <v>9,0,1. Zinguerie et évacuation des eaux pluviales vers drain</v>
          </cell>
          <cell r="D153" t="str">
            <v xml:space="preserve">test découlement des eaux  et test d'étanchéité </v>
          </cell>
          <cell r="E153" t="str">
            <v xml:space="preserve">ENTREPRISE GC + CR/SIG </v>
          </cell>
          <cell r="F153" t="str">
            <v>LGV-BAT163-PV901</v>
          </cell>
        </row>
        <row r="158">
          <cell r="B158">
            <v>10</v>
          </cell>
          <cell r="C158" t="str">
            <v>ELECTRICITE</v>
          </cell>
        </row>
        <row r="159">
          <cell r="B159" t="str">
            <v>10,0,1</v>
          </cell>
          <cell r="C159" t="str">
            <v>10,0,1. Eclairage normal</v>
          </cell>
          <cell r="D159" t="str">
            <v xml:space="preserve">test fonctionnement  et mesure des lumens </v>
          </cell>
          <cell r="E159" t="str">
            <v xml:space="preserve">ENTREPRISE ELECTRICITE + CR/SIG  </v>
          </cell>
        </row>
        <row r="160">
          <cell r="B160" t="str">
            <v>10,0,2</v>
          </cell>
          <cell r="C160" t="str">
            <v>10,0,2. Eclairage de sécurité</v>
          </cell>
          <cell r="D160" t="str">
            <v xml:space="preserve">test fonctionnement bloc de secours en cas de défaut </v>
          </cell>
          <cell r="E160" t="str">
            <v>ENTREPRISE ELECTRICITE + CR/SIG</v>
          </cell>
        </row>
        <row r="161">
          <cell r="B161" t="str">
            <v>10,0,3</v>
          </cell>
          <cell r="C161" t="str">
            <v>10,0,3. Tableau électrique TGBT</v>
          </cell>
          <cell r="D161" t="str">
            <v>control serrage et repérage des équipements électriques</v>
          </cell>
          <cell r="E161" t="str">
            <v>ENTREPRISE ELECTRICITE + CR/SIG  + BUREAU DE CONTROL</v>
          </cell>
        </row>
        <row r="162">
          <cell r="D162" t="str">
            <v>test fonctionnement différentiel</v>
          </cell>
        </row>
        <row r="163">
          <cell r="D163" t="str">
            <v xml:space="preserve">test mise à la terre </v>
          </cell>
        </row>
        <row r="164">
          <cell r="D164" t="str">
            <v>mesure d'isolement des câbles</v>
          </cell>
        </row>
        <row r="166">
          <cell r="B166">
            <v>11</v>
          </cell>
          <cell r="C166" t="str">
            <v xml:space="preserve">CLIMATISATION </v>
          </cell>
        </row>
        <row r="167">
          <cell r="B167" t="str">
            <v>11,0,1</v>
          </cell>
          <cell r="C167" t="str">
            <v>11,0,1. Unité de clim</v>
          </cell>
          <cell r="D167" t="str">
            <v>test alarme sonde température</v>
          </cell>
          <cell r="E167" t="str">
            <v>ENTREPRISE CLIMATISATION + CR/SIG  + BUREAU DE CONTROL</v>
          </cell>
        </row>
        <row r="168">
          <cell r="D168" t="str">
            <v>test permutation automatique en cas de défaut</v>
          </cell>
        </row>
        <row r="169">
          <cell r="D169" t="str">
            <v>test alarme alimentation  électrique</v>
          </cell>
        </row>
        <row r="170">
          <cell r="B170" t="str">
            <v>11,0,2</v>
          </cell>
          <cell r="C170" t="str">
            <v>11,0,2. Equipement Toiture</v>
          </cell>
          <cell r="D170" t="str">
            <v>fixation unité extérieure, présence joint anti vibratile, présence isolant UV et thermique du réseau frigorifique extérieur</v>
          </cell>
          <cell r="E170" t="str">
            <v>ENTREPRISE ELECTRICITE + CR/SIG</v>
          </cell>
        </row>
        <row r="171">
          <cell r="B171" t="str">
            <v>11,0,3</v>
          </cell>
          <cell r="C171" t="str">
            <v xml:space="preserve">11,0,3. MALT compresseur clim </v>
          </cell>
          <cell r="D171" t="str">
            <v>continuité de la boucle de terre</v>
          </cell>
          <cell r="E171" t="str">
            <v>ENTREPRISE CLIMATISATION + CR/SIG  + BUREAU DE CONTROL</v>
          </cell>
        </row>
        <row r="172">
          <cell r="D172" t="str">
            <v>mesure de la prise de terre</v>
          </cell>
        </row>
        <row r="173">
          <cell r="D173" t="str">
            <v>mise en œuvre des éléments de la MALT (voir remarque)</v>
          </cell>
        </row>
        <row r="174">
          <cell r="B174" t="str">
            <v>11,0,4</v>
          </cell>
          <cell r="C174" t="str">
            <v>11,0,4. Tableau électrique TE.CLIM</v>
          </cell>
          <cell r="D174" t="str">
            <v>control serrage et repérage des équipements électriques</v>
          </cell>
          <cell r="E174" t="str">
            <v>ENTREPRISE CLIMATISATION + CR/SIG  + BUREAU DE CONTROL</v>
          </cell>
        </row>
        <row r="175">
          <cell r="D175" t="str">
            <v>test fonctionnement différentiel</v>
          </cell>
        </row>
        <row r="176">
          <cell r="D176" t="str">
            <v>mesure d'isolement des câbles</v>
          </cell>
        </row>
        <row r="177">
          <cell r="B177">
            <v>12</v>
          </cell>
          <cell r="C177" t="str">
            <v>DETECTION INCENDIE</v>
          </cell>
        </row>
        <row r="178">
          <cell r="B178" t="str">
            <v>12,0,1</v>
          </cell>
          <cell r="C178" t="str">
            <v xml:space="preserve">12,0,1. Détecteur incendie </v>
          </cell>
          <cell r="D178" t="str">
            <v>test d'alarme détecteur de fumée</v>
          </cell>
          <cell r="E178" t="str">
            <v>ENTREPRISE DETECTION  INCENDIE + CR/SIG  + BUREAU DE CONTROL</v>
          </cell>
        </row>
        <row r="179">
          <cell r="B179" t="str">
            <v>12,0,2</v>
          </cell>
          <cell r="C179" t="str">
            <v>12,0,2. Centrale incendie</v>
          </cell>
          <cell r="D179" t="str">
            <v>test d'alarme défaut sur batterie</v>
          </cell>
          <cell r="E179" t="str">
            <v>ENTREPRISE DETECTION  INCENDIE + CR/SIG  + BUREAU DE CONTROL</v>
          </cell>
        </row>
        <row r="180">
          <cell r="D180" t="str">
            <v>test d'alarme défaut de ligne (Débranchement détecteur)</v>
          </cell>
        </row>
        <row r="181">
          <cell r="D181" t="str">
            <v>test d'alarme défaut sur alimentation secteur</v>
          </cell>
        </row>
        <row r="182">
          <cell r="B182" t="str">
            <v>12,0,3</v>
          </cell>
          <cell r="C182" t="str">
            <v>12,0,3. Asservissement clim</v>
          </cell>
          <cell r="D182" t="str">
            <v>test asservissement arrêt clim en cas de feu</v>
          </cell>
          <cell r="E182" t="str">
            <v>ENTREPRISE DETECTION  INCENDIE + CR/SIG  + BUREAU DE CONTROL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C2"/>
    </sheetNames>
    <sheetDataSet>
      <sheetData sheetId="0">
        <row r="2">
          <cell r="B2" t="str">
            <v xml:space="preserve"> PV &amp; FC du bâtiment LGV TK C2</v>
          </cell>
        </row>
        <row r="4">
          <cell r="B4" t="str">
            <v>Tache</v>
          </cell>
          <cell r="C4" t="str">
            <v>Contrôles réalisés</v>
          </cell>
          <cell r="D4" t="str">
            <v>Contrôles réalisés</v>
          </cell>
          <cell r="E4" t="str">
            <v xml:space="preserve">Entités réalisant les contrôles </v>
          </cell>
          <cell r="F4" t="str">
            <v>PV ou FC</v>
          </cell>
        </row>
        <row r="6">
          <cell r="C6" t="str">
            <v>Mise a disposition plateforme 1 LGV TK  C2</v>
          </cell>
          <cell r="F6" t="str">
            <v>LGV-BAT,C2-MISE A DISPOSITION  1</v>
          </cell>
        </row>
        <row r="7">
          <cell r="C7" t="str">
            <v>Compte rendu d'ispection commune</v>
          </cell>
          <cell r="F7" t="str">
            <v xml:space="preserve">LGV-BAT,C2-Compte rendu d'inspection </v>
          </cell>
        </row>
        <row r="8">
          <cell r="B8">
            <v>1</v>
          </cell>
        </row>
        <row r="9">
          <cell r="B9" t="str">
            <v>1,0,1</v>
          </cell>
          <cell r="D9" t="str">
            <v xml:space="preserve">écarts d'implantation </v>
          </cell>
          <cell r="E9" t="str">
            <v xml:space="preserve">ENTREPRISE GC + GEOMETRE + CR SIG </v>
          </cell>
          <cell r="F9" t="str">
            <v>LGV-BAT,C2-PV101</v>
          </cell>
        </row>
        <row r="10">
          <cell r="B10" t="str">
            <v>1,0,2</v>
          </cell>
          <cell r="D10" t="str">
            <v xml:space="preserve">contrôle des dimensions </v>
          </cell>
          <cell r="E10" t="str">
            <v>ENTREPRISE GC + LABORATOIRE SOL + BUREAU DE CONTROL</v>
          </cell>
          <cell r="F10" t="str">
            <v>LGV-BAT,C2-PV102</v>
          </cell>
        </row>
        <row r="11">
          <cell r="D11" t="str">
            <v>contrôle de la nature du sol</v>
          </cell>
        </row>
        <row r="12">
          <cell r="B12" t="str">
            <v>1,0,3</v>
          </cell>
          <cell r="D12" t="str">
            <v>test de compaction</v>
          </cell>
          <cell r="E12" t="str">
            <v>ENTREPRISE GC + CR/SIG  + LABORATOIRE SOL</v>
          </cell>
          <cell r="F12" t="str">
            <v>LGV-BAT,C2-PV103</v>
          </cell>
        </row>
        <row r="13">
          <cell r="B13" t="str">
            <v>1,0,4</v>
          </cell>
          <cell r="D13" t="str">
            <v>continuité de la boucle de terre</v>
          </cell>
          <cell r="E13" t="str">
            <v xml:space="preserve">ENTREPRISE  GC + CR/SIG  </v>
          </cell>
          <cell r="F13" t="str">
            <v>LGV-BAT,C2PV214</v>
          </cell>
        </row>
        <row r="14">
          <cell r="D14" t="str">
            <v xml:space="preserve">remontées du câble de fond de fouille </v>
          </cell>
        </row>
        <row r="15">
          <cell r="B15">
            <v>2</v>
          </cell>
        </row>
        <row r="16">
          <cell r="B16">
            <v>2.1</v>
          </cell>
        </row>
        <row r="17">
          <cell r="B17" t="str">
            <v>2,1,1</v>
          </cell>
          <cell r="D17" t="str">
            <v>dimension, verticalité et linéarité</v>
          </cell>
          <cell r="E17" t="str">
            <v>ENTREPRISE GC</v>
          </cell>
          <cell r="F17" t="str">
            <v>LGV-BAT,C2PV211</v>
          </cell>
        </row>
        <row r="18">
          <cell r="B18" t="str">
            <v>2,1,2</v>
          </cell>
          <cell r="D18" t="str">
            <v xml:space="preserve">contrôle des sections  </v>
          </cell>
          <cell r="E18" t="str">
            <v>ENTREPRISE GC +  BUREAU DE CONTROL</v>
          </cell>
          <cell r="F18" t="str">
            <v>LGV-BAT,C2PV212</v>
          </cell>
        </row>
        <row r="19">
          <cell r="B19" t="str">
            <v>2,1,3</v>
          </cell>
          <cell r="D19" t="str">
            <v>continuité de la boucle de terre</v>
          </cell>
          <cell r="E19" t="str">
            <v>ENTREPRISE GC + CR/SIG  + BUREAU DE CONTROL</v>
          </cell>
          <cell r="F19" t="str">
            <v>LGV-BAT,C2PV213</v>
          </cell>
        </row>
        <row r="20">
          <cell r="D20" t="str">
            <v>mesure de la prise de terre</v>
          </cell>
        </row>
        <row r="21">
          <cell r="D21" t="str">
            <v>mise en œuvre des éléments de la MALT (voir remarque)</v>
          </cell>
        </row>
        <row r="22">
          <cell r="B22" t="str">
            <v>2,1,4</v>
          </cell>
          <cell r="D22" t="str">
            <v xml:space="preserve">essai d'affaissement </v>
          </cell>
          <cell r="E22" t="str">
            <v>ENTREPRISE GC + LABORATOIRE SOL</v>
          </cell>
          <cell r="F22" t="str">
            <v>LGV-BAT,C2-PV214</v>
          </cell>
        </row>
        <row r="23">
          <cell r="B23" t="str">
            <v>2,1,5</v>
          </cell>
          <cell r="D23" t="str">
            <v xml:space="preserve">essai  de résistances mécaniques </v>
          </cell>
          <cell r="E23" t="str">
            <v>ENTREPRISE GC + LABORATOIRE SOL</v>
          </cell>
        </row>
        <row r="24">
          <cell r="B24" t="str">
            <v>2,1,6</v>
          </cell>
          <cell r="D24" t="str">
            <v>séchage du béton</v>
          </cell>
          <cell r="E24" t="str">
            <v xml:space="preserve">ENTREPRISE GC + CR/SIG </v>
          </cell>
          <cell r="F24" t="str">
            <v>LGV-BAT,C2-PV216</v>
          </cell>
        </row>
        <row r="25">
          <cell r="B25" t="str">
            <v>2,1,7</v>
          </cell>
          <cell r="D25" t="str">
            <v>mesure de la prise de terre</v>
          </cell>
          <cell r="E25" t="str">
            <v xml:space="preserve">ENTREPRISE GC + CR/SIG </v>
          </cell>
        </row>
        <row r="27">
          <cell r="B27">
            <v>2.2000000000000002</v>
          </cell>
        </row>
        <row r="29">
          <cell r="B29" t="str">
            <v>2,2,1</v>
          </cell>
          <cell r="D29" t="str">
            <v xml:space="preserve">contrôle des sections  </v>
          </cell>
          <cell r="E29" t="str">
            <v>ENTREPRISE GC +  BUREAU DE CONTROL</v>
          </cell>
          <cell r="F29" t="str">
            <v>LGV-BAT,C2-PV221</v>
          </cell>
        </row>
        <row r="30">
          <cell r="B30" t="str">
            <v>2,2,2</v>
          </cell>
          <cell r="D30" t="str">
            <v>continuité de la boucle de terre</v>
          </cell>
          <cell r="E30" t="str">
            <v>ENTREPRISE GC + CR/SIG  + BUREAU DE CONTROL</v>
          </cell>
          <cell r="F30" t="str">
            <v>LGV-BAT,C2-PV222</v>
          </cell>
        </row>
        <row r="31">
          <cell r="D31" t="str">
            <v>mesure de la prise de terre</v>
          </cell>
        </row>
        <row r="32">
          <cell r="D32" t="str">
            <v>mise en œuvre des éléments de la MALT (voir remarque)</v>
          </cell>
        </row>
        <row r="33">
          <cell r="B33" t="str">
            <v>2,2,3</v>
          </cell>
          <cell r="D33" t="str">
            <v>dimension, verticalité et linéarité</v>
          </cell>
          <cell r="E33" t="str">
            <v>ENTREPRISE GC</v>
          </cell>
          <cell r="F33" t="str">
            <v>LGV-BAT,C2-PV223</v>
          </cell>
        </row>
        <row r="34">
          <cell r="B34" t="str">
            <v>2,2,4</v>
          </cell>
          <cell r="D34" t="str">
            <v xml:space="preserve">essai d'affaissement </v>
          </cell>
          <cell r="E34" t="str">
            <v>ENTREPRISE GC + LABORATOIRE SOL</v>
          </cell>
          <cell r="F34" t="str">
            <v>LGV-BAT,C2-PV224</v>
          </cell>
        </row>
        <row r="35">
          <cell r="B35" t="str">
            <v>2,2,5</v>
          </cell>
          <cell r="D35" t="str">
            <v xml:space="preserve">essai  de résistances mécaniques </v>
          </cell>
          <cell r="E35" t="str">
            <v>ENTREPRISE GC + LABORATOIRE SOL</v>
          </cell>
        </row>
        <row r="36">
          <cell r="B36" t="str">
            <v>2,2,6</v>
          </cell>
          <cell r="D36" t="str">
            <v>séchage du béton</v>
          </cell>
          <cell r="E36" t="str">
            <v xml:space="preserve">ENTREPRISE GC + CR/SIG </v>
          </cell>
          <cell r="F36" t="str">
            <v>LGV-BAT,C2-PV226</v>
          </cell>
        </row>
        <row r="37">
          <cell r="B37" t="str">
            <v>2,2,7</v>
          </cell>
          <cell r="D37" t="str">
            <v>mesure de la prise de terre</v>
          </cell>
          <cell r="E37" t="str">
            <v xml:space="preserve">ENTREPRISE GC + CR/SIG </v>
          </cell>
        </row>
        <row r="39">
          <cell r="B39" t="str">
            <v>2,3,0</v>
          </cell>
        </row>
        <row r="40">
          <cell r="B40" t="str">
            <v>2,3,1</v>
          </cell>
          <cell r="D40" t="str">
            <v xml:space="preserve">contrôle des sections  </v>
          </cell>
          <cell r="E40" t="str">
            <v>ENTREPRISE GC +  BUREAU DE CONTROL</v>
          </cell>
          <cell r="F40" t="str">
            <v>LGV-BAT,C2-PV231</v>
          </cell>
        </row>
        <row r="41">
          <cell r="B41" t="str">
            <v>2,3,2</v>
          </cell>
          <cell r="D41" t="str">
            <v>continuité de la boucle de terre</v>
          </cell>
          <cell r="E41" t="str">
            <v>ENTREPRISE GC + CR/SIG  + BUREAU DE CONTROL</v>
          </cell>
        </row>
        <row r="42">
          <cell r="D42" t="str">
            <v>mesure de la prise de terre</v>
          </cell>
        </row>
        <row r="43">
          <cell r="D43" t="str">
            <v>mise en œuvre des éléments de la MALT (voir remarque)</v>
          </cell>
        </row>
        <row r="44">
          <cell r="B44" t="str">
            <v>2,3,3</v>
          </cell>
          <cell r="D44" t="str">
            <v>dimension, verticalité et linéarité</v>
          </cell>
          <cell r="E44" t="str">
            <v>ENTREPRISE GC</v>
          </cell>
        </row>
        <row r="45">
          <cell r="B45" t="str">
            <v>2,3,4</v>
          </cell>
          <cell r="D45" t="str">
            <v xml:space="preserve">essai d'affaissement </v>
          </cell>
          <cell r="E45" t="str">
            <v>ENTREPRISE GC + LABORATOIRE SOL</v>
          </cell>
        </row>
        <row r="46">
          <cell r="B46" t="str">
            <v>2,3,5</v>
          </cell>
          <cell r="D46" t="str">
            <v xml:space="preserve">essai  de résistances mécaniques </v>
          </cell>
          <cell r="E46" t="str">
            <v>ENTREPRISE GC + LABORATOIRE SOL</v>
          </cell>
        </row>
        <row r="47">
          <cell r="B47" t="str">
            <v>2,3,6</v>
          </cell>
          <cell r="D47" t="str">
            <v>séchage du béton</v>
          </cell>
          <cell r="E47" t="str">
            <v xml:space="preserve">ENTREPRISE GC + CR/SIG </v>
          </cell>
        </row>
        <row r="48">
          <cell r="B48" t="str">
            <v>2,3,7</v>
          </cell>
          <cell r="D48" t="str">
            <v>mesure de la prise de terre</v>
          </cell>
          <cell r="E48" t="str">
            <v xml:space="preserve">ENTREPRISE GC + CR/SIG </v>
          </cell>
        </row>
        <row r="50">
          <cell r="B50" t="str">
            <v>2,4,0</v>
          </cell>
        </row>
        <row r="51">
          <cell r="B51" t="str">
            <v>2,4,1</v>
          </cell>
          <cell r="D51" t="str">
            <v xml:space="preserve">contrôle des sections  </v>
          </cell>
          <cell r="E51" t="str">
            <v>ENTREPRISE GC +  BUREAU DE CONTROL</v>
          </cell>
          <cell r="F51" t="str">
            <v>LGV-BAT,C2PV241</v>
          </cell>
        </row>
        <row r="52">
          <cell r="B52" t="str">
            <v>2,4,2</v>
          </cell>
          <cell r="D52" t="str">
            <v>continuité de la boucle de terre</v>
          </cell>
          <cell r="E52" t="str">
            <v>ENTREPRISE GC + CR/SIG  + BUREAU DE CONTROL</v>
          </cell>
        </row>
        <row r="53">
          <cell r="D53" t="str">
            <v>mesure de la prise de terre</v>
          </cell>
        </row>
        <row r="54">
          <cell r="D54" t="str">
            <v>mise en œuvre des éléments de la MALT (voir remarque)</v>
          </cell>
        </row>
        <row r="55">
          <cell r="B55" t="str">
            <v>2,4,3</v>
          </cell>
          <cell r="D55" t="str">
            <v>dimension, verticalité et linéarité</v>
          </cell>
          <cell r="E55" t="str">
            <v>ENTREPRISE GC</v>
          </cell>
        </row>
        <row r="56">
          <cell r="B56" t="str">
            <v>2,4,4</v>
          </cell>
          <cell r="D56" t="str">
            <v xml:space="preserve">essai d'affaissement </v>
          </cell>
          <cell r="E56" t="str">
            <v>ENTREPRISE GC + LABORATOIRE SOL</v>
          </cell>
        </row>
        <row r="57">
          <cell r="B57" t="str">
            <v>2,4,5</v>
          </cell>
          <cell r="D57" t="str">
            <v xml:space="preserve">essai  de résistances mécaniques </v>
          </cell>
          <cell r="E57" t="str">
            <v>ENTREPRISE GC + LABORATOIRE SOL</v>
          </cell>
        </row>
        <row r="58">
          <cell r="B58" t="str">
            <v>2,4,6</v>
          </cell>
          <cell r="D58" t="str">
            <v>séchage du béton</v>
          </cell>
          <cell r="E58" t="str">
            <v xml:space="preserve">ENTREPRISE GC + CR/SIG </v>
          </cell>
        </row>
        <row r="59">
          <cell r="B59" t="str">
            <v>2,4,7</v>
          </cell>
          <cell r="D59" t="str">
            <v>mesure de la prise de terre</v>
          </cell>
          <cell r="E59" t="str">
            <v xml:space="preserve">ENTREPRISE GC + CR/SIG </v>
          </cell>
        </row>
        <row r="61">
          <cell r="B61" t="str">
            <v>2,5,0</v>
          </cell>
        </row>
        <row r="62">
          <cell r="B62" t="str">
            <v>2,5,1</v>
          </cell>
          <cell r="D62" t="str">
            <v xml:space="preserve">contrôle des sections  </v>
          </cell>
          <cell r="E62" t="str">
            <v>ENTREPRISE GC +  BUREAU DE CONTROL</v>
          </cell>
        </row>
        <row r="63">
          <cell r="B63" t="str">
            <v>2,5,2</v>
          </cell>
          <cell r="D63" t="str">
            <v>continuité de la boucle de terre</v>
          </cell>
          <cell r="E63" t="str">
            <v>ENTREPRISE GC + CR/SIG  + BUREAU DE CONTROL</v>
          </cell>
        </row>
        <row r="64">
          <cell r="D64" t="str">
            <v>mesure de la prise de terre</v>
          </cell>
        </row>
        <row r="65">
          <cell r="D65" t="str">
            <v>mise en œuvre des éléments de la MALT (voir remarque)</v>
          </cell>
        </row>
        <row r="66">
          <cell r="B66" t="str">
            <v>2,5,3</v>
          </cell>
          <cell r="D66" t="str">
            <v>dimension, verticalité et linéarité</v>
          </cell>
          <cell r="E66" t="str">
            <v>ENTREPRISE GC</v>
          </cell>
        </row>
        <row r="67">
          <cell r="B67" t="str">
            <v>2,5,4</v>
          </cell>
          <cell r="D67" t="str">
            <v xml:space="preserve">essai d'affaissement </v>
          </cell>
          <cell r="E67" t="str">
            <v>ENTREPRISE GC + LABORATOIRE SOL</v>
          </cell>
        </row>
        <row r="68">
          <cell r="B68" t="str">
            <v>2,5,5</v>
          </cell>
          <cell r="D68" t="str">
            <v xml:space="preserve">essai  de résistances mécaniques </v>
          </cell>
          <cell r="E68" t="str">
            <v>ENTREPRISE GC + LABORATOIRE SOL</v>
          </cell>
        </row>
        <row r="69">
          <cell r="B69" t="str">
            <v>2,5,6</v>
          </cell>
          <cell r="D69" t="str">
            <v>séchage du béton</v>
          </cell>
          <cell r="E69" t="str">
            <v xml:space="preserve">ENTREPRISE GC + CR/SIG </v>
          </cell>
        </row>
        <row r="70">
          <cell r="B70" t="str">
            <v>2,5,7</v>
          </cell>
          <cell r="D70" t="str">
            <v>mesure de la prise de terre</v>
          </cell>
          <cell r="E70" t="str">
            <v xml:space="preserve">ENTREPRISE GC + CR/SIG </v>
          </cell>
        </row>
        <row r="72">
          <cell r="B72" t="str">
            <v>2,6,0</v>
          </cell>
        </row>
        <row r="73">
          <cell r="B73" t="str">
            <v>2,6,1</v>
          </cell>
          <cell r="D73" t="str">
            <v xml:space="preserve">contrôle des sections  </v>
          </cell>
          <cell r="E73" t="str">
            <v>ENTREPRISE GC +  BUREAU DE CONTROL</v>
          </cell>
        </row>
        <row r="74">
          <cell r="B74" t="str">
            <v>2,6,2</v>
          </cell>
          <cell r="D74" t="str">
            <v>continuité de la boucle de terre</v>
          </cell>
          <cell r="E74" t="str">
            <v>ENTREPRISE GC + CR/SIG  + BUREAU DE CONTROL</v>
          </cell>
        </row>
        <row r="75">
          <cell r="D75" t="str">
            <v>mesure de la prise de terre</v>
          </cell>
        </row>
        <row r="76">
          <cell r="D76" t="str">
            <v>mise en œuvre des éléments de la MALT (voir remarque)</v>
          </cell>
        </row>
        <row r="77">
          <cell r="B77" t="str">
            <v>2,6,3</v>
          </cell>
          <cell r="D77" t="str">
            <v>dimention, verticalité et linéarité</v>
          </cell>
          <cell r="E77" t="str">
            <v>ENTREPRISE GC</v>
          </cell>
        </row>
        <row r="78">
          <cell r="B78" t="str">
            <v>2,6,4</v>
          </cell>
          <cell r="D78" t="str">
            <v xml:space="preserve">essai d'affaissement </v>
          </cell>
          <cell r="E78" t="str">
            <v>ENTREPRISE GC + LABORATOIRE SOL</v>
          </cell>
        </row>
        <row r="79">
          <cell r="B79" t="str">
            <v>2,6,5</v>
          </cell>
          <cell r="D79" t="str">
            <v xml:space="preserve">essai  de résistances mécaniques </v>
          </cell>
          <cell r="E79" t="str">
            <v>ENTREPRISE GC + LABORATOIRE SOL</v>
          </cell>
        </row>
        <row r="80">
          <cell r="B80" t="str">
            <v>2,6,6</v>
          </cell>
          <cell r="D80" t="str">
            <v>séchage du béton</v>
          </cell>
          <cell r="E80" t="str">
            <v xml:space="preserve">ENTREPRISE GC + CR/SIG </v>
          </cell>
        </row>
        <row r="81">
          <cell r="B81" t="str">
            <v>2,6,7</v>
          </cell>
          <cell r="D81" t="str">
            <v>mesure de la prise de terre</v>
          </cell>
          <cell r="E81" t="str">
            <v xml:space="preserve">ENTREPRISE GC + CR/SIG </v>
          </cell>
        </row>
        <row r="83">
          <cell r="B83">
            <v>3</v>
          </cell>
        </row>
        <row r="84">
          <cell r="B84" t="str">
            <v>3,0,1</v>
          </cell>
          <cell r="D84" t="str">
            <v xml:space="preserve">positionement des reseaux sous dallage </v>
          </cell>
          <cell r="E84" t="str">
            <v>ENTREPRISE GC</v>
          </cell>
        </row>
        <row r="85">
          <cell r="B85" t="str">
            <v>3,0,2</v>
          </cell>
          <cell r="D85" t="str">
            <v>test de compaction</v>
          </cell>
          <cell r="E85" t="str">
            <v>ENTREPRISE GC + LABORATOIRE SOL</v>
          </cell>
        </row>
        <row r="86">
          <cell r="B86" t="str">
            <v>3,0,3</v>
          </cell>
          <cell r="D86" t="str">
            <v>dimention, verticalité et linéarité</v>
          </cell>
          <cell r="E86" t="str">
            <v>ENTREPRISE GC</v>
          </cell>
        </row>
        <row r="87">
          <cell r="B87" t="str">
            <v>3,0,4</v>
          </cell>
          <cell r="D87" t="str">
            <v xml:space="preserve">contrôle des sections  </v>
          </cell>
          <cell r="E87" t="str">
            <v>ENTREPRISE GC +  BUREAU DE CONTROL</v>
          </cell>
        </row>
        <row r="88">
          <cell r="B88" t="str">
            <v>3,0,5</v>
          </cell>
          <cell r="D88" t="str">
            <v>continuité de la boucle de terre</v>
          </cell>
          <cell r="E88" t="str">
            <v>ENTREPRISE GC + CR/SIG  + BUREAU DE CONTROL</v>
          </cell>
        </row>
        <row r="89">
          <cell r="D89" t="str">
            <v>mesure de la prise de terre</v>
          </cell>
        </row>
        <row r="90">
          <cell r="D90" t="str">
            <v>mise en œuvre des éléments de la MALT (voir remarque)</v>
          </cell>
        </row>
        <row r="91">
          <cell r="B91" t="str">
            <v>3,0,6</v>
          </cell>
          <cell r="D91" t="str">
            <v xml:space="preserve">essai d'affaissement </v>
          </cell>
          <cell r="E91" t="str">
            <v>ENTREPRISE GC + LABORATOIRE SOL</v>
          </cell>
        </row>
        <row r="92">
          <cell r="B92" t="str">
            <v>3,0,7</v>
          </cell>
          <cell r="D92" t="str">
            <v xml:space="preserve">essai  de résistances mécaniques </v>
          </cell>
          <cell r="E92" t="str">
            <v>ENTREPRISE GC + LABORATOIRE SOL</v>
          </cell>
        </row>
        <row r="93">
          <cell r="B93" t="str">
            <v>3,0,8</v>
          </cell>
          <cell r="D93" t="str">
            <v>finition et planimétrie</v>
          </cell>
          <cell r="E93" t="str">
            <v xml:space="preserve">ENTREPRISE GC + CR/SIG </v>
          </cell>
        </row>
        <row r="94">
          <cell r="B94" t="str">
            <v>3,0,9</v>
          </cell>
          <cell r="D94" t="str">
            <v>séchage du béton</v>
          </cell>
          <cell r="E94" t="str">
            <v xml:space="preserve">ENTREPRISE GC + CR/SIG </v>
          </cell>
        </row>
        <row r="95">
          <cell r="B95" t="str">
            <v>3,0,10</v>
          </cell>
          <cell r="D95" t="str">
            <v>mesure de la prise de terre</v>
          </cell>
          <cell r="E95" t="str">
            <v xml:space="preserve">ENTREPRISE GC + CR/SIG </v>
          </cell>
        </row>
        <row r="101">
          <cell r="B101">
            <v>4</v>
          </cell>
        </row>
        <row r="102">
          <cell r="B102" t="str">
            <v>4,0,1</v>
          </cell>
          <cell r="D102" t="str">
            <v>verticalité et mesures</v>
          </cell>
          <cell r="E102" t="str">
            <v>ENTREPRISE GC</v>
          </cell>
        </row>
        <row r="103">
          <cell r="B103" t="str">
            <v>4,0,2</v>
          </cell>
          <cell r="D103" t="str">
            <v xml:space="preserve">contrôle des sections  </v>
          </cell>
          <cell r="E103" t="str">
            <v>ENTREPRISE GC +  BUREAU DE CONTROL</v>
          </cell>
        </row>
        <row r="104">
          <cell r="B104" t="str">
            <v>4,0,3</v>
          </cell>
          <cell r="D104" t="str">
            <v>continuité de la boucle de terre</v>
          </cell>
          <cell r="E104" t="str">
            <v>ENTREPRISE GC + CR/SIG  + BUREAU DE CONTROL</v>
          </cell>
        </row>
        <row r="105">
          <cell r="D105" t="str">
            <v>mesure de la prise de terre</v>
          </cell>
        </row>
        <row r="106">
          <cell r="D106" t="str">
            <v>mise en œuvre des éléments de la MALT (voir remarque)</v>
          </cell>
        </row>
        <row r="107">
          <cell r="B107" t="str">
            <v>4,0,4</v>
          </cell>
          <cell r="D107" t="str">
            <v xml:space="preserve">essai d'affaissement </v>
          </cell>
          <cell r="E107" t="str">
            <v>ENTREPRISE GC + LABORATOIRE SOL</v>
          </cell>
        </row>
        <row r="108">
          <cell r="B108" t="str">
            <v>4,0,5</v>
          </cell>
          <cell r="D108" t="str">
            <v xml:space="preserve">essai  de résistances mécaniques </v>
          </cell>
          <cell r="E108" t="str">
            <v>ENTREPRISE GC + LABORATOIRE SOL</v>
          </cell>
        </row>
        <row r="109">
          <cell r="B109" t="str">
            <v>4,0,6</v>
          </cell>
          <cell r="D109" t="str">
            <v>séchage du béton</v>
          </cell>
          <cell r="E109" t="str">
            <v xml:space="preserve">ENTREPRISE GC + CR/SIG </v>
          </cell>
        </row>
        <row r="110">
          <cell r="B110" t="str">
            <v>4,0,7</v>
          </cell>
          <cell r="D110" t="str">
            <v>mesure de la prise de terre</v>
          </cell>
          <cell r="E110" t="str">
            <v xml:space="preserve">ENTREPRISE GC + CR/SIG </v>
          </cell>
        </row>
        <row r="112">
          <cell r="B112">
            <v>5</v>
          </cell>
        </row>
        <row r="113">
          <cell r="B113">
            <v>5.0999999999999996</v>
          </cell>
        </row>
        <row r="114">
          <cell r="B114" t="str">
            <v>5,1,1</v>
          </cell>
          <cell r="D114" t="str">
            <v xml:space="preserve">écarts d'implantation </v>
          </cell>
          <cell r="E114" t="str">
            <v>ENTREPRISE GC + GEOMETRE + CR SIG</v>
          </cell>
        </row>
        <row r="115">
          <cell r="B115" t="str">
            <v>5,1,2</v>
          </cell>
          <cell r="D115" t="str">
            <v>dimension, verticalité et linéarité</v>
          </cell>
          <cell r="E115" t="str">
            <v>ENTREPRISE GC</v>
          </cell>
        </row>
        <row r="117">
          <cell r="B117">
            <v>5.2</v>
          </cell>
        </row>
        <row r="118">
          <cell r="B118" t="str">
            <v>5,2,1</v>
          </cell>
          <cell r="D118" t="str">
            <v xml:space="preserve">écarts d'implantation </v>
          </cell>
          <cell r="E118" t="str">
            <v>ENTREPRISE GC + GEOMETRE + CR SIG</v>
          </cell>
          <cell r="F118" t="str">
            <v>LGV-BAT,C2-PV 521</v>
          </cell>
        </row>
        <row r="119">
          <cell r="B119" t="str">
            <v>5,2,2</v>
          </cell>
          <cell r="D119" t="str">
            <v xml:space="preserve">contrôle des sections  </v>
          </cell>
          <cell r="E119" t="str">
            <v>ENTREPRISE GC +  BUREAU DE CONTROL</v>
          </cell>
        </row>
        <row r="120">
          <cell r="B120" t="str">
            <v>5,2,3</v>
          </cell>
          <cell r="D120" t="str">
            <v>continuité de la boucle de terre</v>
          </cell>
          <cell r="E120" t="str">
            <v>ENTREPRISE GC + CR/SIG  + BUREAU DE CONTROL</v>
          </cell>
        </row>
        <row r="121">
          <cell r="D121" t="str">
            <v>mesure de la prise de terre</v>
          </cell>
        </row>
        <row r="122">
          <cell r="D122" t="str">
            <v>mise en œuvre des éléments de la MALT (voir remarque)</v>
          </cell>
        </row>
        <row r="123">
          <cell r="B123" t="str">
            <v>5,2,4</v>
          </cell>
          <cell r="D123" t="str">
            <v>dimension, verticalité et linéarité</v>
          </cell>
          <cell r="E123" t="str">
            <v>ENTREPRISE GC</v>
          </cell>
        </row>
        <row r="124">
          <cell r="B124" t="str">
            <v>5,2,5</v>
          </cell>
          <cell r="D124" t="str">
            <v xml:space="preserve">essai d'affaissement </v>
          </cell>
          <cell r="E124" t="str">
            <v>ENTREPRISE GC + LABORATOIRE SOL</v>
          </cell>
        </row>
        <row r="125">
          <cell r="B125" t="str">
            <v>5,2,6</v>
          </cell>
          <cell r="D125" t="str">
            <v xml:space="preserve">essai  de résistances mécaniques </v>
          </cell>
          <cell r="E125" t="str">
            <v>ENTREPRISE GC + LABORATOIRE SOL</v>
          </cell>
        </row>
        <row r="126">
          <cell r="B126" t="str">
            <v>5,2,7</v>
          </cell>
          <cell r="D126" t="str">
            <v>séchage du béton</v>
          </cell>
          <cell r="E126" t="str">
            <v xml:space="preserve">ENTREPRISE GC + CR/SIG </v>
          </cell>
        </row>
        <row r="127">
          <cell r="B127" t="str">
            <v>5,2,8</v>
          </cell>
          <cell r="D127" t="str">
            <v>mesure de la prise de terre</v>
          </cell>
          <cell r="E127" t="str">
            <v xml:space="preserve">ENTREPRISE GC + CR/SIG </v>
          </cell>
        </row>
        <row r="128">
          <cell r="B128" t="str">
            <v>5,2,9</v>
          </cell>
          <cell r="D128" t="str">
            <v xml:space="preserve">qualité de la finition </v>
          </cell>
          <cell r="E128" t="str">
            <v xml:space="preserve">ENTREPRISE GC + CR/SIG </v>
          </cell>
        </row>
        <row r="130">
          <cell r="B130">
            <v>6</v>
          </cell>
        </row>
        <row r="131">
          <cell r="B131" t="str">
            <v>6,0,1</v>
          </cell>
          <cell r="D131" t="str">
            <v>contrôle de la pente</v>
          </cell>
          <cell r="E131" t="str">
            <v xml:space="preserve">ENTREPRISE GC + CR/SIG </v>
          </cell>
        </row>
        <row r="132">
          <cell r="D132" t="str">
            <v>séchage de la forme</v>
          </cell>
        </row>
        <row r="133">
          <cell r="B133" t="str">
            <v>6,0,2</v>
          </cell>
          <cell r="D133" t="str">
            <v xml:space="preserve">contrôle des ponts thermique </v>
          </cell>
          <cell r="E133" t="str">
            <v>ENTREPRISE GC</v>
          </cell>
        </row>
        <row r="134">
          <cell r="B134" t="str">
            <v>6,0,3</v>
          </cell>
          <cell r="D134" t="str">
            <v>test étanchéité</v>
          </cell>
          <cell r="E134" t="str">
            <v>ENTREPRISE GC + CR/SIG  + BUREAU DE CONTROL</v>
          </cell>
        </row>
        <row r="136">
          <cell r="B136">
            <v>7</v>
          </cell>
        </row>
        <row r="137">
          <cell r="B137" t="str">
            <v>7,0,1</v>
          </cell>
          <cell r="D137" t="str">
            <v>contrôle de pose</v>
          </cell>
          <cell r="E137" t="str">
            <v>ENTREPRISE GC</v>
          </cell>
        </row>
        <row r="138">
          <cell r="B138" t="str">
            <v>7,0,2</v>
          </cell>
          <cell r="D138" t="str">
            <v>continuité de la boucle de terre</v>
          </cell>
          <cell r="E138" t="str">
            <v>ENTREPRISE GC + CR/SIG  + BUREAU DE CONTROL</v>
          </cell>
        </row>
        <row r="139">
          <cell r="D139" t="str">
            <v>mesure de la prise de terre</v>
          </cell>
        </row>
        <row r="140">
          <cell r="B140" t="str">
            <v>7,0,3</v>
          </cell>
          <cell r="D140" t="str">
            <v>test étanchéité</v>
          </cell>
          <cell r="E140" t="str">
            <v>ENTREPRISE GC + CR/SIG  + BUREAU DE CONTROL</v>
          </cell>
        </row>
        <row r="142">
          <cell r="B142">
            <v>8</v>
          </cell>
        </row>
        <row r="143">
          <cell r="B143">
            <v>8.1</v>
          </cell>
        </row>
        <row r="144">
          <cell r="B144" t="str">
            <v>8,1,1</v>
          </cell>
          <cell r="D144" t="str">
            <v>séchage  de l'enduit</v>
          </cell>
          <cell r="E144" t="str">
            <v>ENTREPRISE GC</v>
          </cell>
        </row>
        <row r="145">
          <cell r="B145" t="str">
            <v>8,1,2</v>
          </cell>
          <cell r="D145" t="str">
            <v>qualité finition</v>
          </cell>
          <cell r="E145" t="str">
            <v xml:space="preserve">ENTREPRISE GC + CR/SIG </v>
          </cell>
        </row>
        <row r="147">
          <cell r="B147">
            <v>8.1999999999999993</v>
          </cell>
        </row>
        <row r="148">
          <cell r="B148" t="str">
            <v>8,2,1</v>
          </cell>
          <cell r="D148" t="str">
            <v>séchage  de la peinture</v>
          </cell>
          <cell r="E148" t="str">
            <v>ENTREPRISE GC</v>
          </cell>
        </row>
        <row r="149">
          <cell r="B149" t="str">
            <v>8,2,2</v>
          </cell>
          <cell r="D149" t="str">
            <v>séchage  de la peinture</v>
          </cell>
          <cell r="E149" t="str">
            <v xml:space="preserve">ENTREPRISE GC + CR/SIG </v>
          </cell>
        </row>
        <row r="150">
          <cell r="B150" t="str">
            <v>8,2,3</v>
          </cell>
          <cell r="D150" t="str">
            <v xml:space="preserve">qualité de la finition </v>
          </cell>
        </row>
        <row r="152">
          <cell r="B152">
            <v>9</v>
          </cell>
        </row>
        <row r="153">
          <cell r="B153" t="str">
            <v>9,0,1</v>
          </cell>
          <cell r="D153" t="str">
            <v xml:space="preserve">test découlement des eaux  et test d'étanchéité </v>
          </cell>
          <cell r="E153" t="str">
            <v xml:space="preserve">ENTREPRISE GC + CR/SIG </v>
          </cell>
        </row>
        <row r="158">
          <cell r="B158">
            <v>10</v>
          </cell>
        </row>
        <row r="159">
          <cell r="B159" t="str">
            <v>10,0,1</v>
          </cell>
          <cell r="D159" t="str">
            <v xml:space="preserve">test fonctionnement  et mesure des lumens </v>
          </cell>
          <cell r="E159" t="str">
            <v xml:space="preserve">ENTREPRISE ELECTRICITE + CR/SIG  </v>
          </cell>
        </row>
        <row r="160">
          <cell r="B160" t="str">
            <v>10,0,2</v>
          </cell>
          <cell r="D160" t="str">
            <v xml:space="preserve">test fonctionnement bloc de secours en cas de défaut </v>
          </cell>
          <cell r="E160" t="str">
            <v>ENTREPRISE ELECTRICITE + CR/SIG</v>
          </cell>
        </row>
        <row r="161">
          <cell r="B161" t="str">
            <v>10,0,3</v>
          </cell>
          <cell r="D161" t="str">
            <v>control serrage et repérage des équipements électriques</v>
          </cell>
          <cell r="E161" t="str">
            <v>ENTREPRISE ELECTRICITE + CR/SIG  + BUREAU DE CONTROL</v>
          </cell>
        </row>
        <row r="162">
          <cell r="D162" t="str">
            <v>test fonctionnement différentiel</v>
          </cell>
        </row>
        <row r="163">
          <cell r="D163" t="str">
            <v xml:space="preserve">test mise à la terre </v>
          </cell>
        </row>
        <row r="164">
          <cell r="D164" t="str">
            <v>mesure d'isolement des câbles</v>
          </cell>
        </row>
        <row r="166">
          <cell r="B166">
            <v>11</v>
          </cell>
        </row>
        <row r="167">
          <cell r="B167" t="str">
            <v>11,0,1</v>
          </cell>
          <cell r="D167" t="str">
            <v>test alarme sonde température</v>
          </cell>
          <cell r="E167" t="str">
            <v>ENTREPRISE CLIMATISATION + CR/SIG  + BUREAU DE CONTROL</v>
          </cell>
        </row>
        <row r="168">
          <cell r="D168" t="str">
            <v>test permutation automatique en cas de défaut</v>
          </cell>
        </row>
        <row r="169">
          <cell r="D169" t="str">
            <v>test alarme alimentation  électrique</v>
          </cell>
        </row>
        <row r="170">
          <cell r="B170" t="str">
            <v>11,0,2</v>
          </cell>
          <cell r="D170" t="str">
            <v>fixation unité extérieure, présence joint anti vibratile, présence isolant UV et thermique du réseau frigorifique extérieur</v>
          </cell>
          <cell r="E170" t="str">
            <v>ENTREPRISE ELECTRICITE + CR/SIG</v>
          </cell>
        </row>
        <row r="171">
          <cell r="B171" t="str">
            <v>11,0,3</v>
          </cell>
          <cell r="D171" t="str">
            <v>continuité de la boucle de terre</v>
          </cell>
          <cell r="E171" t="str">
            <v>ENTREPRISE CLIMATISATION + CR/SIG  + BUREAU DE CONTROL</v>
          </cell>
        </row>
        <row r="172">
          <cell r="D172" t="str">
            <v>mesure de la prise de terre</v>
          </cell>
        </row>
        <row r="173">
          <cell r="D173" t="str">
            <v>mise en œuvre des éléments de la MALT (voir remarque)</v>
          </cell>
        </row>
        <row r="174">
          <cell r="B174" t="str">
            <v>11,0,4</v>
          </cell>
          <cell r="D174" t="str">
            <v>control serrage et repérage des équipements électriques</v>
          </cell>
          <cell r="E174" t="str">
            <v>ENTREPRISE CLIMATISATION + CR/SIG  + BUREAU DE CONTROL</v>
          </cell>
        </row>
        <row r="175">
          <cell r="D175" t="str">
            <v>test fonctionnement différentiel</v>
          </cell>
        </row>
        <row r="176">
          <cell r="D176" t="str">
            <v>mesure d'isolement des câbles</v>
          </cell>
        </row>
        <row r="177">
          <cell r="B177">
            <v>12</v>
          </cell>
        </row>
        <row r="178">
          <cell r="B178" t="str">
            <v>12,0,1</v>
          </cell>
          <cell r="D178" t="str">
            <v>test d'alarme détecteur de fumée</v>
          </cell>
          <cell r="E178" t="str">
            <v>ENTREPRISE DETECTION  INCENDIE + CR/SIG  + BUREAU DE CONTROL</v>
          </cell>
        </row>
        <row r="179">
          <cell r="B179" t="str">
            <v>12,0,2</v>
          </cell>
          <cell r="D179" t="str">
            <v>test d'alarme défaut sur batterie</v>
          </cell>
          <cell r="E179" t="str">
            <v>ENTREPRISE DETECTION  INCENDIE + CR/SIG  + BUREAU DE CONTROL</v>
          </cell>
        </row>
        <row r="180">
          <cell r="D180" t="str">
            <v>test d'alarme défaut de ligne (Débranchement détecteur)</v>
          </cell>
        </row>
        <row r="181">
          <cell r="D181" t="str">
            <v>test d'alarme défaut sur alimentation secteur</v>
          </cell>
        </row>
        <row r="182">
          <cell r="B182" t="str">
            <v>12,0,3</v>
          </cell>
          <cell r="D182" t="str">
            <v>test asservissement arrêt clim en cas de feu</v>
          </cell>
          <cell r="E182" t="str">
            <v>ENTREPRISE DETECTION  INCENDIE + CR/SIG  + BUREAU DE CONTROL</v>
          </cell>
        </row>
      </sheetData>
    </sheetDataSet>
  </externalBook>
</externalLink>
</file>

<file path=xl/tables/table1.xml><?xml version="1.0" encoding="utf-8"?>
<table xmlns="http://schemas.openxmlformats.org/spreadsheetml/2006/main" id="3" name="Tableau3" displayName="Tableau3" ref="K11:M12" totalsRowShown="0" headerRowDxfId="19" dataDxfId="17" headerRowBorderDxfId="18" tableBorderDxfId="16" totalsRowBorderDxfId="15">
  <autoFilter ref="K11:M12"/>
  <tableColumns count="3">
    <tableColumn id="1" name="Reference Batiment TK" dataDxfId="14"/>
    <tableColumn id="2" name="Avancement" dataDxfId="13"/>
    <tableColumn id="3" name="Nb de PV manquant" dataDxfId="12">
      <calculatedColumnFormula>P11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N11:N187" totalsRowShown="0" headerRowDxfId="11" dataDxfId="9" headerRowBorderDxfId="10" tableBorderDxfId="8" totalsRowBorderDxfId="7">
  <autoFilter ref="N11:N187"/>
  <tableColumns count="1">
    <tableColumn id="1" name="Reference PV manquant" dataDxfId="6">
      <calculatedColumnFormula array="1">IFERROR(INDEX(INDIRECT($K$12&amp;"!$C:$C"),SMALL(IF($H$4:$H$178&lt;&gt;"",ROW(INDIRECT($K$12&amp;"!$C$8"):INDIRECT($K$12&amp;"!$C$182"))),ROW(A1))),"")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76%20213-06012012131434.pdf" TargetMode="External"/><Relationship Id="rId2" Type="http://schemas.openxmlformats.org/officeDocument/2006/relationships/hyperlink" Target="76%20212-06012012131403.pdf" TargetMode="External"/><Relationship Id="rId1" Type="http://schemas.openxmlformats.org/officeDocument/2006/relationships/hyperlink" Target="76%20mise%20a%20disposition1-06012012131208.pdf" TargetMode="External"/><Relationship Id="rId6" Type="http://schemas.openxmlformats.org/officeDocument/2006/relationships/hyperlink" Target="76%20102-06012012131508.pdf" TargetMode="External"/><Relationship Id="rId5" Type="http://schemas.openxmlformats.org/officeDocument/2006/relationships/hyperlink" Target="76%20101-06012012131300.pdf" TargetMode="External"/><Relationship Id="rId4" Type="http://schemas.openxmlformats.org/officeDocument/2006/relationships/hyperlink" Target="76%20221-06012012131337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file:///F:\PV%2011052016\PV%20ET%20FC%2099\99-101-05012012095017.pdf" TargetMode="External"/><Relationship Id="rId3" Type="http://schemas.openxmlformats.org/officeDocument/2006/relationships/hyperlink" Target="file:///F:\PV%2011052016\PV%20ET%20FC%2099\99-103-05012012095128.pdf" TargetMode="External"/><Relationship Id="rId7" Type="http://schemas.openxmlformats.org/officeDocument/2006/relationships/hyperlink" Target="file:///F:\PV%2011052016\PV%20ET%20FC%2099\99-521-05012012095833.pdf" TargetMode="External"/><Relationship Id="rId2" Type="http://schemas.openxmlformats.org/officeDocument/2006/relationships/hyperlink" Target="file:///F:\PV%2011052016\PV%20ET%20FC%2099\mise%20a%20disposition%202-05012012094900.pdf" TargetMode="External"/><Relationship Id="rId1" Type="http://schemas.openxmlformats.org/officeDocument/2006/relationships/hyperlink" Target="file:///F:\PV%2011052016\PV%20ET%20FC%2099\mise%20a%20disposition%201-05012012094826.pdf" TargetMode="External"/><Relationship Id="rId6" Type="http://schemas.openxmlformats.org/officeDocument/2006/relationships/hyperlink" Target="file:///F:\PV%2011052016\PV%20ET%20FC%2099\99-221-05012012095418.pdf" TargetMode="External"/><Relationship Id="rId5" Type="http://schemas.openxmlformats.org/officeDocument/2006/relationships/hyperlink" Target="file:///F:\PV%2011052016\PV%20ET%20FC%2099\99-214-05012012095347.pdf" TargetMode="External"/><Relationship Id="rId4" Type="http://schemas.openxmlformats.org/officeDocument/2006/relationships/hyperlink" Target="file:///F:\PV%2011052016\PV%20ET%20FC%2099\99-211-05012012095155.pdf" TargetMode="External"/><Relationship Id="rId9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111%20213-06012012121934.pdf" TargetMode="External"/><Relationship Id="rId13" Type="http://schemas.openxmlformats.org/officeDocument/2006/relationships/hyperlink" Target="111%20224-06012012122122.pdf" TargetMode="External"/><Relationship Id="rId18" Type="http://schemas.openxmlformats.org/officeDocument/2006/relationships/hyperlink" Target="111%20522-06012012122227.pdf" TargetMode="External"/><Relationship Id="rId3" Type="http://schemas.openxmlformats.org/officeDocument/2006/relationships/hyperlink" Target="111%20101-06012012121459.pdf" TargetMode="External"/><Relationship Id="rId7" Type="http://schemas.openxmlformats.org/officeDocument/2006/relationships/hyperlink" Target="111%20212-06012012121642.pdf" TargetMode="External"/><Relationship Id="rId12" Type="http://schemas.openxmlformats.org/officeDocument/2006/relationships/hyperlink" Target="111%20223-06012012122054.pdf" TargetMode="External"/><Relationship Id="rId17" Type="http://schemas.openxmlformats.org/officeDocument/2006/relationships/hyperlink" Target="111%20301-06012012122315.pdf" TargetMode="External"/><Relationship Id="rId2" Type="http://schemas.openxmlformats.org/officeDocument/2006/relationships/hyperlink" Target="mise%20a%20dispo%202-06012012121345.pdf" TargetMode="External"/><Relationship Id="rId16" Type="http://schemas.openxmlformats.org/officeDocument/2006/relationships/hyperlink" Target="111%20521-06012012121901.pdf" TargetMode="External"/><Relationship Id="rId20" Type="http://schemas.openxmlformats.org/officeDocument/2006/relationships/hyperlink" Target="111%20524-06012012122418.pdf" TargetMode="External"/><Relationship Id="rId1" Type="http://schemas.openxmlformats.org/officeDocument/2006/relationships/hyperlink" Target="mise%20a%20dispo%201-06012012121325.pdf" TargetMode="External"/><Relationship Id="rId6" Type="http://schemas.openxmlformats.org/officeDocument/2006/relationships/hyperlink" Target="111%20211-06012012121753.pdf" TargetMode="External"/><Relationship Id="rId11" Type="http://schemas.openxmlformats.org/officeDocument/2006/relationships/hyperlink" Target="111%20221-06012012121713.pdf" TargetMode="External"/><Relationship Id="rId5" Type="http://schemas.openxmlformats.org/officeDocument/2006/relationships/hyperlink" Target="111%20103-06012012121608.pdf" TargetMode="External"/><Relationship Id="rId15" Type="http://schemas.openxmlformats.org/officeDocument/2006/relationships/hyperlink" Target="111%20241-06012012122344.pdf" TargetMode="External"/><Relationship Id="rId10" Type="http://schemas.openxmlformats.org/officeDocument/2006/relationships/hyperlink" Target="111%20216-06012012122001.pdf" TargetMode="External"/><Relationship Id="rId19" Type="http://schemas.openxmlformats.org/officeDocument/2006/relationships/hyperlink" Target="111%20523-06012012122442.pdf" TargetMode="External"/><Relationship Id="rId4" Type="http://schemas.openxmlformats.org/officeDocument/2006/relationships/hyperlink" Target="111%20102-06012012121531.pdf" TargetMode="External"/><Relationship Id="rId9" Type="http://schemas.openxmlformats.org/officeDocument/2006/relationships/hyperlink" Target="111%20214-06012012121818.pdf" TargetMode="External"/><Relationship Id="rId14" Type="http://schemas.openxmlformats.org/officeDocument/2006/relationships/hyperlink" Target="111%20226-06012012122153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212-04012012055826.pdf" TargetMode="External"/><Relationship Id="rId13" Type="http://schemas.openxmlformats.org/officeDocument/2006/relationships/hyperlink" Target="222-04012012060115.pdf" TargetMode="External"/><Relationship Id="rId18" Type="http://schemas.openxmlformats.org/officeDocument/2006/relationships/hyperlink" Target="233-04012012060416.pdf" TargetMode="External"/><Relationship Id="rId26" Type="http://schemas.openxmlformats.org/officeDocument/2006/relationships/hyperlink" Target="262-04012012060908.pdf" TargetMode="External"/><Relationship Id="rId39" Type="http://schemas.openxmlformats.org/officeDocument/2006/relationships/hyperlink" Target="524-04012012061638.pdf" TargetMode="External"/><Relationship Id="rId3" Type="http://schemas.openxmlformats.org/officeDocument/2006/relationships/hyperlink" Target="101-04012012055538.pdf" TargetMode="External"/><Relationship Id="rId21" Type="http://schemas.openxmlformats.org/officeDocument/2006/relationships/hyperlink" Target="242-04012012092336.pdf" TargetMode="External"/><Relationship Id="rId34" Type="http://schemas.openxmlformats.org/officeDocument/2006/relationships/hyperlink" Target="511-04012012061329.pdf" TargetMode="External"/><Relationship Id="rId42" Type="http://schemas.openxmlformats.org/officeDocument/2006/relationships/hyperlink" Target="529-04012012061833.pdf" TargetMode="External"/><Relationship Id="rId7" Type="http://schemas.openxmlformats.org/officeDocument/2006/relationships/hyperlink" Target="211-04012012055754.pdf" TargetMode="External"/><Relationship Id="rId12" Type="http://schemas.openxmlformats.org/officeDocument/2006/relationships/hyperlink" Target="221-04012012060041.pdf" TargetMode="External"/><Relationship Id="rId17" Type="http://schemas.openxmlformats.org/officeDocument/2006/relationships/hyperlink" Target="232-04012012060340.pdf" TargetMode="External"/><Relationship Id="rId25" Type="http://schemas.openxmlformats.org/officeDocument/2006/relationships/hyperlink" Target="261-04012012060824.pdf" TargetMode="External"/><Relationship Id="rId33" Type="http://schemas.openxmlformats.org/officeDocument/2006/relationships/hyperlink" Target="404-04012012061250.pdf" TargetMode="External"/><Relationship Id="rId38" Type="http://schemas.openxmlformats.org/officeDocument/2006/relationships/hyperlink" Target="523-04012012061550.pdf" TargetMode="External"/><Relationship Id="rId2" Type="http://schemas.openxmlformats.org/officeDocument/2006/relationships/hyperlink" Target="constat%20contradictoire%20de%20mise%20a%20dispositionde%20platforme%20au%20sous-traitant-04012012055305.pdf" TargetMode="External"/><Relationship Id="rId16" Type="http://schemas.openxmlformats.org/officeDocument/2006/relationships/hyperlink" Target="231-04012012060306.pdf" TargetMode="External"/><Relationship Id="rId20" Type="http://schemas.openxmlformats.org/officeDocument/2006/relationships/hyperlink" Target="241-04012012060524.pdf" TargetMode="External"/><Relationship Id="rId29" Type="http://schemas.openxmlformats.org/officeDocument/2006/relationships/hyperlink" Target="301-04012012061053.pdf" TargetMode="External"/><Relationship Id="rId41" Type="http://schemas.openxmlformats.org/officeDocument/2006/relationships/hyperlink" Target="527-04012012061752.pdf" TargetMode="External"/><Relationship Id="rId1" Type="http://schemas.openxmlformats.org/officeDocument/2006/relationships/hyperlink" Target="constat%20contradictoire%20de%20mise%20a%20dispositionde%20platforme%20au%20c%20rsignalisation-telecom-pcd-04012012055440.pdf" TargetMode="External"/><Relationship Id="rId6" Type="http://schemas.openxmlformats.org/officeDocument/2006/relationships/hyperlink" Target="104-04012012055728.pdf" TargetMode="External"/><Relationship Id="rId11" Type="http://schemas.openxmlformats.org/officeDocument/2006/relationships/hyperlink" Target="216-04012012060009.pdf" TargetMode="External"/><Relationship Id="rId24" Type="http://schemas.openxmlformats.org/officeDocument/2006/relationships/hyperlink" Target="246-04012012060746.pdf" TargetMode="External"/><Relationship Id="rId32" Type="http://schemas.openxmlformats.org/officeDocument/2006/relationships/hyperlink" Target="403-04012012061213.pdf" TargetMode="External"/><Relationship Id="rId37" Type="http://schemas.openxmlformats.org/officeDocument/2006/relationships/hyperlink" Target="522-04012012061515.pdf" TargetMode="External"/><Relationship Id="rId40" Type="http://schemas.openxmlformats.org/officeDocument/2006/relationships/hyperlink" Target="525-04012012061713.pdf" TargetMode="External"/><Relationship Id="rId5" Type="http://schemas.openxmlformats.org/officeDocument/2006/relationships/hyperlink" Target="103-04012012055704.pdf" TargetMode="External"/><Relationship Id="rId15" Type="http://schemas.openxmlformats.org/officeDocument/2006/relationships/hyperlink" Target="226-04012012060226.pdf" TargetMode="External"/><Relationship Id="rId23" Type="http://schemas.openxmlformats.org/officeDocument/2006/relationships/hyperlink" Target="244-04012012060715.pdf" TargetMode="External"/><Relationship Id="rId28" Type="http://schemas.openxmlformats.org/officeDocument/2006/relationships/hyperlink" Target="264-04012012061025.pdf" TargetMode="External"/><Relationship Id="rId36" Type="http://schemas.openxmlformats.org/officeDocument/2006/relationships/hyperlink" Target="521-04012012061443.pdf" TargetMode="External"/><Relationship Id="rId10" Type="http://schemas.openxmlformats.org/officeDocument/2006/relationships/hyperlink" Target="214-04012012055937.pdf" TargetMode="External"/><Relationship Id="rId19" Type="http://schemas.openxmlformats.org/officeDocument/2006/relationships/hyperlink" Target="234-04012012060444.pdf" TargetMode="External"/><Relationship Id="rId31" Type="http://schemas.openxmlformats.org/officeDocument/2006/relationships/hyperlink" Target="402-04012012061144.pdf" TargetMode="External"/><Relationship Id="rId4" Type="http://schemas.openxmlformats.org/officeDocument/2006/relationships/hyperlink" Target="102-04012012055612.pdf" TargetMode="External"/><Relationship Id="rId9" Type="http://schemas.openxmlformats.org/officeDocument/2006/relationships/hyperlink" Target="213-04012012055857.pdf" TargetMode="External"/><Relationship Id="rId14" Type="http://schemas.openxmlformats.org/officeDocument/2006/relationships/hyperlink" Target="224-04012012060157.pdf" TargetMode="External"/><Relationship Id="rId22" Type="http://schemas.openxmlformats.org/officeDocument/2006/relationships/hyperlink" Target="243-04012012060648.pdf" TargetMode="External"/><Relationship Id="rId27" Type="http://schemas.openxmlformats.org/officeDocument/2006/relationships/hyperlink" Target="263-04012012060944.pdf" TargetMode="External"/><Relationship Id="rId30" Type="http://schemas.openxmlformats.org/officeDocument/2006/relationships/hyperlink" Target="401-04012012061116.pdf" TargetMode="External"/><Relationship Id="rId35" Type="http://schemas.openxmlformats.org/officeDocument/2006/relationships/hyperlink" Target="512-04012012061409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512-03012012100924.pdf" TargetMode="External"/><Relationship Id="rId13" Type="http://schemas.openxmlformats.org/officeDocument/2006/relationships/hyperlink" Target="401-03012012100520.pdf" TargetMode="External"/><Relationship Id="rId18" Type="http://schemas.openxmlformats.org/officeDocument/2006/relationships/hyperlink" Target="262-03012012100056.pdf" TargetMode="External"/><Relationship Id="rId26" Type="http://schemas.openxmlformats.org/officeDocument/2006/relationships/hyperlink" Target="233-03012012095636.pdf" TargetMode="External"/><Relationship Id="rId39" Type="http://schemas.openxmlformats.org/officeDocument/2006/relationships/hyperlink" Target="constat%20contradictoire%20de%20mise%20a%20disposition%20de%20platforme%20au%20sous-traitant-03012012094420.pdf" TargetMode="External"/><Relationship Id="rId3" Type="http://schemas.openxmlformats.org/officeDocument/2006/relationships/hyperlink" Target="527-03012012101235.pdf" TargetMode="External"/><Relationship Id="rId21" Type="http://schemas.openxmlformats.org/officeDocument/2006/relationships/hyperlink" Target="242-03012012095836.pdf" TargetMode="External"/><Relationship Id="rId34" Type="http://schemas.openxmlformats.org/officeDocument/2006/relationships/hyperlink" Target="214-03012012095104.pdf" TargetMode="External"/><Relationship Id="rId7" Type="http://schemas.openxmlformats.org/officeDocument/2006/relationships/hyperlink" Target="521-03012012100953.pdf" TargetMode="External"/><Relationship Id="rId12" Type="http://schemas.openxmlformats.org/officeDocument/2006/relationships/hyperlink" Target="402-03012012100552.pdf" TargetMode="External"/><Relationship Id="rId17" Type="http://schemas.openxmlformats.org/officeDocument/2006/relationships/hyperlink" Target="264-03012012100137.pdf" TargetMode="External"/><Relationship Id="rId25" Type="http://schemas.openxmlformats.org/officeDocument/2006/relationships/hyperlink" Target="234-03012012095700.pdf" TargetMode="External"/><Relationship Id="rId33" Type="http://schemas.openxmlformats.org/officeDocument/2006/relationships/hyperlink" Target="216-03012012095138.pdf" TargetMode="External"/><Relationship Id="rId38" Type="http://schemas.openxmlformats.org/officeDocument/2006/relationships/hyperlink" Target="101-03012012094509.pdf" TargetMode="External"/><Relationship Id="rId2" Type="http://schemas.openxmlformats.org/officeDocument/2006/relationships/hyperlink" Target="811-03012012101428.pdf" TargetMode="External"/><Relationship Id="rId16" Type="http://schemas.openxmlformats.org/officeDocument/2006/relationships/hyperlink" Target="266-03012012100214.pdf" TargetMode="External"/><Relationship Id="rId20" Type="http://schemas.openxmlformats.org/officeDocument/2006/relationships/hyperlink" Target="244-03012012095949.pdf" TargetMode="External"/><Relationship Id="rId29" Type="http://schemas.openxmlformats.org/officeDocument/2006/relationships/hyperlink" Target="226-03012012095437.pdf" TargetMode="External"/><Relationship Id="rId1" Type="http://schemas.openxmlformats.org/officeDocument/2006/relationships/hyperlink" Target="812-03012012101507.pdf" TargetMode="External"/><Relationship Id="rId6" Type="http://schemas.openxmlformats.org/officeDocument/2006/relationships/hyperlink" Target="522-03012012101028.pdf" TargetMode="External"/><Relationship Id="rId11" Type="http://schemas.openxmlformats.org/officeDocument/2006/relationships/hyperlink" Target="404-03012012100712.pdf" TargetMode="External"/><Relationship Id="rId24" Type="http://schemas.openxmlformats.org/officeDocument/2006/relationships/hyperlink" Target="236-03012012095732.pdf" TargetMode="External"/><Relationship Id="rId32" Type="http://schemas.openxmlformats.org/officeDocument/2006/relationships/hyperlink" Target="221-03012012095216.pdf" TargetMode="External"/><Relationship Id="rId37" Type="http://schemas.openxmlformats.org/officeDocument/2006/relationships/hyperlink" Target="103-03012012094725.pdf" TargetMode="External"/><Relationship Id="rId40" Type="http://schemas.openxmlformats.org/officeDocument/2006/relationships/hyperlink" Target="constat%20contradictoire%20de%20mise%20a%20disposition%20de%20platforme%20au%20c%20rsignalisation-telecom-pcd-03012012094320.pdf" TargetMode="External"/><Relationship Id="rId5" Type="http://schemas.openxmlformats.org/officeDocument/2006/relationships/hyperlink" Target="524-03012012101139.pdf" TargetMode="External"/><Relationship Id="rId15" Type="http://schemas.openxmlformats.org/officeDocument/2006/relationships/hyperlink" Target="302-03012012100305.pdf" TargetMode="External"/><Relationship Id="rId23" Type="http://schemas.openxmlformats.org/officeDocument/2006/relationships/hyperlink" Target="241-03012012095759.pdf" TargetMode="External"/><Relationship Id="rId28" Type="http://schemas.openxmlformats.org/officeDocument/2006/relationships/hyperlink" Target="231-03012012095512.pdf" TargetMode="External"/><Relationship Id="rId36" Type="http://schemas.openxmlformats.org/officeDocument/2006/relationships/hyperlink" Target="211-03012012094834.pdf" TargetMode="External"/><Relationship Id="rId10" Type="http://schemas.openxmlformats.org/officeDocument/2006/relationships/hyperlink" Target="406-03012012100745.pdf" TargetMode="External"/><Relationship Id="rId19" Type="http://schemas.openxmlformats.org/officeDocument/2006/relationships/hyperlink" Target="261-03012012100017.pdf" TargetMode="External"/><Relationship Id="rId31" Type="http://schemas.openxmlformats.org/officeDocument/2006/relationships/hyperlink" Target="223-03012012095327.pdf" TargetMode="External"/><Relationship Id="rId4" Type="http://schemas.openxmlformats.org/officeDocument/2006/relationships/hyperlink" Target="525-03012012101206.pdf" TargetMode="External"/><Relationship Id="rId9" Type="http://schemas.openxmlformats.org/officeDocument/2006/relationships/hyperlink" Target="511-03012012100832.pdf" TargetMode="External"/><Relationship Id="rId14" Type="http://schemas.openxmlformats.org/officeDocument/2006/relationships/hyperlink" Target="304-03012012100342.pdf" TargetMode="External"/><Relationship Id="rId22" Type="http://schemas.openxmlformats.org/officeDocument/2006/relationships/hyperlink" Target="243-03012012095921.pdf" TargetMode="External"/><Relationship Id="rId27" Type="http://schemas.openxmlformats.org/officeDocument/2006/relationships/hyperlink" Target="232-03012012095546.pdf" TargetMode="External"/><Relationship Id="rId30" Type="http://schemas.openxmlformats.org/officeDocument/2006/relationships/hyperlink" Target="224-03012012095351.pdf" TargetMode="External"/><Relationship Id="rId35" Type="http://schemas.openxmlformats.org/officeDocument/2006/relationships/hyperlink" Target="212-03012012094923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221-05012012065224.pdf" TargetMode="External"/><Relationship Id="rId13" Type="http://schemas.openxmlformats.org/officeDocument/2006/relationships/hyperlink" Target="402-05012012070037.pdf" TargetMode="External"/><Relationship Id="rId18" Type="http://schemas.openxmlformats.org/officeDocument/2006/relationships/hyperlink" Target="214-05012012065117.pdf" TargetMode="External"/><Relationship Id="rId26" Type="http://schemas.openxmlformats.org/officeDocument/2006/relationships/hyperlink" Target="403-05012012070321.pdf" TargetMode="External"/><Relationship Id="rId39" Type="http://schemas.openxmlformats.org/officeDocument/2006/relationships/hyperlink" Target="821-05012012045853.pdf" TargetMode="External"/><Relationship Id="rId3" Type="http://schemas.openxmlformats.org/officeDocument/2006/relationships/hyperlink" Target="104-05012012064839.pdf" TargetMode="External"/><Relationship Id="rId21" Type="http://schemas.openxmlformats.org/officeDocument/2006/relationships/hyperlink" Target="246-05012012065437.pdf" TargetMode="External"/><Relationship Id="rId34" Type="http://schemas.openxmlformats.org/officeDocument/2006/relationships/hyperlink" Target="222-05012012065038.pdf" TargetMode="External"/><Relationship Id="rId42" Type="http://schemas.openxmlformats.org/officeDocument/2006/relationships/hyperlink" Target="302-05012012065806.pdf" TargetMode="External"/><Relationship Id="rId7" Type="http://schemas.openxmlformats.org/officeDocument/2006/relationships/hyperlink" Target="216-05012012065145.pdf" TargetMode="External"/><Relationship Id="rId12" Type="http://schemas.openxmlformats.org/officeDocument/2006/relationships/hyperlink" Target="401-05012012070013.pdf" TargetMode="External"/><Relationship Id="rId17" Type="http://schemas.openxmlformats.org/officeDocument/2006/relationships/hyperlink" Target="102-05012012064730.pdf" TargetMode="External"/><Relationship Id="rId25" Type="http://schemas.openxmlformats.org/officeDocument/2006/relationships/hyperlink" Target="306-05012012065947.pdf" TargetMode="External"/><Relationship Id="rId33" Type="http://schemas.openxmlformats.org/officeDocument/2006/relationships/hyperlink" Target="527-05012012071511.pdf" TargetMode="External"/><Relationship Id="rId38" Type="http://schemas.openxmlformats.org/officeDocument/2006/relationships/hyperlink" Target="812-05012012071718.pdf" TargetMode="External"/><Relationship Id="rId46" Type="http://schemas.openxmlformats.org/officeDocument/2006/relationships/hyperlink" Target="602-05012012071540.pdf" TargetMode="External"/><Relationship Id="rId2" Type="http://schemas.openxmlformats.org/officeDocument/2006/relationships/hyperlink" Target="103-05012012064821.pdf" TargetMode="External"/><Relationship Id="rId16" Type="http://schemas.openxmlformats.org/officeDocument/2006/relationships/hyperlink" Target="mise%20a%20disposition%20c%20151-05012012064621.pdf" TargetMode="External"/><Relationship Id="rId20" Type="http://schemas.openxmlformats.org/officeDocument/2006/relationships/hyperlink" Target="226-05012012065334.pdf" TargetMode="External"/><Relationship Id="rId29" Type="http://schemas.openxmlformats.org/officeDocument/2006/relationships/hyperlink" Target="522-05012012045326.pdf" TargetMode="External"/><Relationship Id="rId41" Type="http://schemas.openxmlformats.org/officeDocument/2006/relationships/hyperlink" Target="901-05012012050027.pdf" TargetMode="External"/><Relationship Id="rId1" Type="http://schemas.openxmlformats.org/officeDocument/2006/relationships/hyperlink" Target="101-05012012064658.pdf" TargetMode="External"/><Relationship Id="rId6" Type="http://schemas.openxmlformats.org/officeDocument/2006/relationships/hyperlink" Target="213-05012012065038.pdf" TargetMode="External"/><Relationship Id="rId11" Type="http://schemas.openxmlformats.org/officeDocument/2006/relationships/hyperlink" Target="264-05012012065629.pdf" TargetMode="External"/><Relationship Id="rId24" Type="http://schemas.openxmlformats.org/officeDocument/2006/relationships/hyperlink" Target="301-05012012065730.pdf" TargetMode="External"/><Relationship Id="rId32" Type="http://schemas.openxmlformats.org/officeDocument/2006/relationships/hyperlink" Target="525-05012012070759.pdf" TargetMode="External"/><Relationship Id="rId37" Type="http://schemas.openxmlformats.org/officeDocument/2006/relationships/hyperlink" Target="811-05012012045748.pdf" TargetMode="External"/><Relationship Id="rId40" Type="http://schemas.openxmlformats.org/officeDocument/2006/relationships/hyperlink" Target="822-05012012071746.pdf" TargetMode="External"/><Relationship Id="rId45" Type="http://schemas.openxmlformats.org/officeDocument/2006/relationships/hyperlink" Target="521-05012012070554.pdf" TargetMode="External"/><Relationship Id="rId5" Type="http://schemas.openxmlformats.org/officeDocument/2006/relationships/hyperlink" Target="212-05012012064938.pdf" TargetMode="External"/><Relationship Id="rId15" Type="http://schemas.openxmlformats.org/officeDocument/2006/relationships/hyperlink" Target="406-05012012070444.pdf" TargetMode="External"/><Relationship Id="rId23" Type="http://schemas.openxmlformats.org/officeDocument/2006/relationships/hyperlink" Target="266-05012012065655.pdf" TargetMode="External"/><Relationship Id="rId28" Type="http://schemas.openxmlformats.org/officeDocument/2006/relationships/hyperlink" Target="521-05012012070554.pdf" TargetMode="External"/><Relationship Id="rId36" Type="http://schemas.openxmlformats.org/officeDocument/2006/relationships/hyperlink" Target="603-05012012071643.pdf" TargetMode="External"/><Relationship Id="rId10" Type="http://schemas.openxmlformats.org/officeDocument/2006/relationships/hyperlink" Target="261-05012012065541.pdf" TargetMode="External"/><Relationship Id="rId19" Type="http://schemas.openxmlformats.org/officeDocument/2006/relationships/hyperlink" Target="224-05012012065308.pdf" TargetMode="External"/><Relationship Id="rId31" Type="http://schemas.openxmlformats.org/officeDocument/2006/relationships/hyperlink" Target="524-05012012070732.pdf" TargetMode="External"/><Relationship Id="rId44" Type="http://schemas.openxmlformats.org/officeDocument/2006/relationships/hyperlink" Target="304-05012012065902.pdf" TargetMode="External"/><Relationship Id="rId4" Type="http://schemas.openxmlformats.org/officeDocument/2006/relationships/hyperlink" Target="211-05012012064902.pdf" TargetMode="External"/><Relationship Id="rId9" Type="http://schemas.openxmlformats.org/officeDocument/2006/relationships/hyperlink" Target="241-05012012065403.pdf" TargetMode="External"/><Relationship Id="rId14" Type="http://schemas.openxmlformats.org/officeDocument/2006/relationships/hyperlink" Target="404-05012012070414.pdf" TargetMode="External"/><Relationship Id="rId22" Type="http://schemas.openxmlformats.org/officeDocument/2006/relationships/hyperlink" Target="262-05012012065508.pdf" TargetMode="External"/><Relationship Id="rId27" Type="http://schemas.openxmlformats.org/officeDocument/2006/relationships/hyperlink" Target="512-05012012070519.pdf" TargetMode="External"/><Relationship Id="rId30" Type="http://schemas.openxmlformats.org/officeDocument/2006/relationships/hyperlink" Target="523-05012012070654.pdf" TargetMode="External"/><Relationship Id="rId35" Type="http://schemas.openxmlformats.org/officeDocument/2006/relationships/hyperlink" Target="601-05012012045633.pdf" TargetMode="External"/><Relationship Id="rId43" Type="http://schemas.openxmlformats.org/officeDocument/2006/relationships/hyperlink" Target="303-05012012065834.pdf" TargetMode="External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hyperlink" Target="241-05012012044034.pdf" TargetMode="External"/><Relationship Id="rId18" Type="http://schemas.openxmlformats.org/officeDocument/2006/relationships/hyperlink" Target="401-05012012044932.pdf" TargetMode="External"/><Relationship Id="rId26" Type="http://schemas.openxmlformats.org/officeDocument/2006/relationships/hyperlink" Target="226-05012012043822.pdf" TargetMode="External"/><Relationship Id="rId39" Type="http://schemas.openxmlformats.org/officeDocument/2006/relationships/hyperlink" Target="522-05012012045326.pdf" TargetMode="External"/><Relationship Id="rId3" Type="http://schemas.openxmlformats.org/officeDocument/2006/relationships/hyperlink" Target="104-05012012043148.pdf" TargetMode="External"/><Relationship Id="rId21" Type="http://schemas.openxmlformats.org/officeDocument/2006/relationships/hyperlink" Target="406-05012012045136.pdf" TargetMode="External"/><Relationship Id="rId34" Type="http://schemas.openxmlformats.org/officeDocument/2006/relationships/hyperlink" Target="305-05012012044822.pdf" TargetMode="External"/><Relationship Id="rId42" Type="http://schemas.openxmlformats.org/officeDocument/2006/relationships/hyperlink" Target="525-05012012045519.pdf" TargetMode="External"/><Relationship Id="rId47" Type="http://schemas.openxmlformats.org/officeDocument/2006/relationships/hyperlink" Target="811-05012012045748.pdf" TargetMode="External"/><Relationship Id="rId50" Type="http://schemas.openxmlformats.org/officeDocument/2006/relationships/hyperlink" Target="822-05012012045921.pdf" TargetMode="External"/><Relationship Id="rId7" Type="http://schemas.openxmlformats.org/officeDocument/2006/relationships/hyperlink" Target="215-05012012043423.pdf" TargetMode="External"/><Relationship Id="rId12" Type="http://schemas.openxmlformats.org/officeDocument/2006/relationships/hyperlink" Target="233-05012012043920.pdf" TargetMode="External"/><Relationship Id="rId17" Type="http://schemas.openxmlformats.org/officeDocument/2006/relationships/hyperlink" Target="263-05012012044554.pdf" TargetMode="External"/><Relationship Id="rId25" Type="http://schemas.openxmlformats.org/officeDocument/2006/relationships/hyperlink" Target="224-05012012043728.pdf" TargetMode="External"/><Relationship Id="rId33" Type="http://schemas.openxmlformats.org/officeDocument/2006/relationships/hyperlink" Target="301-05012012044728.pdf" TargetMode="External"/><Relationship Id="rId38" Type="http://schemas.openxmlformats.org/officeDocument/2006/relationships/hyperlink" Target="521-05012012045255.pdf" TargetMode="External"/><Relationship Id="rId46" Type="http://schemas.openxmlformats.org/officeDocument/2006/relationships/hyperlink" Target="603-05012012045716.pdf" TargetMode="External"/><Relationship Id="rId2" Type="http://schemas.openxmlformats.org/officeDocument/2006/relationships/hyperlink" Target="103-05012012043128.pdf" TargetMode="External"/><Relationship Id="rId16" Type="http://schemas.openxmlformats.org/officeDocument/2006/relationships/hyperlink" Target="264-05012012044615.pdf" TargetMode="External"/><Relationship Id="rId20" Type="http://schemas.openxmlformats.org/officeDocument/2006/relationships/hyperlink" Target="404-05012012045106.pdf" TargetMode="External"/><Relationship Id="rId29" Type="http://schemas.openxmlformats.org/officeDocument/2006/relationships/hyperlink" Target="244-05012012044349.pdf" TargetMode="External"/><Relationship Id="rId41" Type="http://schemas.openxmlformats.org/officeDocument/2006/relationships/hyperlink" Target="524-05012012045450.pdf" TargetMode="External"/><Relationship Id="rId1" Type="http://schemas.openxmlformats.org/officeDocument/2006/relationships/hyperlink" Target="101-05012012043009.pdf" TargetMode="External"/><Relationship Id="rId6" Type="http://schemas.openxmlformats.org/officeDocument/2006/relationships/hyperlink" Target="213-05012012043321.pdf" TargetMode="External"/><Relationship Id="rId11" Type="http://schemas.openxmlformats.org/officeDocument/2006/relationships/hyperlink" Target="231-05012012043857.pdf" TargetMode="External"/><Relationship Id="rId24" Type="http://schemas.openxmlformats.org/officeDocument/2006/relationships/hyperlink" Target="214-05012012043359.pdf" TargetMode="External"/><Relationship Id="rId32" Type="http://schemas.openxmlformats.org/officeDocument/2006/relationships/hyperlink" Target="266-05012012044650.pdf" TargetMode="External"/><Relationship Id="rId37" Type="http://schemas.openxmlformats.org/officeDocument/2006/relationships/hyperlink" Target="512-05012012045224.pdf" TargetMode="External"/><Relationship Id="rId40" Type="http://schemas.openxmlformats.org/officeDocument/2006/relationships/hyperlink" Target="523-05012012045357.pdf" TargetMode="External"/><Relationship Id="rId45" Type="http://schemas.openxmlformats.org/officeDocument/2006/relationships/hyperlink" Target="601-05012012045633.pdf" TargetMode="External"/><Relationship Id="rId5" Type="http://schemas.openxmlformats.org/officeDocument/2006/relationships/hyperlink" Target="212-05012012043228.pdf" TargetMode="External"/><Relationship Id="rId15" Type="http://schemas.openxmlformats.org/officeDocument/2006/relationships/hyperlink" Target="261-05012012044452.pdf" TargetMode="External"/><Relationship Id="rId23" Type="http://schemas.openxmlformats.org/officeDocument/2006/relationships/hyperlink" Target="102-05012012043046.pdf" TargetMode="External"/><Relationship Id="rId28" Type="http://schemas.openxmlformats.org/officeDocument/2006/relationships/hyperlink" Target="236-05012012044005.pdf" TargetMode="External"/><Relationship Id="rId36" Type="http://schemas.openxmlformats.org/officeDocument/2006/relationships/hyperlink" Target="403-05012012045031.pdf" TargetMode="External"/><Relationship Id="rId49" Type="http://schemas.openxmlformats.org/officeDocument/2006/relationships/hyperlink" Target="821-05012012045853.pdf" TargetMode="External"/><Relationship Id="rId10" Type="http://schemas.openxmlformats.org/officeDocument/2006/relationships/hyperlink" Target="225-05012012043757.pdf" TargetMode="External"/><Relationship Id="rId19" Type="http://schemas.openxmlformats.org/officeDocument/2006/relationships/hyperlink" Target="402-05012012045000.pdf" TargetMode="External"/><Relationship Id="rId31" Type="http://schemas.openxmlformats.org/officeDocument/2006/relationships/hyperlink" Target="262-05012012044519.pdf" TargetMode="External"/><Relationship Id="rId44" Type="http://schemas.openxmlformats.org/officeDocument/2006/relationships/hyperlink" Target="213-05012012043321.pdf" TargetMode="External"/><Relationship Id="rId52" Type="http://schemas.openxmlformats.org/officeDocument/2006/relationships/hyperlink" Target="901-05012012050027.pdf" TargetMode="External"/><Relationship Id="rId4" Type="http://schemas.openxmlformats.org/officeDocument/2006/relationships/hyperlink" Target="211-05012012043211.pdf" TargetMode="External"/><Relationship Id="rId9" Type="http://schemas.openxmlformats.org/officeDocument/2006/relationships/hyperlink" Target="221-05012012043535.pdf" TargetMode="External"/><Relationship Id="rId14" Type="http://schemas.openxmlformats.org/officeDocument/2006/relationships/hyperlink" Target="243-05012012044326.pdf" TargetMode="External"/><Relationship Id="rId22" Type="http://schemas.openxmlformats.org/officeDocument/2006/relationships/hyperlink" Target="constat%20contradictoire%20de%20mise%20a%20disposition%20de%20platforme%20au%20c%20r%20signalisation%20-telecom-pcd-05012012042933.pdf" TargetMode="External"/><Relationship Id="rId27" Type="http://schemas.openxmlformats.org/officeDocument/2006/relationships/hyperlink" Target="235-05012012043941.pdf" TargetMode="External"/><Relationship Id="rId30" Type="http://schemas.openxmlformats.org/officeDocument/2006/relationships/hyperlink" Target="246-05012012044420.pdf" TargetMode="External"/><Relationship Id="rId35" Type="http://schemas.openxmlformats.org/officeDocument/2006/relationships/hyperlink" Target="306-05012012044859.pdf" TargetMode="External"/><Relationship Id="rId43" Type="http://schemas.openxmlformats.org/officeDocument/2006/relationships/hyperlink" Target="527-05012012045600.pdf" TargetMode="External"/><Relationship Id="rId48" Type="http://schemas.openxmlformats.org/officeDocument/2006/relationships/hyperlink" Target="812-05012012045819.pdf" TargetMode="External"/><Relationship Id="rId8" Type="http://schemas.openxmlformats.org/officeDocument/2006/relationships/hyperlink" Target="216-05012012043456.pdf" TargetMode="External"/><Relationship Id="rId51" Type="http://schemas.openxmlformats.org/officeDocument/2006/relationships/hyperlink" Target="823-05012012045954.pd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c2%20221-06012012130823.pdf" TargetMode="External"/><Relationship Id="rId3" Type="http://schemas.openxmlformats.org/officeDocument/2006/relationships/hyperlink" Target="c2%20103-06012012130552.pdf" TargetMode="External"/><Relationship Id="rId7" Type="http://schemas.openxmlformats.org/officeDocument/2006/relationships/hyperlink" Target="c2%20216-06012012130754.pdf" TargetMode="External"/><Relationship Id="rId12" Type="http://schemas.openxmlformats.org/officeDocument/2006/relationships/hyperlink" Target="c2%20521-06012012130950.pdf" TargetMode="External"/><Relationship Id="rId2" Type="http://schemas.openxmlformats.org/officeDocument/2006/relationships/hyperlink" Target="c2%20102-06012012130358.pdf" TargetMode="External"/><Relationship Id="rId1" Type="http://schemas.openxmlformats.org/officeDocument/2006/relationships/hyperlink" Target="c2%20101-06012012130330.pdf" TargetMode="External"/><Relationship Id="rId6" Type="http://schemas.openxmlformats.org/officeDocument/2006/relationships/hyperlink" Target="c2%20212-06012012130643.pdf" TargetMode="External"/><Relationship Id="rId11" Type="http://schemas.openxmlformats.org/officeDocument/2006/relationships/hyperlink" Target="c2%20231-06012012130919.pdf" TargetMode="External"/><Relationship Id="rId5" Type="http://schemas.openxmlformats.org/officeDocument/2006/relationships/hyperlink" Target="c2%20211-06012012130615.pdf" TargetMode="External"/><Relationship Id="rId10" Type="http://schemas.openxmlformats.org/officeDocument/2006/relationships/hyperlink" Target="c2%20223-06012012130854.pdf" TargetMode="External"/><Relationship Id="rId4" Type="http://schemas.openxmlformats.org/officeDocument/2006/relationships/hyperlink" Target="c2%20104-06012012130530.pdf" TargetMode="External"/><Relationship Id="rId9" Type="http://schemas.openxmlformats.org/officeDocument/2006/relationships/hyperlink" Target="c2%20222-06012012130716.pdf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2"/>
  <sheetViews>
    <sheetView topLeftCell="A23" workbookViewId="0">
      <selection activeCell="A20" sqref="A1:A1048576"/>
    </sheetView>
  </sheetViews>
  <sheetFormatPr baseColWidth="10" defaultRowHeight="15"/>
  <cols>
    <col min="1" max="1" width="13.28515625" style="45" customWidth="1"/>
    <col min="2" max="2" width="10.7109375" customWidth="1"/>
    <col min="3" max="3" width="40.7109375" customWidth="1"/>
    <col min="4" max="6" width="30.7109375" customWidth="1"/>
    <col min="7" max="7" width="11.42578125" customWidth="1"/>
  </cols>
  <sheetData>
    <row r="1" spans="1:6" ht="20.100000000000001" customHeight="1" thickBot="1">
      <c r="B1" s="45">
        <f>[1]TK76!B1</f>
        <v>0</v>
      </c>
      <c r="C1" s="45">
        <f>[1]TK76!C1</f>
        <v>0</v>
      </c>
      <c r="D1" s="45">
        <f>[1]TK76!D1</f>
        <v>0</v>
      </c>
      <c r="E1" s="45">
        <f>[1]TK76!E1</f>
        <v>0</v>
      </c>
      <c r="F1" s="45">
        <f>[1]TK76!F1</f>
        <v>0</v>
      </c>
    </row>
    <row r="2" spans="1:6" ht="50.1" customHeight="1" thickBot="1">
      <c r="B2" s="146" t="str">
        <f>[1]TK76!B2</f>
        <v xml:space="preserve"> PV &amp; FC du bâtiment LGV TK 76</v>
      </c>
      <c r="C2" s="147"/>
      <c r="D2" s="147"/>
      <c r="E2" s="147"/>
      <c r="F2" s="147"/>
    </row>
    <row r="3" spans="1:6" ht="20.100000000000001" customHeight="1">
      <c r="B3" s="1">
        <f>[1]TK76!B3</f>
        <v>0</v>
      </c>
      <c r="C3" s="45">
        <f>[1]TK76!C3</f>
        <v>0</v>
      </c>
      <c r="D3" s="45">
        <f>[1]TK76!D3</f>
        <v>0</v>
      </c>
      <c r="E3" s="45">
        <f>[1]TK76!E3</f>
        <v>0</v>
      </c>
      <c r="F3" s="45">
        <f>[1]TK76!F3</f>
        <v>0</v>
      </c>
    </row>
    <row r="4" spans="1:6" ht="20.100000000000001" customHeight="1">
      <c r="A4" s="45" t="s">
        <v>123</v>
      </c>
      <c r="B4" s="148" t="str">
        <f>[1]TK76!B4</f>
        <v>Tache</v>
      </c>
      <c r="C4" s="148" t="str">
        <f>[1]TK76!C4</f>
        <v>Contrôles réalisés</v>
      </c>
      <c r="D4" s="148" t="str">
        <f>[1]TK76!D4</f>
        <v>Contrôles réalisés</v>
      </c>
      <c r="E4" s="148" t="str">
        <f>[1]TK76!E4</f>
        <v xml:space="preserve">Entités réalisant les contrôles </v>
      </c>
      <c r="F4" s="148" t="str">
        <f>[1]TK76!F4</f>
        <v>PV ou FC</v>
      </c>
    </row>
    <row r="5" spans="1:6" ht="20.100000000000001" customHeight="1">
      <c r="B5" s="149"/>
      <c r="C5" s="149"/>
      <c r="D5" s="149"/>
      <c r="E5" s="149"/>
      <c r="F5" s="149"/>
    </row>
    <row r="6" spans="1:6" ht="20.100000000000001" customHeight="1">
      <c r="B6" s="47">
        <f>[1]TK76!B6</f>
        <v>0</v>
      </c>
      <c r="C6" s="47" t="str">
        <f>[1]TK76!C6</f>
        <v>Mise a disposition plateforme 1 LGV TK  76</v>
      </c>
      <c r="D6" s="47">
        <f>[1]TK76!D6</f>
        <v>0</v>
      </c>
      <c r="E6" s="47">
        <f>[1]TK76!E6</f>
        <v>0</v>
      </c>
      <c r="F6" s="91" t="str">
        <f>[1]TK76!F6</f>
        <v>LGV-BAT76-MISE A DISPOSITION  1</v>
      </c>
    </row>
    <row r="7" spans="1:6" ht="20.100000000000001" customHeight="1">
      <c r="B7" s="47">
        <f>[1]TK76!B7</f>
        <v>0</v>
      </c>
      <c r="C7" s="47">
        <f>[1]TK76!C7</f>
        <v>0</v>
      </c>
      <c r="D7" s="47">
        <f>[1]TK76!D7</f>
        <v>0</v>
      </c>
      <c r="E7" s="47">
        <f>[1]TK76!E7</f>
        <v>0</v>
      </c>
      <c r="F7" s="91">
        <f>[1]TK76!F7</f>
        <v>0</v>
      </c>
    </row>
    <row r="8" spans="1:6" ht="20.100000000000001" customHeight="1">
      <c r="A8" s="54"/>
      <c r="B8" s="2">
        <f>[1]TK76!B8</f>
        <v>1</v>
      </c>
      <c r="C8" s="3" t="s">
        <v>0</v>
      </c>
      <c r="D8" s="3">
        <f>[1]TK76!D8</f>
        <v>0</v>
      </c>
      <c r="E8" s="3">
        <f>[1]TK76!E8</f>
        <v>0</v>
      </c>
      <c r="F8" s="49">
        <f>[1]TK76!F8</f>
        <v>0</v>
      </c>
    </row>
    <row r="9" spans="1:6" ht="20.100000000000001" customHeight="1">
      <c r="A9" s="54"/>
      <c r="B9" s="4" t="str">
        <f>[1]TK76!B9</f>
        <v>1,0,1</v>
      </c>
      <c r="C9" s="64" t="s">
        <v>128</v>
      </c>
      <c r="D9" s="5" t="str">
        <f>[1]TK76!D9</f>
        <v xml:space="preserve">écarts d'implantation </v>
      </c>
      <c r="E9" s="6" t="str">
        <f>[1]TK76!E9</f>
        <v xml:space="preserve">ENTREPRISE GC + GEOMETRE + CR SIG </v>
      </c>
      <c r="F9" s="91" t="str">
        <f>[1]TK76!F9</f>
        <v>LGV-BAT76-PV101</v>
      </c>
    </row>
    <row r="10" spans="1:6" ht="20.100000000000001" customHeight="1">
      <c r="A10" s="54">
        <v>0.01</v>
      </c>
      <c r="B10" s="142" t="str">
        <f>[1]TK76!B10</f>
        <v>1,0,2</v>
      </c>
      <c r="C10" s="136" t="s">
        <v>129</v>
      </c>
      <c r="D10" s="5" t="str">
        <f>[1]TK76!D10</f>
        <v xml:space="preserve">contrôle des dimensions </v>
      </c>
      <c r="E10" s="144" t="str">
        <f>[1]TK76!E10</f>
        <v>ENTREPRISE GC + LABORATOIRE SOL + BUREAU DE CONTROL</v>
      </c>
      <c r="F10" s="92" t="str">
        <f>[1]TK76!F10</f>
        <v>LGV-BAT76-PV102</v>
      </c>
    </row>
    <row r="11" spans="1:6" ht="20.100000000000001" customHeight="1">
      <c r="A11" s="54">
        <v>0.01</v>
      </c>
      <c r="B11" s="143"/>
      <c r="C11" s="138"/>
      <c r="D11" s="5" t="str">
        <f>[1]TK76!D11</f>
        <v>contrôle de la nature du sol</v>
      </c>
      <c r="E11" s="145"/>
      <c r="F11" s="93">
        <f>[1]TK76!F11</f>
        <v>0</v>
      </c>
    </row>
    <row r="12" spans="1:6" ht="20.100000000000001" customHeight="1">
      <c r="A12" s="54">
        <v>0.7</v>
      </c>
      <c r="B12" s="7" t="str">
        <f>[1]TK76!B12</f>
        <v>1,0,3</v>
      </c>
      <c r="C12" s="64" t="s">
        <v>130</v>
      </c>
      <c r="D12" s="5" t="str">
        <f>[1]TK76!D12</f>
        <v>test de compaction</v>
      </c>
      <c r="E12" s="8" t="str">
        <f>[1]TK76!E12</f>
        <v>ENTREPRISE GC + CR/SIG  + LABORATOIRE SOL</v>
      </c>
      <c r="F12" s="53">
        <f>[1]TK76!F12</f>
        <v>0</v>
      </c>
    </row>
    <row r="13" spans="1:6" ht="20.100000000000001" customHeight="1">
      <c r="A13" s="123">
        <v>2.5999999999999999E-2</v>
      </c>
      <c r="B13" s="142" t="str">
        <f>[1]TK76!B13</f>
        <v>1,0,4</v>
      </c>
      <c r="C13" s="128" t="s">
        <v>131</v>
      </c>
      <c r="D13" s="8" t="str">
        <f>[1]TK76!D13</f>
        <v>continuité de la boucle de terre</v>
      </c>
      <c r="E13" s="128" t="str">
        <f>[1]TK76!E13</f>
        <v xml:space="preserve">ENTREPRISE  GC + CR/SIG  </v>
      </c>
      <c r="F13" s="94">
        <f>[1]TK76!F13</f>
        <v>0</v>
      </c>
    </row>
    <row r="14" spans="1:6" ht="20.100000000000001" customHeight="1">
      <c r="A14" s="124">
        <v>2.5999999999999999E-2</v>
      </c>
      <c r="B14" s="143"/>
      <c r="C14" s="130"/>
      <c r="D14" s="8" t="str">
        <f>[1]TK76!D14</f>
        <v xml:space="preserve">remontées du câble de fond de fouille </v>
      </c>
      <c r="E14" s="130"/>
      <c r="F14" s="95">
        <f>[1]TK76!F14</f>
        <v>0</v>
      </c>
    </row>
    <row r="15" spans="1:6" ht="20.100000000000001" customHeight="1">
      <c r="B15" s="11">
        <f>[1]TK76!B15</f>
        <v>2</v>
      </c>
      <c r="C15" s="12" t="s">
        <v>5</v>
      </c>
      <c r="D15" s="12">
        <f>[1]TK76!D15</f>
        <v>0</v>
      </c>
      <c r="E15" s="10">
        <f>[1]TK76!E15</f>
        <v>0</v>
      </c>
      <c r="F15" s="49">
        <f>[1]TK76!F15</f>
        <v>0</v>
      </c>
    </row>
    <row r="16" spans="1:6" ht="20.100000000000001" customHeight="1">
      <c r="B16" s="11">
        <f>[1]TK76!B16</f>
        <v>2.1</v>
      </c>
      <c r="C16" s="13" t="s">
        <v>6</v>
      </c>
      <c r="D16" s="12">
        <f>[1]TK76!D16</f>
        <v>0</v>
      </c>
      <c r="E16" s="10">
        <f>[1]TK76!E16</f>
        <v>0</v>
      </c>
      <c r="F16" s="49">
        <f>[1]TK76!F16</f>
        <v>0</v>
      </c>
    </row>
    <row r="17" spans="1:6" ht="20.100000000000001" customHeight="1">
      <c r="A17" s="54">
        <v>0.03</v>
      </c>
      <c r="B17" s="14" t="str">
        <f>[1]TK76!B17</f>
        <v>2,1,1</v>
      </c>
      <c r="C17" s="15" t="s">
        <v>132</v>
      </c>
      <c r="D17" s="16" t="str">
        <f>[1]TK76!D17</f>
        <v>dimension, verticalité et linéarité</v>
      </c>
      <c r="E17" s="10" t="str">
        <f>[1]TK76!E17</f>
        <v>ENTREPRISE GC</v>
      </c>
      <c r="F17" s="53">
        <f>[1]TK76!F17</f>
        <v>0</v>
      </c>
    </row>
    <row r="18" spans="1:6" ht="20.100000000000001" customHeight="1">
      <c r="A18" s="54">
        <v>0.03</v>
      </c>
      <c r="B18" s="14" t="str">
        <f>[1]TK76!B18</f>
        <v>2,1,2</v>
      </c>
      <c r="C18" s="15" t="s">
        <v>133</v>
      </c>
      <c r="D18" s="5" t="str">
        <f>[1]TK76!D18</f>
        <v xml:space="preserve">contrôle des sections  </v>
      </c>
      <c r="E18" s="10" t="str">
        <f>[1]TK76!E18</f>
        <v>ENTREPRISE GC +  BUREAU DE CONTROL</v>
      </c>
      <c r="F18" s="91" t="str">
        <f>[1]TK76!F18</f>
        <v>LGV-BAT76PV212</v>
      </c>
    </row>
    <row r="19" spans="1:6" ht="20.100000000000001" customHeight="1">
      <c r="A19" s="54">
        <v>0.04</v>
      </c>
      <c r="B19" s="125" t="str">
        <f>[1]TK76!B19</f>
        <v>2,1,3</v>
      </c>
      <c r="C19" s="136" t="s">
        <v>134</v>
      </c>
      <c r="D19" s="17" t="str">
        <f>[1]TK76!D19</f>
        <v>continuité de la boucle de terre</v>
      </c>
      <c r="E19" s="128" t="str">
        <f>[1]TK76!E19</f>
        <v>ENTREPRISE GC + CR/SIG  + BUREAU DE CONTROL</v>
      </c>
      <c r="F19" s="92" t="str">
        <f>[1]TK76!F19</f>
        <v>LGV-BAT76PV213</v>
      </c>
    </row>
    <row r="20" spans="1:6" ht="20.100000000000001" customHeight="1">
      <c r="A20" s="54">
        <v>0.04</v>
      </c>
      <c r="B20" s="134"/>
      <c r="C20" s="137"/>
      <c r="D20" s="17" t="str">
        <f>[1]TK76!D20</f>
        <v>mesure de la prise de terre</v>
      </c>
      <c r="E20" s="129"/>
      <c r="F20" s="96">
        <f>[1]TK76!F20</f>
        <v>0</v>
      </c>
    </row>
    <row r="21" spans="1:6" ht="20.100000000000001" customHeight="1">
      <c r="A21" s="54">
        <v>0.04</v>
      </c>
      <c r="B21" s="135"/>
      <c r="C21" s="138"/>
      <c r="D21" s="17" t="str">
        <f>[1]TK76!D21</f>
        <v>mise en œuvre des éléments de la MALT (voir remarque)</v>
      </c>
      <c r="E21" s="130"/>
      <c r="F21" s="93">
        <f>[1]TK76!F21</f>
        <v>0</v>
      </c>
    </row>
    <row r="22" spans="1:6" ht="20.100000000000001" customHeight="1">
      <c r="A22" s="54">
        <v>0.04</v>
      </c>
      <c r="B22" s="14" t="str">
        <f>[1]TK76!B22</f>
        <v>2,1,4</v>
      </c>
      <c r="C22" s="15" t="s">
        <v>135</v>
      </c>
      <c r="D22" s="16" t="str">
        <f>[1]TK76!D22</f>
        <v xml:space="preserve">essai d'affaissement </v>
      </c>
      <c r="E22" s="10" t="str">
        <f>[1]TK76!E22</f>
        <v>ENTREPRISE GC + LABORATOIRE SOL</v>
      </c>
      <c r="F22" s="53" t="str">
        <f>[1]TK76!F22</f>
        <v>LGV-BAT76-PV214</v>
      </c>
    </row>
    <row r="23" spans="1:6" ht="20.100000000000001" customHeight="1">
      <c r="A23" s="72">
        <v>0.44</v>
      </c>
      <c r="B23" s="14" t="str">
        <f>[1]TK76!B23</f>
        <v>2,1,5</v>
      </c>
      <c r="C23" s="15" t="s">
        <v>136</v>
      </c>
      <c r="D23" s="16" t="str">
        <f>[1]TK76!D23</f>
        <v xml:space="preserve">essai  de résistances mécaniques </v>
      </c>
      <c r="E23" s="10" t="str">
        <f>[1]TK76!E23</f>
        <v>ENTREPRISE GC + LABORATOIRE SOL</v>
      </c>
      <c r="F23" s="49">
        <f>[1]TK76!F23</f>
        <v>0</v>
      </c>
    </row>
    <row r="24" spans="1:6" ht="20.100000000000001" customHeight="1">
      <c r="A24" s="54">
        <v>0.05</v>
      </c>
      <c r="B24" s="14" t="str">
        <f>[1]TK76!B24</f>
        <v>2,1,6</v>
      </c>
      <c r="C24" s="18" t="s">
        <v>137</v>
      </c>
      <c r="D24" s="19" t="str">
        <f>[1]TK76!D24</f>
        <v>séchage du béton</v>
      </c>
      <c r="E24" s="10" t="str">
        <f>[1]TK76!E24</f>
        <v xml:space="preserve">ENTREPRISE GC + CR/SIG </v>
      </c>
      <c r="F24" s="53" t="str">
        <f>[1]TK76!F24</f>
        <v>LGV-BAT76-PV216</v>
      </c>
    </row>
    <row r="25" spans="1:6" ht="20.100000000000001" customHeight="1">
      <c r="A25" s="54">
        <v>0.05</v>
      </c>
      <c r="B25" s="14" t="str">
        <f>[1]TK76!B25</f>
        <v>2,1,7</v>
      </c>
      <c r="C25" s="20" t="s">
        <v>138</v>
      </c>
      <c r="D25" s="17" t="str">
        <f>[1]TK76!D25</f>
        <v>mesure de la prise de terre</v>
      </c>
      <c r="E25" s="8" t="str">
        <f>[1]TK76!E25</f>
        <v xml:space="preserve">ENTREPRISE GC + CR/SIG </v>
      </c>
      <c r="F25" s="49">
        <f>[1]TK76!F25</f>
        <v>0</v>
      </c>
    </row>
    <row r="26" spans="1:6" ht="20.100000000000001" customHeight="1">
      <c r="B26" s="9">
        <f>[1]TK76!B26</f>
        <v>0</v>
      </c>
      <c r="C26" s="16"/>
      <c r="D26" s="16">
        <f>[1]TK76!D26</f>
        <v>0</v>
      </c>
      <c r="E26" s="10">
        <f>[1]TK76!E26</f>
        <v>0</v>
      </c>
      <c r="F26" s="49">
        <f>[1]TK76!F26</f>
        <v>0</v>
      </c>
    </row>
    <row r="27" spans="1:6" ht="20.100000000000001" customHeight="1">
      <c r="B27" s="11">
        <f>[1]TK76!B27</f>
        <v>2.2000000000000002</v>
      </c>
      <c r="C27" s="13" t="s">
        <v>122</v>
      </c>
      <c r="D27" s="12">
        <f>[1]TK76!D27</f>
        <v>0</v>
      </c>
      <c r="E27" s="10">
        <f>[1]TK76!E27</f>
        <v>0</v>
      </c>
      <c r="F27" s="49">
        <f>[1]TK76!F27</f>
        <v>0</v>
      </c>
    </row>
    <row r="28" spans="1:6" ht="20.100000000000001" customHeight="1">
      <c r="B28" s="11">
        <f>[1]TK76!B28</f>
        <v>0</v>
      </c>
      <c r="C28" s="13" t="s">
        <v>119</v>
      </c>
      <c r="D28" s="12">
        <f>[1]TK76!D28</f>
        <v>0</v>
      </c>
      <c r="E28" s="10">
        <f>[1]TK76!E28</f>
        <v>0</v>
      </c>
      <c r="F28" s="49">
        <f>[1]TK76!F28</f>
        <v>0</v>
      </c>
    </row>
    <row r="29" spans="1:6" ht="20.100000000000001" customHeight="1">
      <c r="A29" s="54">
        <v>0.06</v>
      </c>
      <c r="B29" s="14" t="str">
        <f>[1]TK76!B29</f>
        <v>2,2,1</v>
      </c>
      <c r="C29" s="15" t="s">
        <v>139</v>
      </c>
      <c r="D29" s="5" t="str">
        <f>[1]TK76!D29</f>
        <v xml:space="preserve">contrôle des sections  </v>
      </c>
      <c r="E29" s="10" t="str">
        <f>[1]TK76!E29</f>
        <v>ENTREPRISE GC +  BUREAU DE CONTROL</v>
      </c>
      <c r="F29" s="91" t="str">
        <f>[1]TK76!F29</f>
        <v>LGV-BAT76-PV221</v>
      </c>
    </row>
    <row r="30" spans="1:6" ht="20.100000000000001" customHeight="1">
      <c r="A30" s="54">
        <v>0.03</v>
      </c>
      <c r="B30" s="125" t="str">
        <f>[1]TK76!B30</f>
        <v>2,2,2</v>
      </c>
      <c r="C30" s="136" t="s">
        <v>140</v>
      </c>
      <c r="D30" s="17" t="str">
        <f>[1]TK76!D30</f>
        <v>continuité de la boucle de terre</v>
      </c>
      <c r="E30" s="128" t="str">
        <f>[1]TK76!E30</f>
        <v>ENTREPRISE GC + CR/SIG  + BUREAU DE CONTROL</v>
      </c>
      <c r="F30" s="94">
        <f>[1]TK76!F30</f>
        <v>0</v>
      </c>
    </row>
    <row r="31" spans="1:6" ht="20.100000000000001" customHeight="1">
      <c r="A31" s="73">
        <v>0.03</v>
      </c>
      <c r="B31" s="134"/>
      <c r="C31" s="137"/>
      <c r="D31" s="17" t="str">
        <f>[1]TK76!D31</f>
        <v>mesure de la prise de terre</v>
      </c>
      <c r="E31" s="129"/>
      <c r="F31" s="97">
        <f>[1]TK76!F31</f>
        <v>0</v>
      </c>
    </row>
    <row r="32" spans="1:6" ht="20.100000000000001" customHeight="1">
      <c r="A32" s="54">
        <v>0.03</v>
      </c>
      <c r="B32" s="135"/>
      <c r="C32" s="138"/>
      <c r="D32" s="17" t="str">
        <f>[1]TK76!D32</f>
        <v>mise en œuvre des éléments de la MALT (voir remarque)</v>
      </c>
      <c r="E32" s="130"/>
      <c r="F32" s="95">
        <f>[1]TK76!F32</f>
        <v>0</v>
      </c>
    </row>
    <row r="33" spans="1:6" ht="20.100000000000001" customHeight="1">
      <c r="A33" s="54">
        <v>0.06</v>
      </c>
      <c r="B33" s="14" t="str">
        <f>[1]TK76!B33</f>
        <v>2,2,3</v>
      </c>
      <c r="C33" s="15" t="s">
        <v>141</v>
      </c>
      <c r="D33" s="16" t="str">
        <f>[1]TK76!D33</f>
        <v>dimension, verticalité et linéarité</v>
      </c>
      <c r="E33" s="10" t="str">
        <f>[1]TK76!E33</f>
        <v>ENTREPRISE GC</v>
      </c>
      <c r="F33" s="53" t="str">
        <f>[1]TK76!F33</f>
        <v>LGV-BAT76-PV223</v>
      </c>
    </row>
    <row r="34" spans="1:6" ht="20.100000000000001" customHeight="1">
      <c r="A34" s="54">
        <v>0.06</v>
      </c>
      <c r="B34" s="14" t="str">
        <f>[1]TK76!B34</f>
        <v>2,2,4</v>
      </c>
      <c r="C34" s="15" t="s">
        <v>142</v>
      </c>
      <c r="D34" s="16" t="str">
        <f>[1]TK76!D34</f>
        <v xml:space="preserve">essai d'affaissement </v>
      </c>
      <c r="E34" s="10" t="str">
        <f>[1]TK76!E34</f>
        <v>ENTREPRISE GC + LABORATOIRE SOL</v>
      </c>
      <c r="F34" s="53" t="str">
        <f>[1]TK76!F34</f>
        <v>LGV-BAT76-PV224</v>
      </c>
    </row>
    <row r="35" spans="1:6" ht="20.100000000000001" customHeight="1">
      <c r="A35" s="54">
        <v>0.52</v>
      </c>
      <c r="B35" s="14" t="str">
        <f>[1]TK76!B35</f>
        <v>2,2,5</v>
      </c>
      <c r="C35" s="15" t="s">
        <v>143</v>
      </c>
      <c r="D35" s="16" t="str">
        <f>[1]TK76!D35</f>
        <v xml:space="preserve">essai  de résistances mécaniques </v>
      </c>
      <c r="E35" s="10" t="str">
        <f>[1]TK76!E35</f>
        <v>ENTREPRISE GC + LABORATOIRE SOL</v>
      </c>
      <c r="F35" s="49">
        <f>[1]TK76!F35</f>
        <v>0</v>
      </c>
    </row>
    <row r="36" spans="1:6" ht="20.100000000000001" customHeight="1">
      <c r="A36" s="54">
        <v>0.08</v>
      </c>
      <c r="B36" s="14" t="str">
        <f>[1]TK76!B36</f>
        <v>2,2,6</v>
      </c>
      <c r="C36" s="18" t="s">
        <v>144</v>
      </c>
      <c r="D36" s="19" t="str">
        <f>[1]TK76!D36</f>
        <v>séchage du béton</v>
      </c>
      <c r="E36" s="10" t="str">
        <f>[1]TK76!E36</f>
        <v xml:space="preserve">ENTREPRISE GC + CR/SIG </v>
      </c>
      <c r="F36" s="53" t="str">
        <f>[1]TK76!F36</f>
        <v>LGV-BAT76-PV226</v>
      </c>
    </row>
    <row r="37" spans="1:6" ht="20.100000000000001" customHeight="1">
      <c r="A37" s="54">
        <v>0.08</v>
      </c>
      <c r="B37" s="14" t="str">
        <f>[1]TK76!B37</f>
        <v>2,2,7</v>
      </c>
      <c r="C37" s="20" t="s">
        <v>145</v>
      </c>
      <c r="D37" s="17" t="str">
        <f>[1]TK76!D37</f>
        <v>mesure de la prise de terre</v>
      </c>
      <c r="E37" s="8" t="str">
        <f>[1]TK76!E37</f>
        <v xml:space="preserve">ENTREPRISE GC + CR/SIG </v>
      </c>
      <c r="F37" s="49">
        <f>[1]TK76!F37</f>
        <v>0</v>
      </c>
    </row>
    <row r="38" spans="1:6" ht="20.100000000000001" customHeight="1">
      <c r="B38" s="14">
        <f>[1]TK76!B38</f>
        <v>0</v>
      </c>
      <c r="C38" s="20"/>
      <c r="D38" s="17">
        <f>[1]TK76!D38</f>
        <v>0</v>
      </c>
      <c r="E38" s="8">
        <f>[1]TK76!E38</f>
        <v>0</v>
      </c>
      <c r="F38" s="49">
        <f>[1]TK76!F38</f>
        <v>0</v>
      </c>
    </row>
    <row r="39" spans="1:6" ht="20.100000000000001" customHeight="1">
      <c r="B39" s="11" t="str">
        <f>[1]TK76!B39</f>
        <v>2,3,0</v>
      </c>
      <c r="C39" s="13" t="s">
        <v>22</v>
      </c>
      <c r="D39" s="12">
        <f>[1]TK76!D39</f>
        <v>0</v>
      </c>
      <c r="E39" s="10">
        <f>[1]TK76!E39</f>
        <v>0</v>
      </c>
      <c r="F39" s="49">
        <f>[1]TK76!F39</f>
        <v>0</v>
      </c>
    </row>
    <row r="40" spans="1:6" ht="20.100000000000001" customHeight="1">
      <c r="A40" s="54">
        <v>0.09</v>
      </c>
      <c r="B40" s="14" t="str">
        <f>[1]TK76!B40</f>
        <v>2,3,1</v>
      </c>
      <c r="C40" s="15" t="s">
        <v>146</v>
      </c>
      <c r="D40" s="5" t="str">
        <f>[1]TK76!D40</f>
        <v xml:space="preserve">contrôle des sections  </v>
      </c>
      <c r="E40" s="10" t="str">
        <f>[1]TK76!E40</f>
        <v>ENTREPRISE GC +  BUREAU DE CONTROL</v>
      </c>
      <c r="F40" s="49">
        <f>[1]TK76!F40</f>
        <v>0</v>
      </c>
    </row>
    <row r="41" spans="1:6" ht="20.100000000000001" customHeight="1">
      <c r="A41" s="54">
        <v>0.09</v>
      </c>
      <c r="B41" s="125" t="str">
        <f>[1]TK76!B41</f>
        <v>2,3,2</v>
      </c>
      <c r="C41" s="136" t="s">
        <v>147</v>
      </c>
      <c r="D41" s="17" t="str">
        <f>[1]TK76!D41</f>
        <v>continuité de la boucle de terre</v>
      </c>
      <c r="E41" s="128" t="str">
        <f>[1]TK76!E41</f>
        <v>ENTREPRISE GC + CR/SIG  + BUREAU DE CONTROL</v>
      </c>
      <c r="F41" s="94">
        <f>[1]TK76!F41</f>
        <v>0</v>
      </c>
    </row>
    <row r="42" spans="1:6" ht="20.100000000000001" customHeight="1">
      <c r="A42" s="54">
        <v>0.09</v>
      </c>
      <c r="B42" s="134"/>
      <c r="C42" s="137"/>
      <c r="D42" s="17" t="str">
        <f>[1]TK76!D42</f>
        <v>mesure de la prise de terre</v>
      </c>
      <c r="E42" s="129"/>
      <c r="F42" s="97">
        <f>[1]TK76!F42</f>
        <v>0</v>
      </c>
    </row>
    <row r="43" spans="1:6" ht="20.100000000000001" customHeight="1">
      <c r="A43" s="54">
        <v>0.09</v>
      </c>
      <c r="B43" s="135"/>
      <c r="C43" s="138"/>
      <c r="D43" s="17" t="str">
        <f>[1]TK76!D43</f>
        <v>mise en œuvre des éléments de la MALT (voir remarque)</v>
      </c>
      <c r="E43" s="130"/>
      <c r="F43" s="95">
        <f>[1]TK76!F43</f>
        <v>0</v>
      </c>
    </row>
    <row r="44" spans="1:6" ht="20.100000000000001" customHeight="1">
      <c r="A44" s="54">
        <v>0.09</v>
      </c>
      <c r="B44" s="14" t="str">
        <f>[1]TK76!B44</f>
        <v>2,3,3</v>
      </c>
      <c r="C44" s="15" t="s">
        <v>148</v>
      </c>
      <c r="D44" s="16" t="str">
        <f>[1]TK76!D44</f>
        <v>dimension, verticalité et linéarité</v>
      </c>
      <c r="E44" s="10" t="str">
        <f>[1]TK76!E44</f>
        <v>ENTREPRISE GC</v>
      </c>
      <c r="F44" s="49">
        <f>[1]TK76!F44</f>
        <v>0</v>
      </c>
    </row>
    <row r="45" spans="1:6" ht="20.100000000000001" customHeight="1">
      <c r="A45" s="54">
        <v>0.1</v>
      </c>
      <c r="B45" s="14" t="str">
        <f>[1]TK76!B45</f>
        <v>2,3,4</v>
      </c>
      <c r="C45" s="15" t="s">
        <v>149</v>
      </c>
      <c r="D45" s="16" t="str">
        <f>[1]TK76!D45</f>
        <v xml:space="preserve">essai d'affaissement </v>
      </c>
      <c r="E45" s="10" t="str">
        <f>[1]TK76!E45</f>
        <v>ENTREPRISE GC + LABORATOIRE SOL</v>
      </c>
      <c r="F45" s="49">
        <f>[1]TK76!F45</f>
        <v>0</v>
      </c>
    </row>
    <row r="46" spans="1:6" ht="20.100000000000001" customHeight="1">
      <c r="A46" s="54">
        <v>0.56999999999999995</v>
      </c>
      <c r="B46" s="14" t="str">
        <f>[1]TK76!B46</f>
        <v>2,3,5</v>
      </c>
      <c r="C46" s="15" t="s">
        <v>150</v>
      </c>
      <c r="D46" s="16" t="str">
        <f>[1]TK76!D46</f>
        <v xml:space="preserve">essai  de résistances mécaniques </v>
      </c>
      <c r="E46" s="10" t="str">
        <f>[1]TK76!E46</f>
        <v>ENTREPRISE GC + LABORATOIRE SOL</v>
      </c>
      <c r="F46" s="49">
        <f>[1]TK76!F46</f>
        <v>0</v>
      </c>
    </row>
    <row r="47" spans="1:6" ht="20.100000000000001" customHeight="1">
      <c r="A47" s="54">
        <v>0.13</v>
      </c>
      <c r="B47" s="14" t="str">
        <f>[1]TK76!B47</f>
        <v>2,3,6</v>
      </c>
      <c r="C47" s="18" t="s">
        <v>151</v>
      </c>
      <c r="D47" s="19" t="str">
        <f>[1]TK76!D47</f>
        <v>séchage du béton</v>
      </c>
      <c r="E47" s="10" t="str">
        <f>[1]TK76!E47</f>
        <v xml:space="preserve">ENTREPRISE GC + CR/SIG </v>
      </c>
      <c r="F47" s="49">
        <f>[1]TK76!F47</f>
        <v>0</v>
      </c>
    </row>
    <row r="48" spans="1:6" ht="20.100000000000001" customHeight="1">
      <c r="A48" s="54">
        <v>0.13</v>
      </c>
      <c r="B48" s="14" t="str">
        <f>[1]TK76!B48</f>
        <v>2,3,7</v>
      </c>
      <c r="C48" s="20" t="s">
        <v>152</v>
      </c>
      <c r="D48" s="17" t="str">
        <f>[1]TK76!D48</f>
        <v>mesure de la prise de terre</v>
      </c>
      <c r="E48" s="8" t="str">
        <f>[1]TK76!E48</f>
        <v xml:space="preserve">ENTREPRISE GC + CR/SIG </v>
      </c>
      <c r="F48" s="49">
        <f>[1]TK76!F48</f>
        <v>0</v>
      </c>
    </row>
    <row r="49" spans="1:6" ht="20.100000000000001" customHeight="1">
      <c r="B49" s="9">
        <f>[1]TK76!B49</f>
        <v>0</v>
      </c>
      <c r="C49" s="15"/>
      <c r="D49" s="16">
        <f>[1]TK76!D49</f>
        <v>0</v>
      </c>
      <c r="E49" s="10">
        <f>[1]TK76!E49</f>
        <v>0</v>
      </c>
      <c r="F49" s="49">
        <f>[1]TK76!F49</f>
        <v>0</v>
      </c>
    </row>
    <row r="50" spans="1:6" ht="20.100000000000001" customHeight="1">
      <c r="B50" s="11" t="str">
        <f>[1]TK76!B50</f>
        <v>2,4,0</v>
      </c>
      <c r="C50" s="13" t="s">
        <v>121</v>
      </c>
      <c r="D50" s="12">
        <f>[1]TK76!D50</f>
        <v>0</v>
      </c>
      <c r="E50" s="10">
        <f>[1]TK76!E50</f>
        <v>0</v>
      </c>
      <c r="F50" s="49">
        <f>[1]TK76!F50</f>
        <v>0</v>
      </c>
    </row>
    <row r="51" spans="1:6" ht="20.100000000000001" customHeight="1">
      <c r="A51" s="54">
        <v>0.22</v>
      </c>
      <c r="B51" s="14" t="str">
        <f>[1]TK76!B51</f>
        <v>2,4,1</v>
      </c>
      <c r="C51" s="15" t="s">
        <v>153</v>
      </c>
      <c r="D51" s="5" t="str">
        <f>[1]TK76!D51</f>
        <v xml:space="preserve">contrôle des sections  </v>
      </c>
      <c r="E51" s="10" t="str">
        <f>[1]TK76!E51</f>
        <v>ENTREPRISE GC +  BUREAU DE CONTROL</v>
      </c>
      <c r="F51" s="53" t="str">
        <f>[1]TK76!F51</f>
        <v>LGV-BAT76PV241</v>
      </c>
    </row>
    <row r="52" spans="1:6" ht="20.100000000000001" customHeight="1">
      <c r="A52" s="54">
        <v>0.22</v>
      </c>
      <c r="B52" s="125" t="str">
        <f>[1]TK76!B52</f>
        <v>2,4,2</v>
      </c>
      <c r="C52" s="136" t="s">
        <v>154</v>
      </c>
      <c r="D52" s="17" t="str">
        <f>[1]TK76!D52</f>
        <v>continuité de la boucle de terre</v>
      </c>
      <c r="E52" s="128" t="str">
        <f>[1]TK76!E52</f>
        <v>ENTREPRISE GC + CR/SIG  + BUREAU DE CONTROL</v>
      </c>
      <c r="F52" s="94">
        <f>[1]TK76!F52</f>
        <v>0</v>
      </c>
    </row>
    <row r="53" spans="1:6" ht="20.100000000000001" customHeight="1">
      <c r="A53" s="54">
        <v>0.22</v>
      </c>
      <c r="B53" s="134"/>
      <c r="C53" s="137"/>
      <c r="D53" s="17" t="str">
        <f>[1]TK76!D53</f>
        <v>mesure de la prise de terre</v>
      </c>
      <c r="E53" s="129"/>
      <c r="F53" s="97">
        <f>[1]TK76!F53</f>
        <v>0</v>
      </c>
    </row>
    <row r="54" spans="1:6" ht="20.100000000000001" customHeight="1">
      <c r="A54" s="54">
        <v>0.22</v>
      </c>
      <c r="B54" s="135"/>
      <c r="C54" s="138"/>
      <c r="D54" s="17" t="str">
        <f>[1]TK76!D54</f>
        <v>mise en œuvre des éléments de la MALT (voir remarque)</v>
      </c>
      <c r="E54" s="130"/>
      <c r="F54" s="95">
        <f>[1]TK76!F54</f>
        <v>0</v>
      </c>
    </row>
    <row r="55" spans="1:6" ht="20.100000000000001" customHeight="1">
      <c r="A55" s="54">
        <v>0.22</v>
      </c>
      <c r="B55" s="14" t="str">
        <f>[1]TK76!B55</f>
        <v>2,4,3</v>
      </c>
      <c r="C55" s="15" t="s">
        <v>155</v>
      </c>
      <c r="D55" s="16" t="str">
        <f>[1]TK76!D55</f>
        <v>dimension, verticalité et linéarité</v>
      </c>
      <c r="E55" s="10" t="str">
        <f>[1]TK76!E55</f>
        <v>ENTREPRISE GC</v>
      </c>
      <c r="F55" s="49">
        <f>[1]TK76!F55</f>
        <v>0</v>
      </c>
    </row>
    <row r="56" spans="1:6" ht="20.100000000000001" customHeight="1">
      <c r="A56" s="54">
        <v>0.23</v>
      </c>
      <c r="B56" s="14" t="str">
        <f>[1]TK76!B56</f>
        <v>2,4,4</v>
      </c>
      <c r="C56" s="15" t="s">
        <v>156</v>
      </c>
      <c r="D56" s="16" t="str">
        <f>[1]TK76!D56</f>
        <v xml:space="preserve">essai d'affaissement </v>
      </c>
      <c r="E56" s="10" t="str">
        <f>[1]TK76!E56</f>
        <v>ENTREPRISE GC + LABORATOIRE SOL</v>
      </c>
      <c r="F56" s="49">
        <f>[1]TK76!F56</f>
        <v>0</v>
      </c>
    </row>
    <row r="57" spans="1:6" ht="20.100000000000001" customHeight="1">
      <c r="A57" s="54">
        <v>0.61</v>
      </c>
      <c r="B57" s="14" t="str">
        <f>[1]TK76!B57</f>
        <v>2,4,5</v>
      </c>
      <c r="C57" s="15" t="s">
        <v>157</v>
      </c>
      <c r="D57" s="16" t="str">
        <f>[1]TK76!D57</f>
        <v xml:space="preserve">essai  de résistances mécaniques </v>
      </c>
      <c r="E57" s="10" t="str">
        <f>[1]TK76!E57</f>
        <v>ENTREPRISE GC + LABORATOIRE SOL</v>
      </c>
      <c r="F57" s="49">
        <f>[1]TK76!F57</f>
        <v>0</v>
      </c>
    </row>
    <row r="58" spans="1:6" ht="20.100000000000001" customHeight="1">
      <c r="A58" s="54">
        <v>0.32</v>
      </c>
      <c r="B58" s="14" t="str">
        <f>[1]TK76!B58</f>
        <v>2,4,6</v>
      </c>
      <c r="C58" s="18" t="s">
        <v>158</v>
      </c>
      <c r="D58" s="19" t="str">
        <f>[1]TK76!D58</f>
        <v>séchage du béton</v>
      </c>
      <c r="E58" s="10" t="str">
        <f>[1]TK76!E58</f>
        <v xml:space="preserve">ENTREPRISE GC + CR/SIG </v>
      </c>
      <c r="F58" s="49">
        <f>[1]TK76!F58</f>
        <v>0</v>
      </c>
    </row>
    <row r="59" spans="1:6" ht="20.100000000000001" customHeight="1">
      <c r="A59" s="54">
        <v>0.32</v>
      </c>
      <c r="B59" s="14" t="str">
        <f>[1]TK76!B59</f>
        <v>2,4,7</v>
      </c>
      <c r="C59" s="20" t="s">
        <v>159</v>
      </c>
      <c r="D59" s="17" t="str">
        <f>[1]TK76!D59</f>
        <v>mesure de la prise de terre</v>
      </c>
      <c r="E59" s="8" t="str">
        <f>[1]TK76!E59</f>
        <v xml:space="preserve">ENTREPRISE GC + CR/SIG </v>
      </c>
      <c r="F59" s="49">
        <f>[1]TK76!F59</f>
        <v>0</v>
      </c>
    </row>
    <row r="60" spans="1:6" ht="20.100000000000001" customHeight="1">
      <c r="B60" s="9">
        <f>[1]TK76!B60</f>
        <v>0</v>
      </c>
      <c r="C60" s="15"/>
      <c r="D60" s="16">
        <f>[1]TK76!D60</f>
        <v>0</v>
      </c>
      <c r="E60" s="10">
        <f>[1]TK76!E60</f>
        <v>0</v>
      </c>
      <c r="F60" s="49">
        <f>[1]TK76!F60</f>
        <v>0</v>
      </c>
    </row>
    <row r="61" spans="1:6" ht="20.100000000000001" customHeight="1">
      <c r="B61" s="11" t="str">
        <f>[1]TK76!B61</f>
        <v>2,5,0</v>
      </c>
      <c r="C61" s="21" t="s">
        <v>39</v>
      </c>
      <c r="D61" s="3">
        <f>[1]TK76!D61</f>
        <v>0</v>
      </c>
      <c r="E61" s="10">
        <f>[1]TK76!E61</f>
        <v>0</v>
      </c>
      <c r="F61" s="49">
        <f>[1]TK76!F61</f>
        <v>0</v>
      </c>
    </row>
    <row r="62" spans="1:6" ht="20.100000000000001" customHeight="1">
      <c r="A62" s="54">
        <v>0.33</v>
      </c>
      <c r="B62" s="14" t="str">
        <f>[1]TK76!B62</f>
        <v>2,5,1</v>
      </c>
      <c r="C62" s="15" t="s">
        <v>160</v>
      </c>
      <c r="D62" s="5" t="str">
        <f>[1]TK76!D62</f>
        <v xml:space="preserve">contrôle des sections  </v>
      </c>
      <c r="E62" s="10" t="str">
        <f>[1]TK76!E62</f>
        <v>ENTREPRISE GC +  BUREAU DE CONTROL</v>
      </c>
      <c r="F62" s="49">
        <f>[1]TK76!F62</f>
        <v>0</v>
      </c>
    </row>
    <row r="63" spans="1:6" ht="20.100000000000001" customHeight="1">
      <c r="A63" s="54">
        <v>0.33</v>
      </c>
      <c r="B63" s="125" t="str">
        <f>[1]TK76!B63</f>
        <v>2,5,2</v>
      </c>
      <c r="C63" s="136" t="s">
        <v>161</v>
      </c>
      <c r="D63" s="17" t="str">
        <f>[1]TK76!D63</f>
        <v>continuité de la boucle de terre</v>
      </c>
      <c r="E63" s="128" t="str">
        <f>[1]TK76!E63</f>
        <v>ENTREPRISE GC + CR/SIG  + BUREAU DE CONTROL</v>
      </c>
      <c r="F63" s="94">
        <f>[1]TK76!F63</f>
        <v>0</v>
      </c>
    </row>
    <row r="64" spans="1:6" ht="20.100000000000001" customHeight="1">
      <c r="A64" s="54">
        <v>0.33</v>
      </c>
      <c r="B64" s="134"/>
      <c r="C64" s="137"/>
      <c r="D64" s="17" t="str">
        <f>[1]TK76!D64</f>
        <v>mesure de la prise de terre</v>
      </c>
      <c r="E64" s="129"/>
      <c r="F64" s="97">
        <f>[1]TK76!F64</f>
        <v>0</v>
      </c>
    </row>
    <row r="65" spans="1:6" ht="20.100000000000001" customHeight="1">
      <c r="A65" s="54">
        <v>0.33</v>
      </c>
      <c r="B65" s="135"/>
      <c r="C65" s="138"/>
      <c r="D65" s="17" t="str">
        <f>[1]TK76!D65</f>
        <v>mise en œuvre des éléments de la MALT (voir remarque)</v>
      </c>
      <c r="E65" s="130"/>
      <c r="F65" s="95">
        <f>[1]TK76!F65</f>
        <v>0</v>
      </c>
    </row>
    <row r="66" spans="1:6" ht="20.100000000000001" customHeight="1">
      <c r="A66" s="54">
        <v>0.33</v>
      </c>
      <c r="B66" s="14" t="str">
        <f>[1]TK76!B66</f>
        <v>2,5,3</v>
      </c>
      <c r="C66" s="15" t="s">
        <v>162</v>
      </c>
      <c r="D66" s="16" t="str">
        <f>[1]TK76!D66</f>
        <v>dimension, verticalité et linéarité</v>
      </c>
      <c r="E66" s="10" t="str">
        <f>[1]TK76!E66</f>
        <v>ENTREPRISE GC</v>
      </c>
      <c r="F66" s="49">
        <f>[1]TK76!F66</f>
        <v>0</v>
      </c>
    </row>
    <row r="67" spans="1:6" ht="20.100000000000001" customHeight="1">
      <c r="A67" s="54">
        <v>0.35</v>
      </c>
      <c r="B67" s="14" t="str">
        <f>[1]TK76!B67</f>
        <v>2,5,4</v>
      </c>
      <c r="C67" s="15" t="s">
        <v>163</v>
      </c>
      <c r="D67" s="16" t="str">
        <f>[1]TK76!D67</f>
        <v xml:space="preserve">essai d'affaissement </v>
      </c>
      <c r="E67" s="10" t="str">
        <f>[1]TK76!E67</f>
        <v>ENTREPRISE GC + LABORATOIRE SOL</v>
      </c>
      <c r="F67" s="49">
        <f>[1]TK76!F67</f>
        <v>0</v>
      </c>
    </row>
    <row r="68" spans="1:6" ht="20.100000000000001" customHeight="1">
      <c r="A68" s="54">
        <v>0.61</v>
      </c>
      <c r="B68" s="14" t="str">
        <f>[1]TK76!B68</f>
        <v>2,5,5</v>
      </c>
      <c r="C68" s="15" t="s">
        <v>164</v>
      </c>
      <c r="D68" s="16" t="str">
        <f>[1]TK76!D68</f>
        <v xml:space="preserve">essai  de résistances mécaniques </v>
      </c>
      <c r="E68" s="10" t="str">
        <f>[1]TK76!E68</f>
        <v>ENTREPRISE GC + LABORATOIRE SOL</v>
      </c>
      <c r="F68" s="49">
        <f>[1]TK76!F68</f>
        <v>0</v>
      </c>
    </row>
    <row r="69" spans="1:6" ht="20.100000000000001" customHeight="1">
      <c r="A69" s="54">
        <v>0.33</v>
      </c>
      <c r="B69" s="14" t="str">
        <f>[1]TK76!B69</f>
        <v>2,5,6</v>
      </c>
      <c r="C69" s="18" t="s">
        <v>165</v>
      </c>
      <c r="D69" s="19" t="str">
        <f>[1]TK76!D69</f>
        <v>séchage du béton</v>
      </c>
      <c r="E69" s="10" t="str">
        <f>[1]TK76!E69</f>
        <v xml:space="preserve">ENTREPRISE GC + CR/SIG </v>
      </c>
      <c r="F69" s="49">
        <f>[1]TK76!F69</f>
        <v>0</v>
      </c>
    </row>
    <row r="70" spans="1:6" ht="20.100000000000001" customHeight="1">
      <c r="A70" s="54">
        <v>0.34</v>
      </c>
      <c r="B70" s="14" t="str">
        <f>[1]TK76!B70</f>
        <v>2,5,7</v>
      </c>
      <c r="C70" s="20" t="s">
        <v>166</v>
      </c>
      <c r="D70" s="17" t="str">
        <f>[1]TK76!D70</f>
        <v>mesure de la prise de terre</v>
      </c>
      <c r="E70" s="8" t="str">
        <f>[1]TK76!E70</f>
        <v xml:space="preserve">ENTREPRISE GC + CR/SIG </v>
      </c>
      <c r="F70" s="49">
        <f>[1]TK76!F70</f>
        <v>0</v>
      </c>
    </row>
    <row r="71" spans="1:6" ht="20.100000000000001" customHeight="1">
      <c r="B71" s="9">
        <f>[1]TK76!B71</f>
        <v>0</v>
      </c>
      <c r="C71" s="15"/>
      <c r="D71" s="16">
        <f>[1]TK76!D71</f>
        <v>0</v>
      </c>
      <c r="E71" s="10">
        <f>[1]TK76!E71</f>
        <v>0</v>
      </c>
      <c r="F71" s="49">
        <f>[1]TK76!F71</f>
        <v>0</v>
      </c>
    </row>
    <row r="72" spans="1:6" ht="20.100000000000001" customHeight="1">
      <c r="B72" s="11" t="str">
        <f>[1]TK76!B72</f>
        <v>2,6,0</v>
      </c>
      <c r="C72" s="13" t="s">
        <v>48</v>
      </c>
      <c r="D72" s="12">
        <f>[1]TK76!D72</f>
        <v>0</v>
      </c>
      <c r="E72" s="10">
        <f>[1]TK76!E72</f>
        <v>0</v>
      </c>
      <c r="F72" s="49">
        <f>[1]TK76!F72</f>
        <v>0</v>
      </c>
    </row>
    <row r="73" spans="1:6" ht="20.100000000000001" customHeight="1">
      <c r="A73" s="54">
        <v>0.44</v>
      </c>
      <c r="B73" s="14" t="str">
        <f>[1]TK76!B73</f>
        <v>2,6,1</v>
      </c>
      <c r="C73" s="15" t="s">
        <v>167</v>
      </c>
      <c r="D73" s="5" t="str">
        <f>[1]TK76!D73</f>
        <v xml:space="preserve">contrôle des sections  </v>
      </c>
      <c r="E73" s="10" t="str">
        <f>[1]TK76!E73</f>
        <v>ENTREPRISE GC +  BUREAU DE CONTROL</v>
      </c>
      <c r="F73" s="49">
        <f>[1]TK76!F73</f>
        <v>0</v>
      </c>
    </row>
    <row r="74" spans="1:6" ht="20.100000000000001" customHeight="1">
      <c r="A74" s="54">
        <v>0.44</v>
      </c>
      <c r="B74" s="125" t="str">
        <f>[1]TK76!B74</f>
        <v>2,6,2</v>
      </c>
      <c r="C74" s="136" t="s">
        <v>168</v>
      </c>
      <c r="D74" s="17" t="str">
        <f>[1]TK76!D74</f>
        <v>continuité de la boucle de terre</v>
      </c>
      <c r="E74" s="128" t="str">
        <f>[1]TK76!E74</f>
        <v>ENTREPRISE GC + CR/SIG  + BUREAU DE CONTROL</v>
      </c>
      <c r="F74" s="94">
        <f>[1]TK76!F74</f>
        <v>0</v>
      </c>
    </row>
    <row r="75" spans="1:6" ht="20.100000000000001" customHeight="1">
      <c r="A75" s="54">
        <v>0.44</v>
      </c>
      <c r="B75" s="134"/>
      <c r="C75" s="137"/>
      <c r="D75" s="17" t="str">
        <f>[1]TK76!D75</f>
        <v>mesure de la prise de terre</v>
      </c>
      <c r="E75" s="129"/>
      <c r="F75" s="97">
        <f>[1]TK76!F75</f>
        <v>0</v>
      </c>
    </row>
    <row r="76" spans="1:6" ht="20.100000000000001" customHeight="1">
      <c r="A76" s="54">
        <v>0.44</v>
      </c>
      <c r="B76" s="135"/>
      <c r="C76" s="138"/>
      <c r="D76" s="17" t="str">
        <f>[1]TK76!D76</f>
        <v>mise en œuvre des éléments de la MALT (voir remarque)</v>
      </c>
      <c r="E76" s="130"/>
      <c r="F76" s="95">
        <f>[1]TK76!F76</f>
        <v>0</v>
      </c>
    </row>
    <row r="77" spans="1:6" ht="20.100000000000001" customHeight="1">
      <c r="A77" s="54">
        <v>0.44</v>
      </c>
      <c r="B77" s="14" t="str">
        <f>[1]TK76!B77</f>
        <v>2,6,3</v>
      </c>
      <c r="C77" s="15" t="s">
        <v>169</v>
      </c>
      <c r="D77" s="16" t="str">
        <f>[1]TK76!D77</f>
        <v>dimention, verticalité et linéarité</v>
      </c>
      <c r="E77" s="10" t="str">
        <f>[1]TK76!E77</f>
        <v>ENTREPRISE GC</v>
      </c>
      <c r="F77" s="49">
        <f>[1]TK76!F77</f>
        <v>0</v>
      </c>
    </row>
    <row r="78" spans="1:6" ht="20.100000000000001" customHeight="1">
      <c r="A78" s="54">
        <v>0.45</v>
      </c>
      <c r="B78" s="14" t="str">
        <f>[1]TK76!B78</f>
        <v>2,6,4</v>
      </c>
      <c r="C78" s="15" t="s">
        <v>170</v>
      </c>
      <c r="D78" s="16" t="str">
        <f>[1]TK76!D78</f>
        <v xml:space="preserve">essai d'affaissement </v>
      </c>
      <c r="E78" s="10" t="str">
        <f>[1]TK76!E78</f>
        <v>ENTREPRISE GC + LABORATOIRE SOL</v>
      </c>
      <c r="F78" s="49">
        <f>[1]TK76!F78</f>
        <v>0</v>
      </c>
    </row>
    <row r="79" spans="1:6" ht="20.100000000000001" customHeight="1">
      <c r="A79" s="54">
        <v>0.74</v>
      </c>
      <c r="B79" s="14" t="str">
        <f>[1]TK76!B79</f>
        <v>2,6,5</v>
      </c>
      <c r="C79" s="15" t="s">
        <v>171</v>
      </c>
      <c r="D79" s="16" t="str">
        <f>[1]TK76!D79</f>
        <v xml:space="preserve">essai  de résistances mécaniques </v>
      </c>
      <c r="E79" s="10" t="str">
        <f>[1]TK76!E79</f>
        <v>ENTREPRISE GC + LABORATOIRE SOL</v>
      </c>
      <c r="F79" s="49">
        <f>[1]TK76!F79</f>
        <v>0</v>
      </c>
    </row>
    <row r="80" spans="1:6" ht="20.100000000000001" customHeight="1">
      <c r="A80" s="54">
        <v>0.48</v>
      </c>
      <c r="B80" s="14" t="str">
        <f>[1]TK76!B80</f>
        <v>2,6,6</v>
      </c>
      <c r="C80" s="18" t="s">
        <v>172</v>
      </c>
      <c r="D80" s="19" t="str">
        <f>[1]TK76!D80</f>
        <v>séchage du béton</v>
      </c>
      <c r="E80" s="10" t="str">
        <f>[1]TK76!E80</f>
        <v xml:space="preserve">ENTREPRISE GC + CR/SIG </v>
      </c>
      <c r="F80" s="49">
        <f>[1]TK76!F80</f>
        <v>0</v>
      </c>
    </row>
    <row r="81" spans="1:6" ht="20.100000000000001" customHeight="1">
      <c r="A81" s="54">
        <v>0.48</v>
      </c>
      <c r="B81" s="14" t="str">
        <f>[1]TK76!B81</f>
        <v>2,6,7</v>
      </c>
      <c r="C81" s="20" t="s">
        <v>173</v>
      </c>
      <c r="D81" s="17" t="str">
        <f>[1]TK76!D81</f>
        <v>mesure de la prise de terre</v>
      </c>
      <c r="E81" s="8" t="str">
        <f>[1]TK76!E81</f>
        <v xml:space="preserve">ENTREPRISE GC + CR/SIG </v>
      </c>
      <c r="F81" s="49">
        <f>[1]TK76!F81</f>
        <v>0</v>
      </c>
    </row>
    <row r="82" spans="1:6" ht="20.100000000000001" customHeight="1">
      <c r="B82" s="9">
        <f>[1]TK76!B82</f>
        <v>0</v>
      </c>
      <c r="C82" s="16"/>
      <c r="D82" s="16">
        <f>[1]TK76!D82</f>
        <v>0</v>
      </c>
      <c r="E82" s="10">
        <f>[1]TK76!E82</f>
        <v>0</v>
      </c>
      <c r="F82" s="49">
        <f>[1]TK76!F82</f>
        <v>0</v>
      </c>
    </row>
    <row r="83" spans="1:6" ht="20.100000000000001" customHeight="1">
      <c r="B83" s="11">
        <f>[1]TK76!B83</f>
        <v>3</v>
      </c>
      <c r="C83" s="12" t="s">
        <v>56</v>
      </c>
      <c r="D83" s="12">
        <f>[1]TK76!D83</f>
        <v>0</v>
      </c>
      <c r="E83" s="10">
        <f>[1]TK76!E83</f>
        <v>0</v>
      </c>
      <c r="F83" s="49">
        <f>[1]TK76!F83</f>
        <v>0</v>
      </c>
    </row>
    <row r="84" spans="1:6" ht="20.100000000000001" customHeight="1">
      <c r="A84" s="54">
        <v>0.09</v>
      </c>
      <c r="B84" s="14" t="str">
        <f>[1]TK76!B84</f>
        <v>3,0,1</v>
      </c>
      <c r="C84" s="64" t="s">
        <v>174</v>
      </c>
      <c r="D84" s="5" t="str">
        <f>[1]TK76!D84</f>
        <v xml:space="preserve">positionement des reseaux sous dallage </v>
      </c>
      <c r="E84" s="10" t="str">
        <f>[1]TK76!E84</f>
        <v>ENTREPRISE GC</v>
      </c>
      <c r="F84" s="49">
        <f>[1]TK76!F84</f>
        <v>0</v>
      </c>
    </row>
    <row r="85" spans="1:6" ht="20.100000000000001" customHeight="1">
      <c r="A85" s="54">
        <v>0.65</v>
      </c>
      <c r="B85" s="14" t="str">
        <f>[1]TK76!B85</f>
        <v>3,0,2</v>
      </c>
      <c r="C85" s="64" t="s">
        <v>175</v>
      </c>
      <c r="D85" s="5" t="str">
        <f>[1]TK76!D85</f>
        <v>test de compaction</v>
      </c>
      <c r="E85" s="10" t="str">
        <f>[1]TK76!E85</f>
        <v>ENTREPRISE GC + LABORATOIRE SOL</v>
      </c>
      <c r="F85" s="49">
        <f>[1]TK76!F85</f>
        <v>0</v>
      </c>
    </row>
    <row r="86" spans="1:6" ht="20.100000000000001" customHeight="1">
      <c r="A86" s="54">
        <v>0.74</v>
      </c>
      <c r="B86" s="14" t="str">
        <f>[1]TK76!B86</f>
        <v>3,0,3</v>
      </c>
      <c r="C86" s="16" t="s">
        <v>176</v>
      </c>
      <c r="D86" s="16" t="str">
        <f>[1]TK76!D86</f>
        <v>dimention, verticalité et linéarité</v>
      </c>
      <c r="E86" s="10" t="str">
        <f>[1]TK76!E86</f>
        <v>ENTREPRISE GC</v>
      </c>
      <c r="F86" s="49">
        <f>[1]TK76!F86</f>
        <v>0</v>
      </c>
    </row>
    <row r="87" spans="1:6" ht="20.100000000000001" customHeight="1">
      <c r="A87" s="54">
        <v>0.74</v>
      </c>
      <c r="B87" s="14" t="str">
        <f>[1]TK76!B87</f>
        <v>3,0,4</v>
      </c>
      <c r="C87" s="16" t="s">
        <v>177</v>
      </c>
      <c r="D87" s="5" t="str">
        <f>[1]TK76!D87</f>
        <v xml:space="preserve">contrôle des sections  </v>
      </c>
      <c r="E87" s="10" t="str">
        <f>[1]TK76!E87</f>
        <v>ENTREPRISE GC +  BUREAU DE CONTROL</v>
      </c>
      <c r="F87" s="49">
        <f>[1]TK76!F87</f>
        <v>0</v>
      </c>
    </row>
    <row r="88" spans="1:6" ht="20.100000000000001" customHeight="1">
      <c r="A88" s="54">
        <v>0.74</v>
      </c>
      <c r="B88" s="125" t="str">
        <f>[1]TK76!B88</f>
        <v>3,0,5</v>
      </c>
      <c r="C88" s="136" t="s">
        <v>178</v>
      </c>
      <c r="D88" s="17" t="str">
        <f>[1]TK76!D88</f>
        <v>continuité de la boucle de terre</v>
      </c>
      <c r="E88" s="128" t="str">
        <f>[1]TK76!E88</f>
        <v>ENTREPRISE GC + CR/SIG  + BUREAU DE CONTROL</v>
      </c>
      <c r="F88" s="49">
        <f>[1]TK76!F88</f>
        <v>0</v>
      </c>
    </row>
    <row r="89" spans="1:6" ht="20.100000000000001" customHeight="1">
      <c r="A89" s="54">
        <v>0.74</v>
      </c>
      <c r="B89" s="134"/>
      <c r="C89" s="137"/>
      <c r="D89" s="17" t="str">
        <f>[1]TK76!D89</f>
        <v>mesure de la prise de terre</v>
      </c>
      <c r="E89" s="129"/>
      <c r="F89" s="49">
        <f>[1]TK76!F89</f>
        <v>0</v>
      </c>
    </row>
    <row r="90" spans="1:6" ht="20.100000000000001" customHeight="1">
      <c r="A90" s="54">
        <v>0.74</v>
      </c>
      <c r="B90" s="135"/>
      <c r="C90" s="138"/>
      <c r="D90" s="17" t="str">
        <f>[1]TK76!D90</f>
        <v>mise en œuvre des éléments de la MALT (voir remarque)</v>
      </c>
      <c r="E90" s="130"/>
      <c r="F90" s="49">
        <f>[1]TK76!F90</f>
        <v>0</v>
      </c>
    </row>
    <row r="91" spans="1:6" ht="20.100000000000001" customHeight="1">
      <c r="A91" s="54">
        <v>0.74</v>
      </c>
      <c r="B91" s="14" t="str">
        <f>[1]TK76!B91</f>
        <v>3,0,6</v>
      </c>
      <c r="C91" s="16" t="s">
        <v>179</v>
      </c>
      <c r="D91" s="16" t="str">
        <f>[1]TK76!D91</f>
        <v xml:space="preserve">essai d'affaissement </v>
      </c>
      <c r="E91" s="10" t="str">
        <f>[1]TK76!E91</f>
        <v>ENTREPRISE GC + LABORATOIRE SOL</v>
      </c>
      <c r="F91" s="49">
        <f>[1]TK76!F91</f>
        <v>0</v>
      </c>
    </row>
    <row r="92" spans="1:6" ht="20.100000000000001" customHeight="1">
      <c r="A92" s="54">
        <v>0.83</v>
      </c>
      <c r="B92" s="14" t="str">
        <f>[1]TK76!B92</f>
        <v>3,0,7</v>
      </c>
      <c r="C92" s="16" t="s">
        <v>180</v>
      </c>
      <c r="D92" s="16" t="str">
        <f>[1]TK76!D92</f>
        <v xml:space="preserve">essai  de résistances mécaniques </v>
      </c>
      <c r="E92" s="10" t="str">
        <f>[1]TK76!E92</f>
        <v>ENTREPRISE GC + LABORATOIRE SOL</v>
      </c>
      <c r="F92" s="49">
        <f>[1]TK76!F92</f>
        <v>0</v>
      </c>
    </row>
    <row r="93" spans="1:6" ht="20.100000000000001" customHeight="1">
      <c r="A93" s="54">
        <v>0.76</v>
      </c>
      <c r="B93" s="14" t="str">
        <f>[1]TK76!B93</f>
        <v>3,0,8</v>
      </c>
      <c r="C93" s="16" t="s">
        <v>181</v>
      </c>
      <c r="D93" s="16" t="str">
        <f>[1]TK76!D93</f>
        <v>finition et planimétrie</v>
      </c>
      <c r="E93" s="8" t="str">
        <f>[1]TK76!E93</f>
        <v xml:space="preserve">ENTREPRISE GC + CR/SIG </v>
      </c>
      <c r="F93" s="49">
        <f>[1]TK76!F93</f>
        <v>0</v>
      </c>
    </row>
    <row r="94" spans="1:6" ht="20.100000000000001" customHeight="1">
      <c r="A94" s="54">
        <v>0.76</v>
      </c>
      <c r="B94" s="14" t="str">
        <f>[1]TK76!B94</f>
        <v>3,0,9</v>
      </c>
      <c r="C94" s="22" t="s">
        <v>182</v>
      </c>
      <c r="D94" s="19" t="str">
        <f>[1]TK76!D94</f>
        <v>séchage du béton</v>
      </c>
      <c r="E94" s="8" t="str">
        <f>[1]TK76!E94</f>
        <v xml:space="preserve">ENTREPRISE GC + CR/SIG </v>
      </c>
      <c r="F94" s="49">
        <f>[1]TK76!F94</f>
        <v>0</v>
      </c>
    </row>
    <row r="95" spans="1:6" ht="20.100000000000001" customHeight="1">
      <c r="A95" s="54">
        <v>0.76</v>
      </c>
      <c r="B95" s="14" t="str">
        <f>[1]TK76!B95</f>
        <v>3,0,10</v>
      </c>
      <c r="C95" s="17" t="s">
        <v>183</v>
      </c>
      <c r="D95" s="17" t="str">
        <f>[1]TK76!D95</f>
        <v>mesure de la prise de terre</v>
      </c>
      <c r="E95" s="8" t="str">
        <f>[1]TK76!E95</f>
        <v xml:space="preserve">ENTREPRISE GC + CR/SIG </v>
      </c>
      <c r="F95" s="49">
        <f>[1]TK76!F95</f>
        <v>0</v>
      </c>
    </row>
    <row r="96" spans="1:6" ht="20.100000000000001" customHeight="1">
      <c r="B96" s="14">
        <f>[1]TK76!B96</f>
        <v>0</v>
      </c>
      <c r="C96" s="17"/>
      <c r="D96" s="17">
        <f>[1]TK76!D96</f>
        <v>0</v>
      </c>
      <c r="E96" s="8">
        <f>[1]TK76!E96</f>
        <v>0</v>
      </c>
      <c r="F96" s="49">
        <f>[1]TK76!F96</f>
        <v>0</v>
      </c>
    </row>
    <row r="97" spans="1:6" ht="20.100000000000001" customHeight="1">
      <c r="B97" s="14">
        <f>[1]TK76!B97</f>
        <v>0</v>
      </c>
      <c r="C97" s="17"/>
      <c r="D97" s="17">
        <f>[1]TK76!D97</f>
        <v>0</v>
      </c>
      <c r="E97" s="8">
        <f>[1]TK76!E97</f>
        <v>0</v>
      </c>
      <c r="F97" s="49">
        <f>[1]TK76!F97</f>
        <v>0</v>
      </c>
    </row>
    <row r="98" spans="1:6" ht="20.100000000000001" customHeight="1">
      <c r="B98" s="14">
        <f>[1]TK76!B98</f>
        <v>0</v>
      </c>
      <c r="C98" s="17"/>
      <c r="D98" s="17">
        <f>[1]TK76!D98</f>
        <v>0</v>
      </c>
      <c r="E98" s="8">
        <f>[1]TK76!E98</f>
        <v>0</v>
      </c>
      <c r="F98" s="49">
        <f>[1]TK76!F98</f>
        <v>0</v>
      </c>
    </row>
    <row r="99" spans="1:6" ht="20.100000000000001" customHeight="1">
      <c r="B99" s="14">
        <f>[1]TK76!B99</f>
        <v>0</v>
      </c>
      <c r="C99" s="17"/>
      <c r="D99" s="17">
        <f>[1]TK76!D99</f>
        <v>0</v>
      </c>
      <c r="E99" s="8">
        <f>[1]TK76!E99</f>
        <v>0</v>
      </c>
      <c r="F99" s="49">
        <f>[1]TK76!F99</f>
        <v>0</v>
      </c>
    </row>
    <row r="100" spans="1:6" ht="20.100000000000001" customHeight="1">
      <c r="B100" s="9">
        <f>[1]TK76!B100</f>
        <v>0</v>
      </c>
      <c r="C100" s="16"/>
      <c r="D100" s="16">
        <f>[1]TK76!D100</f>
        <v>0</v>
      </c>
      <c r="E100" s="10">
        <f>[1]TK76!E100</f>
        <v>0</v>
      </c>
      <c r="F100" s="49">
        <f>[1]TK76!F100</f>
        <v>0</v>
      </c>
    </row>
    <row r="101" spans="1:6" ht="20.100000000000001" customHeight="1">
      <c r="B101" s="11">
        <f>[1]TK76!B101</f>
        <v>4</v>
      </c>
      <c r="C101" s="12" t="s">
        <v>66</v>
      </c>
      <c r="D101" s="12">
        <f>[1]TK76!D101</f>
        <v>0</v>
      </c>
      <c r="E101" s="10">
        <f>[1]TK76!E101</f>
        <v>0</v>
      </c>
      <c r="F101" s="49">
        <f>[1]TK76!F101</f>
        <v>0</v>
      </c>
    </row>
    <row r="102" spans="1:6" ht="20.100000000000001" customHeight="1">
      <c r="A102" s="54">
        <v>0.4</v>
      </c>
      <c r="B102" s="14" t="str">
        <f>[1]TK76!B102</f>
        <v>4,0,1</v>
      </c>
      <c r="C102" s="16" t="s">
        <v>184</v>
      </c>
      <c r="D102" s="16" t="str">
        <f>[1]TK76!D102</f>
        <v>verticalité et mesures</v>
      </c>
      <c r="E102" s="10" t="str">
        <f>[1]TK76!E102</f>
        <v>ENTREPRISE GC</v>
      </c>
      <c r="F102" s="49">
        <f>[1]TK76!F102</f>
        <v>0</v>
      </c>
    </row>
    <row r="103" spans="1:6" ht="20.100000000000001" customHeight="1">
      <c r="A103" s="54">
        <v>0.4</v>
      </c>
      <c r="B103" s="14" t="str">
        <f>[1]TK76!B103</f>
        <v>4,0,2</v>
      </c>
      <c r="C103" s="16" t="s">
        <v>185</v>
      </c>
      <c r="D103" s="5" t="str">
        <f>[1]TK76!D103</f>
        <v xml:space="preserve">contrôle des sections  </v>
      </c>
      <c r="E103" s="10" t="str">
        <f>[1]TK76!E103</f>
        <v>ENTREPRISE GC +  BUREAU DE CONTROL</v>
      </c>
      <c r="F103" s="49">
        <f>[1]TK76!F103</f>
        <v>0</v>
      </c>
    </row>
    <row r="104" spans="1:6" ht="20.100000000000001" customHeight="1">
      <c r="A104" s="54">
        <v>0.4</v>
      </c>
      <c r="B104" s="125" t="str">
        <f>[1]TK76!B104</f>
        <v>4,0,3</v>
      </c>
      <c r="C104" s="136" t="s">
        <v>186</v>
      </c>
      <c r="D104" s="17" t="str">
        <f>[1]TK76!D104</f>
        <v>continuité de la boucle de terre</v>
      </c>
      <c r="E104" s="128" t="str">
        <f>[1]TK76!E104</f>
        <v>ENTREPRISE GC + CR/SIG  + BUREAU DE CONTROL</v>
      </c>
      <c r="F104" s="94">
        <f>[1]TK76!F104</f>
        <v>0</v>
      </c>
    </row>
    <row r="105" spans="1:6" ht="20.100000000000001" customHeight="1">
      <c r="A105" s="54">
        <v>0.4</v>
      </c>
      <c r="B105" s="134"/>
      <c r="C105" s="137"/>
      <c r="D105" s="17" t="str">
        <f>[1]TK76!D105</f>
        <v>mesure de la prise de terre</v>
      </c>
      <c r="E105" s="129"/>
      <c r="F105" s="97">
        <f>[1]TK76!F105</f>
        <v>0</v>
      </c>
    </row>
    <row r="106" spans="1:6" ht="20.100000000000001" customHeight="1">
      <c r="A106" s="54">
        <v>0.4</v>
      </c>
      <c r="B106" s="135"/>
      <c r="C106" s="138"/>
      <c r="D106" s="17" t="str">
        <f>[1]TK76!D106</f>
        <v>mise en œuvre des éléments de la MALT (voir remarque)</v>
      </c>
      <c r="E106" s="130"/>
      <c r="F106" s="95">
        <f>[1]TK76!F106</f>
        <v>0</v>
      </c>
    </row>
    <row r="107" spans="1:6" ht="20.100000000000001" customHeight="1">
      <c r="A107" s="54">
        <v>0.42</v>
      </c>
      <c r="B107" s="14" t="str">
        <f>[1]TK76!B107</f>
        <v>4,0,4</v>
      </c>
      <c r="C107" s="16" t="s">
        <v>187</v>
      </c>
      <c r="D107" s="16" t="str">
        <f>[1]TK76!D107</f>
        <v xml:space="preserve">essai d'affaissement </v>
      </c>
      <c r="E107" s="10" t="str">
        <f>[1]TK76!E107</f>
        <v>ENTREPRISE GC + LABORATOIRE SOL</v>
      </c>
      <c r="F107" s="49">
        <f>[1]TK76!F107</f>
        <v>0</v>
      </c>
    </row>
    <row r="108" spans="1:6" ht="20.100000000000001" customHeight="1">
      <c r="A108" s="54">
        <v>0.7</v>
      </c>
      <c r="B108" s="14" t="str">
        <f>[1]TK76!B108</f>
        <v>4,0,5</v>
      </c>
      <c r="C108" s="16" t="s">
        <v>188</v>
      </c>
      <c r="D108" s="16" t="str">
        <f>[1]TK76!D108</f>
        <v xml:space="preserve">essai  de résistances mécaniques </v>
      </c>
      <c r="E108" s="10" t="str">
        <f>[1]TK76!E108</f>
        <v>ENTREPRISE GC + LABORATOIRE SOL</v>
      </c>
      <c r="F108" s="49">
        <f>[1]TK76!F108</f>
        <v>0</v>
      </c>
    </row>
    <row r="109" spans="1:6" ht="20.100000000000001" customHeight="1">
      <c r="A109" s="54">
        <v>0.44</v>
      </c>
      <c r="B109" s="14" t="str">
        <f>[1]TK76!B109</f>
        <v>4,0,6</v>
      </c>
      <c r="C109" s="22" t="s">
        <v>189</v>
      </c>
      <c r="D109" s="19" t="str">
        <f>[1]TK76!D109</f>
        <v>séchage du béton</v>
      </c>
      <c r="E109" s="10" t="str">
        <f>[1]TK76!E109</f>
        <v xml:space="preserve">ENTREPRISE GC + CR/SIG </v>
      </c>
      <c r="F109" s="49">
        <f>[1]TK76!F109</f>
        <v>0</v>
      </c>
    </row>
    <row r="110" spans="1:6" ht="20.100000000000001" customHeight="1">
      <c r="A110" s="54">
        <v>0.44</v>
      </c>
      <c r="B110" s="14" t="str">
        <f>[1]TK76!B110</f>
        <v>4,0,7</v>
      </c>
      <c r="C110" s="23" t="s">
        <v>190</v>
      </c>
      <c r="D110" s="17" t="str">
        <f>[1]TK76!D110</f>
        <v>mesure de la prise de terre</v>
      </c>
      <c r="E110" s="8" t="str">
        <f>[1]TK76!E110</f>
        <v xml:space="preserve">ENTREPRISE GC + CR/SIG </v>
      </c>
      <c r="F110" s="49">
        <f>[1]TK76!F110</f>
        <v>0</v>
      </c>
    </row>
    <row r="111" spans="1:6" ht="20.100000000000001" customHeight="1">
      <c r="B111" s="9">
        <f>[1]TK76!B111</f>
        <v>0</v>
      </c>
      <c r="C111" s="24"/>
      <c r="D111" s="17">
        <f>[1]TK76!D111</f>
        <v>0</v>
      </c>
      <c r="E111" s="6">
        <f>[1]TK76!E111</f>
        <v>0</v>
      </c>
      <c r="F111" s="49">
        <f>[1]TK76!F111</f>
        <v>0</v>
      </c>
    </row>
    <row r="112" spans="1:6" ht="20.100000000000001" customHeight="1">
      <c r="B112" s="25">
        <f>[1]TK76!B112</f>
        <v>5</v>
      </c>
      <c r="C112" s="12" t="s">
        <v>74</v>
      </c>
      <c r="D112" s="26">
        <f>[1]TK76!D112</f>
        <v>0</v>
      </c>
      <c r="E112" s="10">
        <f>[1]TK76!E112</f>
        <v>0</v>
      </c>
      <c r="F112" s="49">
        <f>[1]TK76!F112</f>
        <v>0</v>
      </c>
    </row>
    <row r="113" spans="1:6" ht="20.100000000000001" customHeight="1">
      <c r="B113" s="11">
        <f>[1]TK76!B113</f>
        <v>5.0999999999999996</v>
      </c>
      <c r="C113" s="13" t="s">
        <v>75</v>
      </c>
      <c r="D113" s="12">
        <f>[1]TK76!D113</f>
        <v>0</v>
      </c>
      <c r="E113" s="10">
        <f>[1]TK76!E113</f>
        <v>0</v>
      </c>
      <c r="F113" s="49">
        <f>[1]TK76!F113</f>
        <v>0</v>
      </c>
    </row>
    <row r="114" spans="1:6" ht="20.100000000000001" customHeight="1">
      <c r="A114" s="54">
        <v>0.1</v>
      </c>
      <c r="B114" s="14" t="str">
        <f>[1]TK76!B114</f>
        <v>5,1,1</v>
      </c>
      <c r="C114" s="15" t="s">
        <v>191</v>
      </c>
      <c r="D114" s="5" t="str">
        <f>[1]TK76!D114</f>
        <v xml:space="preserve">écarts d'implantation </v>
      </c>
      <c r="E114" s="6" t="str">
        <f>[1]TK76!E114</f>
        <v>ENTREPRISE GC + GEOMETRE + CR SIG</v>
      </c>
      <c r="F114" s="49">
        <f>[1]TK76!F114</f>
        <v>0</v>
      </c>
    </row>
    <row r="115" spans="1:6" ht="20.100000000000001" customHeight="1">
      <c r="A115" s="54">
        <v>0.1</v>
      </c>
      <c r="B115" s="14" t="str">
        <f>[1]TK76!B115</f>
        <v>5,1,2</v>
      </c>
      <c r="C115" s="15" t="s">
        <v>192</v>
      </c>
      <c r="D115" s="16" t="str">
        <f>[1]TK76!D115</f>
        <v>dimension, verticalité et linéarité</v>
      </c>
      <c r="E115" s="10" t="str">
        <f>[1]TK76!E115</f>
        <v>ENTREPRISE GC</v>
      </c>
      <c r="F115" s="49">
        <f>[1]TK76!F115</f>
        <v>0</v>
      </c>
    </row>
    <row r="116" spans="1:6" ht="20.100000000000001" customHeight="1">
      <c r="B116" s="14">
        <f>[1]TK76!B116</f>
        <v>0</v>
      </c>
      <c r="C116" s="15"/>
      <c r="D116" s="16">
        <f>[1]TK76!D116</f>
        <v>0</v>
      </c>
      <c r="E116" s="10">
        <f>[1]TK76!E116</f>
        <v>0</v>
      </c>
      <c r="F116" s="49">
        <f>[1]TK76!F116</f>
        <v>0</v>
      </c>
    </row>
    <row r="117" spans="1:6" ht="20.100000000000001" customHeight="1">
      <c r="B117" s="11">
        <f>[1]TK76!B117</f>
        <v>5.2</v>
      </c>
      <c r="C117" s="13" t="s">
        <v>78</v>
      </c>
      <c r="D117" s="12">
        <f>[1]TK76!D117</f>
        <v>0</v>
      </c>
      <c r="E117" s="10">
        <f>[1]TK76!E117</f>
        <v>0</v>
      </c>
      <c r="F117" s="49">
        <f>[1]TK76!F117</f>
        <v>0</v>
      </c>
    </row>
    <row r="118" spans="1:6" ht="20.100000000000001" customHeight="1">
      <c r="A118" s="54">
        <v>0.1</v>
      </c>
      <c r="B118" s="14" t="str">
        <f>[1]TK76!B118</f>
        <v>5,2,1</v>
      </c>
      <c r="C118" s="15" t="s">
        <v>193</v>
      </c>
      <c r="D118" s="5" t="str">
        <f>[1]TK76!D118</f>
        <v xml:space="preserve">écarts d'implantation </v>
      </c>
      <c r="E118" s="6" t="str">
        <f>[1]TK76!E118</f>
        <v>ENTREPRISE GC + GEOMETRE + CR SIG</v>
      </c>
      <c r="F118" s="49">
        <f>[1]TK76!F118</f>
        <v>0</v>
      </c>
    </row>
    <row r="119" spans="1:6" ht="20.100000000000001" customHeight="1">
      <c r="A119" s="54">
        <v>0.35</v>
      </c>
      <c r="B119" s="14" t="str">
        <f>[1]TK76!B119</f>
        <v>5,2,2</v>
      </c>
      <c r="C119" s="15" t="s">
        <v>194</v>
      </c>
      <c r="D119" s="5" t="str">
        <f>[1]TK76!D119</f>
        <v xml:space="preserve">contrôle des sections  </v>
      </c>
      <c r="E119" s="10" t="str">
        <f>[1]TK76!E119</f>
        <v>ENTREPRISE GC +  BUREAU DE CONTROL</v>
      </c>
      <c r="F119" s="49">
        <f>[1]TK76!F119</f>
        <v>0</v>
      </c>
    </row>
    <row r="120" spans="1:6" ht="20.100000000000001" customHeight="1">
      <c r="A120" s="54">
        <v>0.35</v>
      </c>
      <c r="B120" s="125" t="str">
        <f>[1]TK76!B120</f>
        <v>5,2,3</v>
      </c>
      <c r="C120" s="139" t="s">
        <v>195</v>
      </c>
      <c r="D120" s="17" t="str">
        <f>[1]TK76!D120</f>
        <v>continuité de la boucle de terre</v>
      </c>
      <c r="E120" s="128" t="str">
        <f>[1]TK76!E120</f>
        <v>ENTREPRISE GC + CR/SIG  + BUREAU DE CONTROL</v>
      </c>
      <c r="F120" s="94">
        <f>[1]TK76!F120</f>
        <v>0</v>
      </c>
    </row>
    <row r="121" spans="1:6" ht="20.100000000000001" customHeight="1">
      <c r="A121" s="54">
        <v>0.35</v>
      </c>
      <c r="B121" s="134"/>
      <c r="C121" s="140"/>
      <c r="D121" s="17" t="str">
        <f>[1]TK76!D121</f>
        <v>mesure de la prise de terre</v>
      </c>
      <c r="E121" s="129"/>
      <c r="F121" s="97">
        <f>[1]TK76!F121</f>
        <v>0</v>
      </c>
    </row>
    <row r="122" spans="1:6" ht="20.100000000000001" customHeight="1">
      <c r="A122" s="54">
        <v>0.35</v>
      </c>
      <c r="B122" s="135"/>
      <c r="C122" s="141"/>
      <c r="D122" s="17" t="str">
        <f>[1]TK76!D122</f>
        <v>mise en œuvre des éléments de la MALT (voir remarque)</v>
      </c>
      <c r="E122" s="130"/>
      <c r="F122" s="95">
        <f>[1]TK76!F122</f>
        <v>0</v>
      </c>
    </row>
    <row r="123" spans="1:6" ht="20.100000000000001" customHeight="1">
      <c r="A123" s="54">
        <v>0.35</v>
      </c>
      <c r="B123" s="14" t="str">
        <f>[1]TK76!B123</f>
        <v>5,2,4</v>
      </c>
      <c r="C123" s="15" t="s">
        <v>231</v>
      </c>
      <c r="D123" s="16" t="str">
        <f>[1]TK76!D123</f>
        <v>dimension, verticalité et linéarité</v>
      </c>
      <c r="E123" s="10" t="str">
        <f>[1]TK76!E123</f>
        <v>ENTREPRISE GC</v>
      </c>
      <c r="F123" s="49">
        <f>[1]TK76!F123</f>
        <v>0</v>
      </c>
    </row>
    <row r="124" spans="1:6" ht="20.100000000000001" customHeight="1">
      <c r="A124" s="54">
        <v>0.35</v>
      </c>
      <c r="B124" s="14" t="str">
        <f>[1]TK76!B124</f>
        <v>5,2,5</v>
      </c>
      <c r="C124" s="15" t="s">
        <v>196</v>
      </c>
      <c r="D124" s="16" t="str">
        <f>[1]TK76!D124</f>
        <v xml:space="preserve">essai d'affaissement </v>
      </c>
      <c r="E124" s="10" t="str">
        <f>[1]TK76!E124</f>
        <v>ENTREPRISE GC + LABORATOIRE SOL</v>
      </c>
      <c r="F124" s="49">
        <f>[1]TK76!F124</f>
        <v>0</v>
      </c>
    </row>
    <row r="125" spans="1:6" ht="20.100000000000001" customHeight="1">
      <c r="A125" s="54">
        <v>0.7</v>
      </c>
      <c r="B125" s="14" t="str">
        <f>[1]TK76!B125</f>
        <v>5,2,6</v>
      </c>
      <c r="C125" s="15" t="s">
        <v>197</v>
      </c>
      <c r="D125" s="16" t="str">
        <f>[1]TK76!D125</f>
        <v xml:space="preserve">essai  de résistances mécaniques </v>
      </c>
      <c r="E125" s="10" t="str">
        <f>[1]TK76!E125</f>
        <v>ENTREPRISE GC + LABORATOIRE SOL</v>
      </c>
      <c r="F125" s="49">
        <f>[1]TK76!F125</f>
        <v>0</v>
      </c>
    </row>
    <row r="126" spans="1:6" ht="20.100000000000001" customHeight="1">
      <c r="A126" s="54">
        <v>0.39</v>
      </c>
      <c r="B126" s="14" t="str">
        <f>[1]TK76!B126</f>
        <v>5,2,7</v>
      </c>
      <c r="C126" s="18" t="s">
        <v>198</v>
      </c>
      <c r="D126" s="19" t="str">
        <f>[1]TK76!D126</f>
        <v>séchage du béton</v>
      </c>
      <c r="E126" s="10" t="str">
        <f>[1]TK76!E126</f>
        <v xml:space="preserve">ENTREPRISE GC + CR/SIG </v>
      </c>
      <c r="F126" s="49">
        <f>[1]TK76!F126</f>
        <v>0</v>
      </c>
    </row>
    <row r="127" spans="1:6" ht="20.100000000000001" customHeight="1">
      <c r="A127" s="54">
        <v>0.39</v>
      </c>
      <c r="B127" s="14" t="str">
        <f>[1]TK76!B127</f>
        <v>5,2,8</v>
      </c>
      <c r="C127" s="20" t="s">
        <v>199</v>
      </c>
      <c r="D127" s="17" t="str">
        <f>[1]TK76!D127</f>
        <v>mesure de la prise de terre</v>
      </c>
      <c r="E127" s="8" t="str">
        <f>[1]TK76!E127</f>
        <v xml:space="preserve">ENTREPRISE GC + CR/SIG </v>
      </c>
      <c r="F127" s="49">
        <f>[1]TK76!F127</f>
        <v>0</v>
      </c>
    </row>
    <row r="128" spans="1:6" ht="20.100000000000001" customHeight="1">
      <c r="A128" s="54">
        <v>0.39</v>
      </c>
      <c r="B128" s="14" t="str">
        <f>[1]TK76!B128</f>
        <v>5,2,9</v>
      </c>
      <c r="C128" s="15" t="s">
        <v>200</v>
      </c>
      <c r="D128" s="28" t="str">
        <f>[1]TK76!D128</f>
        <v xml:space="preserve">qualité de la finition </v>
      </c>
      <c r="E128" s="8" t="str">
        <f>[1]TK76!E128</f>
        <v xml:space="preserve">ENTREPRISE GC + CR/SIG </v>
      </c>
      <c r="F128" s="49">
        <f>[1]TK76!F128</f>
        <v>0</v>
      </c>
    </row>
    <row r="129" spans="1:6" ht="20.100000000000001" customHeight="1">
      <c r="B129" s="14">
        <f>[1]TK76!B129</f>
        <v>0</v>
      </c>
      <c r="C129" s="16"/>
      <c r="D129" s="16">
        <f>[1]TK76!D129</f>
        <v>0</v>
      </c>
      <c r="E129" s="10">
        <f>[1]TK76!E129</f>
        <v>0</v>
      </c>
      <c r="F129" s="49">
        <f>[1]TK76!F129</f>
        <v>0</v>
      </c>
    </row>
    <row r="130" spans="1:6" ht="20.100000000000001" customHeight="1">
      <c r="B130" s="11">
        <f>[1]TK76!B130</f>
        <v>6</v>
      </c>
      <c r="C130" s="12" t="s">
        <v>88</v>
      </c>
      <c r="D130" s="12">
        <f>[1]TK76!D130</f>
        <v>0</v>
      </c>
      <c r="E130" s="10">
        <f>[1]TK76!E130</f>
        <v>0</v>
      </c>
      <c r="F130" s="49">
        <f>[1]TK76!F130</f>
        <v>0</v>
      </c>
    </row>
    <row r="131" spans="1:6" ht="20.100000000000001" customHeight="1">
      <c r="A131" s="54">
        <v>0.61</v>
      </c>
      <c r="B131" s="125" t="str">
        <f>[1]TK76!B131</f>
        <v>6,0,1</v>
      </c>
      <c r="C131" s="136" t="s">
        <v>201</v>
      </c>
      <c r="D131" s="16" t="str">
        <f>[1]TK76!D131</f>
        <v>contrôle de la pente</v>
      </c>
      <c r="E131" s="128" t="str">
        <f>[1]TK76!E131</f>
        <v xml:space="preserve">ENTREPRISE GC + CR/SIG </v>
      </c>
      <c r="F131" s="94">
        <f>[1]TK76!F131</f>
        <v>0</v>
      </c>
    </row>
    <row r="132" spans="1:6" ht="20.100000000000001" customHeight="1">
      <c r="A132" s="54">
        <v>0.61</v>
      </c>
      <c r="B132" s="135"/>
      <c r="C132" s="138"/>
      <c r="D132" s="16" t="str">
        <f>[1]TK76!D132</f>
        <v>séchage de la forme</v>
      </c>
      <c r="E132" s="130"/>
      <c r="F132" s="95">
        <f>[1]TK76!F132</f>
        <v>0</v>
      </c>
    </row>
    <row r="133" spans="1:6" ht="20.100000000000001" customHeight="1">
      <c r="A133" s="54">
        <v>0.61</v>
      </c>
      <c r="B133" s="14" t="str">
        <f>[1]TK76!B133</f>
        <v>6,0,2</v>
      </c>
      <c r="C133" s="16" t="s">
        <v>202</v>
      </c>
      <c r="D133" s="16" t="str">
        <f>[1]TK76!D133</f>
        <v xml:space="preserve">contrôle des ponts thermique </v>
      </c>
      <c r="E133" s="10" t="str">
        <f>[1]TK76!E133</f>
        <v>ENTREPRISE GC</v>
      </c>
      <c r="F133" s="49">
        <f>[1]TK76!F133</f>
        <v>0</v>
      </c>
    </row>
    <row r="134" spans="1:6" ht="20.100000000000001" customHeight="1">
      <c r="A134" s="54">
        <v>0.63</v>
      </c>
      <c r="B134" s="14" t="str">
        <f>[1]TK76!B134</f>
        <v>6,0,3</v>
      </c>
      <c r="C134" s="16" t="s">
        <v>203</v>
      </c>
      <c r="D134" s="28" t="str">
        <f>[1]TK76!D134</f>
        <v>test étanchéité</v>
      </c>
      <c r="E134" s="8" t="str">
        <f>[1]TK76!E134</f>
        <v>ENTREPRISE GC + CR/SIG  + BUREAU DE CONTROL</v>
      </c>
      <c r="F134" s="49">
        <f>[1]TK76!F134</f>
        <v>0</v>
      </c>
    </row>
    <row r="135" spans="1:6" ht="20.100000000000001" customHeight="1">
      <c r="B135" s="29">
        <f>[1]TK76!B135</f>
        <v>0</v>
      </c>
      <c r="C135" s="28"/>
      <c r="D135" s="28">
        <f>[1]TK76!D135</f>
        <v>0</v>
      </c>
      <c r="E135" s="10">
        <f>[1]TK76!E135</f>
        <v>0</v>
      </c>
      <c r="F135" s="49">
        <f>[1]TK76!F135</f>
        <v>0</v>
      </c>
    </row>
    <row r="136" spans="1:6" ht="20.100000000000001" customHeight="1">
      <c r="B136" s="11">
        <f>[1]TK76!B136</f>
        <v>7</v>
      </c>
      <c r="C136" s="12" t="s">
        <v>92</v>
      </c>
      <c r="D136" s="12">
        <f>[1]TK76!D136</f>
        <v>0</v>
      </c>
      <c r="E136" s="30">
        <f>[1]TK76!E136</f>
        <v>0</v>
      </c>
      <c r="F136" s="49">
        <f>[1]TK76!F136</f>
        <v>0</v>
      </c>
    </row>
    <row r="137" spans="1:6" ht="20.100000000000001" customHeight="1">
      <c r="A137" s="54">
        <v>0.54</v>
      </c>
      <c r="B137" s="14" t="str">
        <f>[1]TK76!B137</f>
        <v>7,0,1</v>
      </c>
      <c r="C137" s="16" t="s">
        <v>204</v>
      </c>
      <c r="D137" s="16" t="str">
        <f>[1]TK76!D137</f>
        <v>contrôle de pose</v>
      </c>
      <c r="E137" s="10" t="str">
        <f>[1]TK76!E137</f>
        <v>ENTREPRISE GC</v>
      </c>
      <c r="F137" s="49">
        <f>[1]TK76!F137</f>
        <v>0</v>
      </c>
    </row>
    <row r="138" spans="1:6" ht="20.100000000000001" customHeight="1">
      <c r="A138" s="54">
        <v>0.54</v>
      </c>
      <c r="B138" s="125" t="str">
        <f>[1]TK76!B138</f>
        <v>7,0,2</v>
      </c>
      <c r="C138" s="136" t="s">
        <v>205</v>
      </c>
      <c r="D138" s="17" t="str">
        <f>[1]TK76!D138</f>
        <v>continuité de la boucle de terre</v>
      </c>
      <c r="E138" s="128" t="str">
        <f>[1]TK76!E138</f>
        <v>ENTREPRISE GC + CR/SIG  + BUREAU DE CONTROL</v>
      </c>
      <c r="F138" s="94">
        <f>[1]TK76!F138</f>
        <v>0</v>
      </c>
    </row>
    <row r="139" spans="1:6" ht="20.100000000000001" customHeight="1">
      <c r="A139" s="54">
        <v>0.54</v>
      </c>
      <c r="B139" s="135"/>
      <c r="C139" s="138"/>
      <c r="D139" s="17" t="str">
        <f>[1]TK76!D139</f>
        <v>mesure de la prise de terre</v>
      </c>
      <c r="E139" s="130"/>
      <c r="F139" s="95">
        <f>[1]TK76!F139</f>
        <v>0</v>
      </c>
    </row>
    <row r="140" spans="1:6" ht="20.100000000000001" customHeight="1">
      <c r="A140" s="54">
        <v>0.54</v>
      </c>
      <c r="B140" s="14" t="str">
        <f>[1]TK76!B140</f>
        <v>7,0,3</v>
      </c>
      <c r="C140" s="16" t="s">
        <v>206</v>
      </c>
      <c r="D140" s="28" t="str">
        <f>[1]TK76!D140</f>
        <v>test étanchéité</v>
      </c>
      <c r="E140" s="8" t="str">
        <f>[1]TK76!E140</f>
        <v>ENTREPRISE GC + CR/SIG  + BUREAU DE CONTROL</v>
      </c>
      <c r="F140" s="49">
        <f>[1]TK76!F140</f>
        <v>0</v>
      </c>
    </row>
    <row r="141" spans="1:6" ht="20.100000000000001" customHeight="1">
      <c r="B141" s="29">
        <f>[1]TK76!B141</f>
        <v>0</v>
      </c>
      <c r="C141" s="28"/>
      <c r="D141" s="28">
        <f>[1]TK76!D141</f>
        <v>0</v>
      </c>
      <c r="E141" s="10">
        <f>[1]TK76!E141</f>
        <v>0</v>
      </c>
      <c r="F141" s="49">
        <f>[1]TK76!F141</f>
        <v>0</v>
      </c>
    </row>
    <row r="142" spans="1:6" ht="20.100000000000001" customHeight="1">
      <c r="B142" s="11">
        <f>[1]TK76!B142</f>
        <v>8</v>
      </c>
      <c r="C142" s="12" t="s">
        <v>96</v>
      </c>
      <c r="D142" s="16">
        <f>[1]TK76!D142</f>
        <v>0</v>
      </c>
      <c r="E142" s="30">
        <f>[1]TK76!E142</f>
        <v>0</v>
      </c>
      <c r="F142" s="49">
        <f>[1]TK76!F142</f>
        <v>0</v>
      </c>
    </row>
    <row r="143" spans="1:6" ht="20.100000000000001" customHeight="1">
      <c r="B143" s="11">
        <f>[1]TK76!B143</f>
        <v>8.1</v>
      </c>
      <c r="C143" s="13" t="s">
        <v>97</v>
      </c>
      <c r="D143" s="12">
        <f>[1]TK76!D143</f>
        <v>0</v>
      </c>
      <c r="E143" s="10">
        <f>[1]TK76!E143</f>
        <v>0</v>
      </c>
      <c r="F143" s="49">
        <f>[1]TK76!F143</f>
        <v>0</v>
      </c>
    </row>
    <row r="144" spans="1:6" ht="20.100000000000001" customHeight="1">
      <c r="A144" s="54">
        <v>0.52</v>
      </c>
      <c r="B144" s="14" t="str">
        <f>[1]TK76!B144</f>
        <v>8,1,1</v>
      </c>
      <c r="C144" s="15" t="s">
        <v>207</v>
      </c>
      <c r="D144" s="16" t="str">
        <f>[1]TK76!D144</f>
        <v>séchage  de l'enduit</v>
      </c>
      <c r="E144" s="10" t="str">
        <f>[1]TK76!E144</f>
        <v>ENTREPRISE GC</v>
      </c>
      <c r="F144" s="49">
        <f>[1]TK76!F144</f>
        <v>0</v>
      </c>
    </row>
    <row r="145" spans="1:6" ht="20.100000000000001" customHeight="1">
      <c r="A145" s="54">
        <v>0.52</v>
      </c>
      <c r="B145" s="14" t="str">
        <f>[1]TK76!B145</f>
        <v>8,1,2</v>
      </c>
      <c r="C145" s="15" t="s">
        <v>208</v>
      </c>
      <c r="D145" s="16" t="str">
        <f>[1]TK76!D145</f>
        <v>qualité finition</v>
      </c>
      <c r="E145" s="10" t="str">
        <f>[1]TK76!E145</f>
        <v xml:space="preserve">ENTREPRISE GC + CR/SIG </v>
      </c>
      <c r="F145" s="49">
        <f>[1]TK76!F145</f>
        <v>0</v>
      </c>
    </row>
    <row r="146" spans="1:6" ht="20.100000000000001" customHeight="1">
      <c r="B146" s="14">
        <f>[1]TK76!B146</f>
        <v>0</v>
      </c>
      <c r="C146" s="15"/>
      <c r="D146" s="16">
        <f>[1]TK76!D146</f>
        <v>0</v>
      </c>
      <c r="E146" s="27">
        <f>[1]TK76!E146</f>
        <v>0</v>
      </c>
      <c r="F146" s="49">
        <f>[1]TK76!F146</f>
        <v>0</v>
      </c>
    </row>
    <row r="147" spans="1:6" ht="20.100000000000001" customHeight="1">
      <c r="B147" s="11">
        <f>[1]TK76!B147</f>
        <v>8.1999999999999993</v>
      </c>
      <c r="C147" s="13" t="s">
        <v>100</v>
      </c>
      <c r="D147" s="12">
        <f>[1]TK76!D147</f>
        <v>0</v>
      </c>
      <c r="E147" s="26">
        <f>[1]TK76!E147</f>
        <v>0</v>
      </c>
      <c r="F147" s="49">
        <f>[1]TK76!F147</f>
        <v>0</v>
      </c>
    </row>
    <row r="148" spans="1:6" ht="20.100000000000001" customHeight="1">
      <c r="A148" s="54">
        <v>0.7</v>
      </c>
      <c r="B148" s="14" t="str">
        <f>[1]TK76!B148</f>
        <v>8,2,1</v>
      </c>
      <c r="C148" s="15" t="s">
        <v>209</v>
      </c>
      <c r="D148" s="16" t="str">
        <f>[1]TK76!D148</f>
        <v>séchage  de la peinture</v>
      </c>
      <c r="E148" s="10" t="str">
        <f>[1]TK76!E148</f>
        <v>ENTREPRISE GC</v>
      </c>
      <c r="F148" s="49">
        <f>[1]TK76!F148</f>
        <v>0</v>
      </c>
    </row>
    <row r="149" spans="1:6" ht="20.100000000000001" customHeight="1">
      <c r="A149" s="54">
        <v>0.74</v>
      </c>
      <c r="B149" s="14" t="str">
        <f>[1]TK76!B149</f>
        <v>8,2,2</v>
      </c>
      <c r="C149" s="15" t="s">
        <v>210</v>
      </c>
      <c r="D149" s="16" t="str">
        <f>[1]TK76!D149</f>
        <v>séchage  de la peinture</v>
      </c>
      <c r="E149" s="128" t="str">
        <f>[1]TK76!E149</f>
        <v xml:space="preserve">ENTREPRISE GC + CR/SIG </v>
      </c>
      <c r="F149" s="49">
        <f>[1]TK76!F149</f>
        <v>0</v>
      </c>
    </row>
    <row r="150" spans="1:6" ht="20.100000000000001" customHeight="1">
      <c r="A150" s="54">
        <v>0.74</v>
      </c>
      <c r="B150" s="14" t="str">
        <f>[1]TK76!B150</f>
        <v>8,2,3</v>
      </c>
      <c r="C150" s="15" t="s">
        <v>211</v>
      </c>
      <c r="D150" s="16" t="str">
        <f>[1]TK76!D150</f>
        <v xml:space="preserve">qualité de la finition </v>
      </c>
      <c r="E150" s="130"/>
      <c r="F150" s="49">
        <f>[1]TK76!F150</f>
        <v>0</v>
      </c>
    </row>
    <row r="151" spans="1:6" ht="20.100000000000001" customHeight="1">
      <c r="B151" s="14">
        <f>[1]TK76!B151</f>
        <v>0</v>
      </c>
      <c r="C151" s="15"/>
      <c r="D151" s="16">
        <f>[1]TK76!D151</f>
        <v>0</v>
      </c>
      <c r="E151" s="8">
        <f>[1]TK76!E151</f>
        <v>0</v>
      </c>
      <c r="F151" s="49">
        <f>[1]TK76!F151</f>
        <v>0</v>
      </c>
    </row>
    <row r="152" spans="1:6" ht="20.100000000000001" customHeight="1">
      <c r="B152" s="11">
        <f>[1]TK76!B152</f>
        <v>9</v>
      </c>
      <c r="C152" s="12" t="s">
        <v>104</v>
      </c>
      <c r="D152" s="16">
        <f>[1]TK76!D152</f>
        <v>0</v>
      </c>
      <c r="E152" s="8">
        <f>[1]TK76!E152</f>
        <v>0</v>
      </c>
      <c r="F152" s="49">
        <f>[1]TK76!F152</f>
        <v>0</v>
      </c>
    </row>
    <row r="153" spans="1:6" ht="20.100000000000001" customHeight="1">
      <c r="A153" s="54">
        <v>0.77</v>
      </c>
      <c r="B153" s="125" t="str">
        <f>[1]TK76!B153</f>
        <v>9,0,1</v>
      </c>
      <c r="C153" s="136" t="s">
        <v>212</v>
      </c>
      <c r="D153" s="136" t="str">
        <f>[1]TK76!D153</f>
        <v xml:space="preserve">test découlement des eaux  et test d'étanchéité </v>
      </c>
      <c r="E153" s="128" t="str">
        <f>[1]TK76!E153</f>
        <v xml:space="preserve">ENTREPRISE GC + CR/SIG </v>
      </c>
      <c r="F153" s="94">
        <f>[1]TK76!F153</f>
        <v>0</v>
      </c>
    </row>
    <row r="154" spans="1:6" ht="20.100000000000001" customHeight="1">
      <c r="A154" s="54">
        <v>0.77</v>
      </c>
      <c r="B154" s="135"/>
      <c r="C154" s="138"/>
      <c r="D154" s="138"/>
      <c r="E154" s="130"/>
      <c r="F154" s="95">
        <f>[1]TK76!F154</f>
        <v>0</v>
      </c>
    </row>
    <row r="155" spans="1:6" ht="20.100000000000001" customHeight="1">
      <c r="B155" s="98">
        <f>[1]TK76!B155</f>
        <v>0</v>
      </c>
      <c r="C155" s="100"/>
      <c r="D155" s="100">
        <f>[1]TK76!D155</f>
        <v>0</v>
      </c>
      <c r="E155" s="99">
        <f>[1]TK76!E155</f>
        <v>0</v>
      </c>
      <c r="F155" s="49">
        <f>[1]TK76!F155</f>
        <v>0</v>
      </c>
    </row>
    <row r="156" spans="1:6" ht="20.100000000000001" customHeight="1">
      <c r="B156" s="98">
        <f>[1]TK76!B156</f>
        <v>0</v>
      </c>
      <c r="C156" s="100"/>
      <c r="D156" s="100">
        <f>[1]TK76!D156</f>
        <v>0</v>
      </c>
      <c r="E156" s="99">
        <f>[1]TK76!E156</f>
        <v>0</v>
      </c>
      <c r="F156" s="49">
        <f>[1]TK76!F156</f>
        <v>0</v>
      </c>
    </row>
    <row r="157" spans="1:6" ht="20.100000000000001" customHeight="1">
      <c r="B157" s="31">
        <f>[1]TK76!B157</f>
        <v>0</v>
      </c>
      <c r="C157" s="32"/>
      <c r="D157" s="33">
        <f>[1]TK76!D157</f>
        <v>0</v>
      </c>
      <c r="E157" s="34">
        <f>[1]TK76!E157</f>
        <v>0</v>
      </c>
      <c r="F157" s="49">
        <f>[1]TK76!F157</f>
        <v>0</v>
      </c>
    </row>
    <row r="158" spans="1:6" ht="20.100000000000001" customHeight="1">
      <c r="B158" s="11">
        <f>[1]TK76!B158</f>
        <v>10</v>
      </c>
      <c r="C158" s="35" t="s">
        <v>106</v>
      </c>
      <c r="D158" s="35">
        <f>[1]TK76!D158</f>
        <v>0</v>
      </c>
      <c r="E158" s="10">
        <f>[1]TK76!E158</f>
        <v>0</v>
      </c>
      <c r="F158" s="49">
        <f>[1]TK76!F158</f>
        <v>0</v>
      </c>
    </row>
    <row r="159" spans="1:6" ht="20.100000000000001" customHeight="1">
      <c r="A159" s="54">
        <v>0.9</v>
      </c>
      <c r="B159" s="14" t="str">
        <f>[1]TK76!B159</f>
        <v>10,0,1</v>
      </c>
      <c r="C159" s="65" t="s">
        <v>213</v>
      </c>
      <c r="D159" s="36" t="str">
        <f>[1]TK76!D159</f>
        <v xml:space="preserve">test fonctionnement  et mesure des lumens </v>
      </c>
      <c r="E159" s="30" t="str">
        <f>[1]TK76!E159</f>
        <v xml:space="preserve">ENTREPRISE ELECTRICITE + CR/SIG  </v>
      </c>
      <c r="F159" s="49">
        <f>[1]TK76!F159</f>
        <v>0</v>
      </c>
    </row>
    <row r="160" spans="1:6" ht="20.100000000000001" customHeight="1">
      <c r="A160" s="54">
        <v>0.9</v>
      </c>
      <c r="B160" s="14" t="str">
        <f>[1]TK76!B160</f>
        <v>10,0,2</v>
      </c>
      <c r="C160" s="26" t="s">
        <v>214</v>
      </c>
      <c r="D160" s="37" t="str">
        <f>[1]TK76!D160</f>
        <v xml:space="preserve">test fonctionnement bloc de secours en cas de défaut </v>
      </c>
      <c r="E160" s="38" t="str">
        <f>[1]TK76!E160</f>
        <v>ENTREPRISE ELECTRICITE + CR/SIG</v>
      </c>
      <c r="F160" s="49">
        <f>[1]TK76!F160</f>
        <v>0</v>
      </c>
    </row>
    <row r="161" spans="1:6" ht="20.100000000000001" customHeight="1">
      <c r="A161" s="54">
        <v>1</v>
      </c>
      <c r="B161" s="125" t="str">
        <f>[1]TK76!B161</f>
        <v>10,0,3</v>
      </c>
      <c r="C161" s="128" t="s">
        <v>215</v>
      </c>
      <c r="D161" s="37" t="str">
        <f>[1]TK76!D161</f>
        <v>control serrage et repérage des équipements électriques</v>
      </c>
      <c r="E161" s="128" t="str">
        <f>[1]TK76!E161</f>
        <v>ENTREPRISE ELECTRICITE + CR/SIG  + BUREAU DE CONTROL</v>
      </c>
      <c r="F161" s="94">
        <f>[1]TK76!F161</f>
        <v>0</v>
      </c>
    </row>
    <row r="162" spans="1:6" ht="20.100000000000001" customHeight="1">
      <c r="A162" s="54">
        <v>1</v>
      </c>
      <c r="B162" s="134"/>
      <c r="C162" s="129"/>
      <c r="D162" s="37" t="str">
        <f>[1]TK76!D162</f>
        <v>test fonctionnement différentiel</v>
      </c>
      <c r="E162" s="129"/>
      <c r="F162" s="97">
        <f>[1]TK76!F162</f>
        <v>0</v>
      </c>
    </row>
    <row r="163" spans="1:6" ht="20.100000000000001" customHeight="1">
      <c r="A163" s="54">
        <v>1</v>
      </c>
      <c r="B163" s="134"/>
      <c r="C163" s="129"/>
      <c r="D163" s="37" t="str">
        <f>[1]TK76!D163</f>
        <v xml:space="preserve">test mise à la terre </v>
      </c>
      <c r="E163" s="129"/>
      <c r="F163" s="97">
        <f>[1]TK76!F163</f>
        <v>0</v>
      </c>
    </row>
    <row r="164" spans="1:6" ht="20.100000000000001" customHeight="1">
      <c r="A164" s="54">
        <v>1</v>
      </c>
      <c r="B164" s="135"/>
      <c r="C164" s="130"/>
      <c r="D164" s="37" t="str">
        <f>[1]TK76!D164</f>
        <v>mesure d'isolement des câbles</v>
      </c>
      <c r="E164" s="130"/>
      <c r="F164" s="95">
        <f>[1]TK76!F164</f>
        <v>0</v>
      </c>
    </row>
    <row r="165" spans="1:6" ht="20.100000000000001" customHeight="1">
      <c r="B165" s="31">
        <f>[1]TK76!B165</f>
        <v>0</v>
      </c>
      <c r="C165" s="32"/>
      <c r="D165" s="33">
        <f>[1]TK76!D165</f>
        <v>0</v>
      </c>
      <c r="E165" s="34">
        <f>[1]TK76!E165</f>
        <v>0</v>
      </c>
      <c r="F165" s="49">
        <f>[1]TK76!F165</f>
        <v>0</v>
      </c>
    </row>
    <row r="166" spans="1:6" ht="20.100000000000001" customHeight="1">
      <c r="B166" s="11">
        <f>[1]TK76!B166</f>
        <v>11</v>
      </c>
      <c r="C166" s="39" t="s">
        <v>110</v>
      </c>
      <c r="D166" s="37">
        <f>[1]TK76!D166</f>
        <v>0</v>
      </c>
      <c r="E166" s="38">
        <f>[1]TK76!E166</f>
        <v>0</v>
      </c>
      <c r="F166" s="49">
        <f>[1]TK76!F166</f>
        <v>0</v>
      </c>
    </row>
    <row r="167" spans="1:6" ht="20.100000000000001" customHeight="1">
      <c r="A167" s="54">
        <v>1</v>
      </c>
      <c r="B167" s="125" t="str">
        <f>[1]TK76!B167</f>
        <v>11,0,1</v>
      </c>
      <c r="C167" s="128" t="s">
        <v>216</v>
      </c>
      <c r="D167" s="37" t="str">
        <f>[1]TK76!D167</f>
        <v>test alarme sonde température</v>
      </c>
      <c r="E167" s="128" t="str">
        <f>[1]TK76!E167</f>
        <v>ENTREPRISE CLIMATISATION + CR/SIG  + BUREAU DE CONTROL</v>
      </c>
      <c r="F167" s="94">
        <f>[1]TK76!F167</f>
        <v>0</v>
      </c>
    </row>
    <row r="168" spans="1:6" ht="20.100000000000001" customHeight="1">
      <c r="A168" s="54">
        <v>1</v>
      </c>
      <c r="B168" s="126"/>
      <c r="C168" s="129"/>
      <c r="D168" s="37" t="str">
        <f>[1]TK76!D168</f>
        <v>test permutation automatique en cas de défaut</v>
      </c>
      <c r="E168" s="129"/>
      <c r="F168" s="97">
        <f>[1]TK76!F168</f>
        <v>0</v>
      </c>
    </row>
    <row r="169" spans="1:6" ht="20.100000000000001" customHeight="1">
      <c r="A169" s="54">
        <v>1</v>
      </c>
      <c r="B169" s="127"/>
      <c r="C169" s="130"/>
      <c r="D169" s="37" t="str">
        <f>[1]TK76!D169</f>
        <v>test alarme alimentation  électrique</v>
      </c>
      <c r="E169" s="130"/>
      <c r="F169" s="95">
        <f>[1]TK76!F169</f>
        <v>0</v>
      </c>
    </row>
    <row r="170" spans="1:6" ht="20.100000000000001" customHeight="1">
      <c r="A170" s="54">
        <v>0.97</v>
      </c>
      <c r="B170" s="14" t="str">
        <f>[1]TK76!B170</f>
        <v>11,0,2</v>
      </c>
      <c r="C170" s="26" t="s">
        <v>217</v>
      </c>
      <c r="D170" s="37" t="str">
        <f>[1]TK76!D170</f>
        <v>fixation unité extérieure, présence joint anti vibratile, présence isolant UV et thermique du réseau frigorifique extérieur</v>
      </c>
      <c r="E170" s="30" t="str">
        <f>[1]TK76!E170</f>
        <v>ENTREPRISE ELECTRICITE + CR/SIG</v>
      </c>
      <c r="F170" s="49">
        <f>[1]TK76!F170</f>
        <v>0</v>
      </c>
    </row>
    <row r="171" spans="1:6" ht="20.100000000000001" customHeight="1">
      <c r="A171" s="54">
        <v>1</v>
      </c>
      <c r="B171" s="125" t="str">
        <f>[1]TK76!B171</f>
        <v>11,0,3</v>
      </c>
      <c r="C171" s="136" t="s">
        <v>218</v>
      </c>
      <c r="D171" s="17" t="str">
        <f>[1]TK76!D171</f>
        <v>continuité de la boucle de terre</v>
      </c>
      <c r="E171" s="128" t="str">
        <f>[1]TK76!E171</f>
        <v>ENTREPRISE CLIMATISATION + CR/SIG  + BUREAU DE CONTROL</v>
      </c>
      <c r="F171" s="94">
        <f>[1]TK76!F171</f>
        <v>0</v>
      </c>
    </row>
    <row r="172" spans="1:6" ht="20.100000000000001" customHeight="1">
      <c r="A172" s="54">
        <v>1</v>
      </c>
      <c r="B172" s="134"/>
      <c r="C172" s="137"/>
      <c r="D172" s="17" t="str">
        <f>[1]TK76!D172</f>
        <v>mesure de la prise de terre</v>
      </c>
      <c r="E172" s="129"/>
      <c r="F172" s="97">
        <f>[1]TK76!F172</f>
        <v>0</v>
      </c>
    </row>
    <row r="173" spans="1:6" ht="20.100000000000001" customHeight="1">
      <c r="A173" s="54">
        <v>1</v>
      </c>
      <c r="B173" s="135"/>
      <c r="C173" s="138"/>
      <c r="D173" s="17" t="str">
        <f>[1]TK76!D173</f>
        <v>mise en œuvre des éléments de la MALT (voir remarque)</v>
      </c>
      <c r="E173" s="130"/>
      <c r="F173" s="95">
        <f>[1]TK76!F173</f>
        <v>0</v>
      </c>
    </row>
    <row r="174" spans="1:6" ht="20.100000000000001" customHeight="1">
      <c r="A174" s="54">
        <v>1</v>
      </c>
      <c r="B174" s="125" t="str">
        <f>[1]TK76!B174</f>
        <v>11,0,4</v>
      </c>
      <c r="C174" s="128" t="s">
        <v>219</v>
      </c>
      <c r="D174" s="37" t="str">
        <f>[1]TK76!D174</f>
        <v>control serrage et repérage des équipements électriques</v>
      </c>
      <c r="E174" s="128" t="str">
        <f>[1]TK76!E174</f>
        <v>ENTREPRISE CLIMATISATION + CR/SIG  + BUREAU DE CONTROL</v>
      </c>
      <c r="F174" s="94">
        <f>[1]TK76!F174</f>
        <v>0</v>
      </c>
    </row>
    <row r="175" spans="1:6" ht="20.100000000000001" customHeight="1">
      <c r="A175" s="54">
        <v>1</v>
      </c>
      <c r="B175" s="134"/>
      <c r="C175" s="129"/>
      <c r="D175" s="37" t="str">
        <f>[1]TK76!D175</f>
        <v>test fonctionnement différentiel</v>
      </c>
      <c r="E175" s="129"/>
      <c r="F175" s="97">
        <f>[1]TK76!F175</f>
        <v>0</v>
      </c>
    </row>
    <row r="176" spans="1:6" ht="20.100000000000001" customHeight="1">
      <c r="A176" s="54">
        <v>1</v>
      </c>
      <c r="B176" s="135"/>
      <c r="C176" s="130"/>
      <c r="D176" s="37" t="str">
        <f>[1]TK76!D176</f>
        <v>mesure d'isolement des câbles</v>
      </c>
      <c r="E176" s="130"/>
      <c r="F176" s="95">
        <f>[1]TK76!F176</f>
        <v>0</v>
      </c>
    </row>
    <row r="177" spans="1:6" ht="20.100000000000001" customHeight="1">
      <c r="B177" s="40">
        <f>[1]TK76!B177</f>
        <v>12</v>
      </c>
      <c r="C177" s="35" t="s">
        <v>115</v>
      </c>
      <c r="D177" s="35">
        <f>[1]TK76!D177</f>
        <v>0</v>
      </c>
      <c r="E177" s="10">
        <f>[1]TK76!E177</f>
        <v>0</v>
      </c>
      <c r="F177" s="49">
        <f>[1]TK76!F177</f>
        <v>0</v>
      </c>
    </row>
    <row r="178" spans="1:6" ht="20.100000000000001" customHeight="1">
      <c r="A178" s="54">
        <v>1</v>
      </c>
      <c r="B178" s="14" t="str">
        <f>[1]TK76!B178</f>
        <v>12,0,1</v>
      </c>
      <c r="C178" s="65" t="s">
        <v>220</v>
      </c>
      <c r="D178" s="36" t="str">
        <f>[1]TK76!D178</f>
        <v>test d'alarme détecteur de fumée</v>
      </c>
      <c r="E178" s="30" t="str">
        <f>[1]TK76!E178</f>
        <v>ENTREPRISE DETECTION  INCENDIE + CR/SIG  + BUREAU DE CONTROL</v>
      </c>
      <c r="F178" s="49">
        <f>[1]TK76!F178</f>
        <v>0</v>
      </c>
    </row>
    <row r="179" spans="1:6" ht="20.100000000000001" customHeight="1">
      <c r="A179" s="54">
        <v>1</v>
      </c>
      <c r="B179" s="125" t="str">
        <f>[1]TK76!B179</f>
        <v>12,0,2</v>
      </c>
      <c r="C179" s="128" t="s">
        <v>221</v>
      </c>
      <c r="D179" s="36" t="str">
        <f>[1]TK76!D179</f>
        <v>test d'alarme défaut sur batterie</v>
      </c>
      <c r="E179" s="131" t="str">
        <f>[1]TK76!E179</f>
        <v>ENTREPRISE DETECTION  INCENDIE + CR/SIG  + BUREAU DE CONTROL</v>
      </c>
      <c r="F179" s="94">
        <f>[1]TK76!F179</f>
        <v>0</v>
      </c>
    </row>
    <row r="180" spans="1:6" ht="20.100000000000001" customHeight="1">
      <c r="A180" s="54">
        <v>1</v>
      </c>
      <c r="B180" s="126"/>
      <c r="C180" s="129"/>
      <c r="D180" s="36" t="str">
        <f>[1]TK76!D180</f>
        <v>test d'alarme défaut de ligne (Débranchement détecteur)</v>
      </c>
      <c r="E180" s="132"/>
      <c r="F180" s="97">
        <f>[1]TK76!F180</f>
        <v>0</v>
      </c>
    </row>
    <row r="181" spans="1:6" ht="20.100000000000001" customHeight="1">
      <c r="A181" s="54">
        <v>1</v>
      </c>
      <c r="B181" s="127"/>
      <c r="C181" s="130"/>
      <c r="D181" s="36" t="str">
        <f>[1]TK76!D181</f>
        <v>test d'alarme défaut sur alimentation secteur</v>
      </c>
      <c r="E181" s="133"/>
      <c r="F181" s="95">
        <f>[1]TK76!F181</f>
        <v>0</v>
      </c>
    </row>
    <row r="182" spans="1:6" ht="20.100000000000001" customHeight="1">
      <c r="A182" s="54">
        <v>1</v>
      </c>
      <c r="B182" s="14" t="str">
        <f>[1]TK76!B182</f>
        <v>12,0,3</v>
      </c>
      <c r="C182" s="65" t="s">
        <v>222</v>
      </c>
      <c r="D182" s="36" t="str">
        <f>[1]TK76!D182</f>
        <v>test asservissement arrêt clim en cas de feu</v>
      </c>
      <c r="E182" s="30" t="str">
        <f>[1]TK76!E182</f>
        <v>ENTREPRISE DETECTION  INCENDIE + CR/SIG  + BUREAU DE CONTROL</v>
      </c>
      <c r="F182" s="49">
        <f>[1]TK76!F182</f>
        <v>0</v>
      </c>
    </row>
  </sheetData>
  <mergeCells count="65">
    <mergeCell ref="B2:F2"/>
    <mergeCell ref="B4:B5"/>
    <mergeCell ref="C4:C5"/>
    <mergeCell ref="D4:D5"/>
    <mergeCell ref="E4:E5"/>
    <mergeCell ref="F4:F5"/>
    <mergeCell ref="B10:B11"/>
    <mergeCell ref="C10:C11"/>
    <mergeCell ref="E10:E11"/>
    <mergeCell ref="B13:B14"/>
    <mergeCell ref="C13:C14"/>
    <mergeCell ref="E13:E14"/>
    <mergeCell ref="B19:B21"/>
    <mergeCell ref="C19:C21"/>
    <mergeCell ref="E19:E21"/>
    <mergeCell ref="B30:B32"/>
    <mergeCell ref="C30:C32"/>
    <mergeCell ref="E30:E32"/>
    <mergeCell ref="B41:B43"/>
    <mergeCell ref="C41:C43"/>
    <mergeCell ref="E41:E43"/>
    <mergeCell ref="B52:B54"/>
    <mergeCell ref="C52:C54"/>
    <mergeCell ref="E52:E54"/>
    <mergeCell ref="B63:B65"/>
    <mergeCell ref="C63:C65"/>
    <mergeCell ref="E63:E65"/>
    <mergeCell ref="B74:B76"/>
    <mergeCell ref="C74:C76"/>
    <mergeCell ref="E74:E76"/>
    <mergeCell ref="B88:B90"/>
    <mergeCell ref="C88:C90"/>
    <mergeCell ref="E88:E90"/>
    <mergeCell ref="B104:B106"/>
    <mergeCell ref="C104:C106"/>
    <mergeCell ref="E104:E106"/>
    <mergeCell ref="B120:B122"/>
    <mergeCell ref="C120:C122"/>
    <mergeCell ref="E120:E122"/>
    <mergeCell ref="B131:B132"/>
    <mergeCell ref="C131:C132"/>
    <mergeCell ref="E131:E132"/>
    <mergeCell ref="B138:B139"/>
    <mergeCell ref="C138:C139"/>
    <mergeCell ref="E138:E139"/>
    <mergeCell ref="E149:E150"/>
    <mergeCell ref="B153:B154"/>
    <mergeCell ref="C153:C154"/>
    <mergeCell ref="D153:D154"/>
    <mergeCell ref="E153:E154"/>
    <mergeCell ref="B161:B164"/>
    <mergeCell ref="C161:C164"/>
    <mergeCell ref="E161:E164"/>
    <mergeCell ref="B167:B169"/>
    <mergeCell ref="C167:C169"/>
    <mergeCell ref="E167:E169"/>
    <mergeCell ref="B179:B181"/>
    <mergeCell ref="C179:C181"/>
    <mergeCell ref="E179:E181"/>
    <mergeCell ref="B171:B173"/>
    <mergeCell ref="C171:C173"/>
    <mergeCell ref="E171:E173"/>
    <mergeCell ref="B174:B176"/>
    <mergeCell ref="C174:C176"/>
    <mergeCell ref="E174:E176"/>
  </mergeCells>
  <hyperlinks>
    <hyperlink ref="F6" r:id="rId1" display="LGV-BAT76-MISE A DISPOSITION  1"/>
    <hyperlink ref="F18" r:id="rId2" display="LGV-BAT76PV212"/>
    <hyperlink ref="F19:F21" r:id="rId3" display="LGV-BAT76PV213"/>
    <hyperlink ref="F29" r:id="rId4" display="LGV-BAT76-PV221"/>
    <hyperlink ref="F9" r:id="rId5" display="LGV-BAT76-PV101"/>
    <hyperlink ref="F10:F11" r:id="rId6" display="LGV-BAT76-PV10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82"/>
  <sheetViews>
    <sheetView topLeftCell="A107" workbookViewId="0">
      <selection sqref="A1:A1048576"/>
    </sheetView>
  </sheetViews>
  <sheetFormatPr baseColWidth="10" defaultRowHeight="15"/>
  <cols>
    <col min="1" max="1" width="13.28515625" style="45" customWidth="1"/>
    <col min="2" max="2" width="12.85546875" customWidth="1"/>
    <col min="3" max="4" width="39.85546875" customWidth="1"/>
    <col min="5" max="5" width="40.85546875" customWidth="1"/>
    <col min="6" max="6" width="41.42578125" customWidth="1"/>
    <col min="7" max="7" width="18.7109375" customWidth="1"/>
  </cols>
  <sheetData>
    <row r="1" spans="1:9" ht="15.75" thickBot="1">
      <c r="B1">
        <f>[2]TK99!B1</f>
        <v>0</v>
      </c>
      <c r="C1">
        <f>[2]TK99!C1</f>
        <v>0</v>
      </c>
      <c r="D1">
        <f>[2]TK99!D1</f>
        <v>0</v>
      </c>
      <c r="E1">
        <f>[2]TK99!E1</f>
        <v>0</v>
      </c>
      <c r="F1">
        <f>[2]TK99!F1</f>
        <v>0</v>
      </c>
    </row>
    <row r="2" spans="1:9" ht="37.5" customHeight="1" thickBot="1">
      <c r="B2" s="146" t="str">
        <f>[2]TK99!B2</f>
        <v xml:space="preserve"> PV &amp; FC du bâtiment LGV TK 99</v>
      </c>
      <c r="C2" s="147"/>
      <c r="D2" s="147"/>
      <c r="E2" s="147"/>
      <c r="F2" s="147"/>
    </row>
    <row r="3" spans="1:9" ht="46.5">
      <c r="B3" s="1">
        <f>[2]TK99!B3</f>
        <v>0</v>
      </c>
      <c r="C3">
        <f>[2]TK99!C3</f>
        <v>0</v>
      </c>
      <c r="D3">
        <f>[2]TK99!D3</f>
        <v>0</v>
      </c>
      <c r="E3">
        <f>[2]TK99!E3</f>
        <v>0</v>
      </c>
      <c r="F3">
        <f>[2]TK99!F3</f>
        <v>0</v>
      </c>
    </row>
    <row r="4" spans="1:9" ht="15" customHeight="1">
      <c r="A4" s="45" t="s">
        <v>123</v>
      </c>
      <c r="B4" s="148" t="str">
        <f>[2]TK99!B4</f>
        <v>Tache</v>
      </c>
      <c r="C4" s="148" t="str">
        <f>[2]TK99!C4</f>
        <v>Contrôles réalisés</v>
      </c>
      <c r="D4" s="148" t="str">
        <f>[2]TK99!D4</f>
        <v>Contrôles réalisés</v>
      </c>
      <c r="E4" s="148" t="str">
        <f>[2]TK99!E4</f>
        <v xml:space="preserve">Entités réalisant les contrôles </v>
      </c>
      <c r="F4" s="148" t="str">
        <f>[2]TK99!F4</f>
        <v>PV ou FC</v>
      </c>
      <c r="G4">
        <f>87/100</f>
        <v>0.87</v>
      </c>
    </row>
    <row r="5" spans="1:9">
      <c r="B5" s="149"/>
      <c r="C5" s="149"/>
      <c r="D5" s="149"/>
      <c r="E5" s="149"/>
      <c r="F5" s="149"/>
      <c r="I5" s="45"/>
    </row>
    <row r="6" spans="1:9">
      <c r="B6" s="47">
        <f>[2]TK99!B6</f>
        <v>0</v>
      </c>
      <c r="C6" s="47" t="str">
        <f>[2]TK99!C6</f>
        <v>Mise a disposition plateforme 1 LGV TK  99</v>
      </c>
      <c r="D6" s="47">
        <f>[2]TK99!D6</f>
        <v>0</v>
      </c>
      <c r="E6" s="47">
        <f>[2]TK99!E6</f>
        <v>0</v>
      </c>
      <c r="F6" s="51" t="str">
        <f>[2]TK99!F6</f>
        <v>LGV-BAT99-MISE A DISPOSITION  1</v>
      </c>
      <c r="I6" s="45"/>
    </row>
    <row r="7" spans="1:9" s="45" customFormat="1">
      <c r="B7" s="47">
        <f>[2]TK99!B7</f>
        <v>0</v>
      </c>
      <c r="C7" s="47" t="str">
        <f>[2]TK99!C7</f>
        <v>Mise a disposition plateforme 2 LGV TK  99</v>
      </c>
      <c r="D7" s="47">
        <f>[2]TK99!D7</f>
        <v>0</v>
      </c>
      <c r="E7" s="47">
        <f>[2]TK99!E7</f>
        <v>0</v>
      </c>
      <c r="F7" s="51" t="str">
        <f>[2]TK99!F7</f>
        <v>LGV-BAT99-MISE A DISPOSITION 2</v>
      </c>
    </row>
    <row r="8" spans="1:9">
      <c r="A8" s="54"/>
      <c r="B8" s="2">
        <f>[2]TK99!B8</f>
        <v>1</v>
      </c>
      <c r="C8" s="3" t="str">
        <f>[3]TK111!C8</f>
        <v xml:space="preserve">TERRASSEMENT </v>
      </c>
      <c r="D8" s="3">
        <f>[2]TK99!D8</f>
        <v>0</v>
      </c>
      <c r="E8" s="3">
        <f>[2]TK99!E8</f>
        <v>0</v>
      </c>
      <c r="F8" s="49">
        <f>[2]TK99!F8</f>
        <v>0</v>
      </c>
    </row>
    <row r="9" spans="1:9" ht="15" customHeight="1">
      <c r="A9" s="54"/>
      <c r="B9" s="4" t="str">
        <f>[2]TK99!B9</f>
        <v>1,0,1</v>
      </c>
      <c r="C9" s="64" t="str">
        <f>[3]TK111!C9</f>
        <v xml:space="preserve">1,0,1. Implantation du bâtiment </v>
      </c>
      <c r="D9" s="5" t="str">
        <f>[2]TK99!D9</f>
        <v xml:space="preserve">écarts d'implantation </v>
      </c>
      <c r="E9" s="6" t="str">
        <f>[2]TK99!E9</f>
        <v xml:space="preserve">ENTREPRISE GC + GEOMETRE + CR SIG </v>
      </c>
      <c r="F9" s="51" t="str">
        <f>[2]TK99!F9</f>
        <v>LGV-BAT124-PV101</v>
      </c>
      <c r="G9" s="45"/>
    </row>
    <row r="10" spans="1:9" ht="15" customHeight="1">
      <c r="A10" s="54">
        <v>0.01</v>
      </c>
      <c r="B10" s="142" t="str">
        <f>[2]TK99!B10</f>
        <v>1,0,2</v>
      </c>
      <c r="C10" s="136" t="str">
        <f>[3]TK111!C10</f>
        <v>1,0,2. Fond de fouille</v>
      </c>
      <c r="D10" s="5" t="str">
        <f>[2]TK99!D10</f>
        <v xml:space="preserve">contrôle des dimensions </v>
      </c>
      <c r="E10" s="144" t="str">
        <f>[2]TK99!E10</f>
        <v>ENTREPRISE GC + LABORATOIRE SOL + BUREAU DE CONTROL</v>
      </c>
      <c r="F10" s="61" t="str">
        <f>[2]TK99!F10</f>
        <v>LGV-BAT124-PV102</v>
      </c>
      <c r="G10" s="45"/>
    </row>
    <row r="11" spans="1:9" ht="15" customHeight="1">
      <c r="A11" s="54">
        <v>0.01</v>
      </c>
      <c r="B11" s="143"/>
      <c r="C11" s="138"/>
      <c r="D11" s="5" t="str">
        <f>[2]TK99!D11</f>
        <v>contrôle de la nature du sol</v>
      </c>
      <c r="E11" s="145"/>
      <c r="F11" s="61">
        <f>[2]TK99!F11</f>
        <v>0</v>
      </c>
      <c r="G11" s="45"/>
    </row>
    <row r="12" spans="1:9" ht="15" customHeight="1">
      <c r="A12" s="54">
        <v>0.7</v>
      </c>
      <c r="B12" s="7" t="str">
        <f>[2]TK99!B12</f>
        <v>1,0,3</v>
      </c>
      <c r="C12" s="64" t="str">
        <f>[3]TK111!C12</f>
        <v xml:space="preserve">1,0,3. Compaction des sols </v>
      </c>
      <c r="D12" s="5" t="str">
        <f>[2]TK99!D12</f>
        <v>test de compaction</v>
      </c>
      <c r="E12" s="8" t="str">
        <f>[2]TK99!E12</f>
        <v>ENTREPRISE GC + CR/SIG  + LABORATOIRE SOL</v>
      </c>
      <c r="F12" s="51" t="str">
        <f>[2]TK99!F12</f>
        <v>LGV-BAT124-PV103</v>
      </c>
      <c r="G12" s="45"/>
    </row>
    <row r="13" spans="1:9" ht="15" customHeight="1">
      <c r="A13" s="123">
        <v>2.5999999999999999E-2</v>
      </c>
      <c r="B13" s="142" t="str">
        <f>[2]TK99!B13</f>
        <v>1,0,4</v>
      </c>
      <c r="C13" s="128" t="str">
        <f>[3]TK111!C13</f>
        <v>1,0,4. MALT fond de fouille</v>
      </c>
      <c r="D13" s="8" t="str">
        <f>[2]TK99!D13</f>
        <v>continuité de la boucle de terre</v>
      </c>
      <c r="E13" s="128" t="str">
        <f>[2]TK99!E13</f>
        <v xml:space="preserve">ENTREPRISE  GC + CR/SIG  </v>
      </c>
      <c r="F13" s="49">
        <f>[2]TK99!F13</f>
        <v>0</v>
      </c>
      <c r="G13" s="45"/>
    </row>
    <row r="14" spans="1:9" ht="15" customHeight="1">
      <c r="A14" s="124">
        <v>2.5999999999999999E-2</v>
      </c>
      <c r="B14" s="143"/>
      <c r="C14" s="130"/>
      <c r="D14" s="8" t="str">
        <f>[2]TK99!D14</f>
        <v xml:space="preserve">remontées du câble de fond de fouille </v>
      </c>
      <c r="E14" s="130"/>
      <c r="F14" s="49">
        <f>[2]TK99!F14</f>
        <v>0</v>
      </c>
      <c r="G14" s="45"/>
    </row>
    <row r="15" spans="1:9" ht="15" customHeight="1">
      <c r="B15" s="11">
        <f>[2]TK99!B15</f>
        <v>2</v>
      </c>
      <c r="C15" s="12" t="str">
        <f>[3]TK111!C15</f>
        <v>STRUCTURES</v>
      </c>
      <c r="D15" s="12">
        <f>[2]TK99!D15</f>
        <v>0</v>
      </c>
      <c r="E15" s="10">
        <f>[2]TK99!E15</f>
        <v>0</v>
      </c>
      <c r="F15" s="49">
        <f>[2]TK99!F15</f>
        <v>0</v>
      </c>
      <c r="G15" s="45"/>
    </row>
    <row r="16" spans="1:9" ht="15" customHeight="1">
      <c r="B16" s="11">
        <f>[2]TK99!B16</f>
        <v>2.1</v>
      </c>
      <c r="C16" s="13" t="str">
        <f>[3]TK111!C16</f>
        <v>Semelles</v>
      </c>
      <c r="D16" s="12">
        <f>[2]TK99!D16</f>
        <v>0</v>
      </c>
      <c r="E16" s="10">
        <f>[2]TK99!E16</f>
        <v>0</v>
      </c>
      <c r="F16" s="49">
        <f>[2]TK99!F16</f>
        <v>0</v>
      </c>
      <c r="G16" s="45"/>
    </row>
    <row r="17" spans="1:7" ht="15" customHeight="1">
      <c r="A17" s="54">
        <v>0.03</v>
      </c>
      <c r="B17" s="14" t="str">
        <f>[2]TK99!B17</f>
        <v>2,1,1</v>
      </c>
      <c r="C17" s="15" t="str">
        <f>[3]TK111!C17</f>
        <v>2,1,1. Coffrages</v>
      </c>
      <c r="D17" s="16" t="str">
        <f>[2]TK99!D17</f>
        <v>dimension, verticalité et linéarité</v>
      </c>
      <c r="E17" s="10" t="str">
        <f>[2]TK99!E17</f>
        <v>ENTREPRISE GC</v>
      </c>
      <c r="F17" s="51" t="str">
        <f>[2]TK99!F17</f>
        <v>LGV-BAT124PV211</v>
      </c>
      <c r="G17" s="45"/>
    </row>
    <row r="18" spans="1:7" ht="15" customHeight="1">
      <c r="A18" s="54">
        <v>0.03</v>
      </c>
      <c r="B18" s="14" t="str">
        <f>[2]TK99!B18</f>
        <v>2,1,2</v>
      </c>
      <c r="C18" s="15" t="str">
        <f>[3]TK111!C18</f>
        <v xml:space="preserve">2,1,2. Ferraillages </v>
      </c>
      <c r="D18" s="5" t="str">
        <f>[2]TK99!D18</f>
        <v xml:space="preserve">contrôle des sections  </v>
      </c>
      <c r="E18" s="10" t="str">
        <f>[2]TK99!E18</f>
        <v>ENTREPRISE GC +  BUREAU DE CONTROL</v>
      </c>
      <c r="F18" s="51" t="str">
        <f>[2]TK99!F18</f>
        <v>LGV-BAT124PV212</v>
      </c>
      <c r="G18" s="45"/>
    </row>
    <row r="19" spans="1:7" ht="15" customHeight="1">
      <c r="A19" s="54">
        <v>0.04</v>
      </c>
      <c r="B19" s="125" t="str">
        <f>[2]TK99!B19</f>
        <v>2,1,3</v>
      </c>
      <c r="C19" s="136" t="str">
        <f>[3]TK111!C19</f>
        <v xml:space="preserve">     2,1,3. MALT fond de fouille / structure</v>
      </c>
      <c r="D19" s="17" t="str">
        <f>[2]TK99!D19</f>
        <v>continuité de la boucle de terre</v>
      </c>
      <c r="E19" s="128" t="str">
        <f>[2]TK99!E19</f>
        <v>ENTREPRISE GC + CR/SIG  + BUREAU DE CONTROL</v>
      </c>
      <c r="F19" s="61" t="str">
        <f>[2]TK99!F19</f>
        <v>LGV-BAT124PV213</v>
      </c>
      <c r="G19" s="45"/>
    </row>
    <row r="20" spans="1:7" ht="15" customHeight="1">
      <c r="A20" s="54">
        <v>0.04</v>
      </c>
      <c r="B20" s="134"/>
      <c r="C20" s="137"/>
      <c r="D20" s="17" t="str">
        <f>[2]TK99!D20</f>
        <v>mesure de la prise de terre</v>
      </c>
      <c r="E20" s="129"/>
      <c r="F20" s="61">
        <f>[2]TK99!F20</f>
        <v>0</v>
      </c>
      <c r="G20" s="45"/>
    </row>
    <row r="21" spans="1:7" ht="15" customHeight="1">
      <c r="A21" s="54">
        <v>0.04</v>
      </c>
      <c r="B21" s="135"/>
      <c r="C21" s="138"/>
      <c r="D21" s="17" t="str">
        <f>[2]TK99!D21</f>
        <v>mise en œuvre des éléments de la MALT (voir remarque)</v>
      </c>
      <c r="E21" s="130"/>
      <c r="F21" s="61">
        <f>[2]TK99!F21</f>
        <v>0</v>
      </c>
      <c r="G21" s="45"/>
    </row>
    <row r="22" spans="1:7" ht="15" customHeight="1">
      <c r="A22" s="54">
        <v>0.04</v>
      </c>
      <c r="B22" s="14" t="str">
        <f>[2]TK99!B22</f>
        <v>2,1,4</v>
      </c>
      <c r="C22" s="15" t="str">
        <f>[3]TK111!C22</f>
        <v xml:space="preserve">2,1,4. Essais sur béton frais </v>
      </c>
      <c r="D22" s="16" t="str">
        <f>[2]TK99!D22</f>
        <v xml:space="preserve">essai d'affaissement </v>
      </c>
      <c r="E22" s="10" t="str">
        <f>[2]TK99!E22</f>
        <v>ENTREPRISE GC + LABORATOIRE SOL</v>
      </c>
      <c r="F22" s="51" t="str">
        <f>[2]TK99!F22</f>
        <v>LGV-BAT124-PV214</v>
      </c>
      <c r="G22" s="45"/>
    </row>
    <row r="23" spans="1:7" ht="15" customHeight="1">
      <c r="A23" s="72">
        <v>0.44</v>
      </c>
      <c r="B23" s="14" t="str">
        <f>[2]TK99!B23</f>
        <v>2,1,5</v>
      </c>
      <c r="C23" s="15" t="str">
        <f>[3]TK111!C23</f>
        <v>2,1,5. Essais sur béton durci</v>
      </c>
      <c r="D23" s="16" t="str">
        <f>[2]TK99!D23</f>
        <v xml:space="preserve">essai  de résistances mécaniques </v>
      </c>
      <c r="E23" s="10" t="str">
        <f>[2]TK99!E23</f>
        <v>ENTREPRISE GC + LABORATOIRE SOL</v>
      </c>
      <c r="F23" s="50">
        <f>[2]TK99!F23</f>
        <v>0</v>
      </c>
      <c r="G23" s="45"/>
    </row>
    <row r="24" spans="1:7" ht="15" customHeight="1">
      <c r="A24" s="54">
        <v>0.05</v>
      </c>
      <c r="B24" s="14" t="str">
        <f>[2]TK99!B24</f>
        <v>2,1,6</v>
      </c>
      <c r="C24" s="18" t="str">
        <f>[3]TK111!C24</f>
        <v>2,1,6. Décoffrage/utilisation de l'ouvrage</v>
      </c>
      <c r="D24" s="19" t="str">
        <f>[2]TK99!D24</f>
        <v>séchage du béton</v>
      </c>
      <c r="E24" s="10" t="str">
        <f>[2]TK99!E24</f>
        <v xml:space="preserve">ENTREPRISE GC + CR/SIG </v>
      </c>
      <c r="F24" s="50" t="str">
        <f>[2]TK99!F24</f>
        <v>LGV-BAT124-PV216</v>
      </c>
      <c r="G24" s="45"/>
    </row>
    <row r="25" spans="1:7" ht="15" customHeight="1">
      <c r="A25" s="54">
        <v>0.05</v>
      </c>
      <c r="B25" s="14" t="str">
        <f>[2]TK99!B25</f>
        <v>2,1,7</v>
      </c>
      <c r="C25" s="20" t="str">
        <f>[3]TK111!C25</f>
        <v>2,1,7. MALT fond de fouille / structure</v>
      </c>
      <c r="D25" s="17" t="str">
        <f>[2]TK99!D25</f>
        <v>mesure de la prise de terre</v>
      </c>
      <c r="E25" s="8" t="str">
        <f>[2]TK99!E25</f>
        <v xml:space="preserve">ENTREPRISE GC + CR/SIG </v>
      </c>
      <c r="F25" s="50">
        <f>[2]TK99!F25</f>
        <v>0</v>
      </c>
      <c r="G25" s="45"/>
    </row>
    <row r="26" spans="1:7" ht="15" customHeight="1">
      <c r="B26" s="9">
        <f>[2]TK99!B26</f>
        <v>0</v>
      </c>
      <c r="C26" s="16">
        <f>[3]TK111!C26</f>
        <v>0</v>
      </c>
      <c r="D26" s="16">
        <f>[2]TK99!D26</f>
        <v>0</v>
      </c>
      <c r="E26" s="10">
        <f>[2]TK99!E26</f>
        <v>0</v>
      </c>
      <c r="F26" s="50">
        <f>[2]TK99!F26</f>
        <v>0</v>
      </c>
      <c r="G26" s="45"/>
    </row>
    <row r="27" spans="1:7" ht="15" customHeight="1">
      <c r="B27" s="11">
        <f>[2]TK99!B27</f>
        <v>2.2000000000000002</v>
      </c>
      <c r="C27" s="13" t="str">
        <f>[3]TK111!C27</f>
        <v xml:space="preserve">Longrines  </v>
      </c>
      <c r="D27" s="12">
        <f>[2]TK99!D27</f>
        <v>0</v>
      </c>
      <c r="E27" s="10">
        <f>[2]TK99!E27</f>
        <v>0</v>
      </c>
      <c r="F27" s="50">
        <f>[2]TK99!F27</f>
        <v>0</v>
      </c>
      <c r="G27" s="45"/>
    </row>
    <row r="28" spans="1:7" ht="15" customHeight="1">
      <c r="B28" s="11">
        <f>[2]TK99!B28</f>
        <v>0</v>
      </c>
      <c r="C28" s="13" t="str">
        <f>[3]TK111!C28</f>
        <v>Longrines</v>
      </c>
      <c r="D28" s="12">
        <f>[2]TK99!D28</f>
        <v>0</v>
      </c>
      <c r="E28" s="10">
        <f>[2]TK99!E28</f>
        <v>0</v>
      </c>
      <c r="F28" s="50">
        <f>[2]TK99!F28</f>
        <v>0</v>
      </c>
      <c r="G28" s="45"/>
    </row>
    <row r="29" spans="1:7" ht="15" customHeight="1">
      <c r="A29" s="54">
        <v>0.06</v>
      </c>
      <c r="B29" s="14" t="str">
        <f>[2]TK99!B29</f>
        <v>2,2,1</v>
      </c>
      <c r="C29" s="15" t="str">
        <f>[3]TK111!C29</f>
        <v xml:space="preserve">2,2,1. Ferraillages </v>
      </c>
      <c r="D29" s="5" t="str">
        <f>[2]TK99!D29</f>
        <v xml:space="preserve">contrôle des sections  </v>
      </c>
      <c r="E29" s="10" t="str">
        <f>[2]TK99!E29</f>
        <v>ENTREPRISE GC +  BUREAU DE CONTROL</v>
      </c>
      <c r="F29" s="52" t="str">
        <f>[2]TK99!F29</f>
        <v>LGV-BAT124-PV221</v>
      </c>
      <c r="G29" s="45"/>
    </row>
    <row r="30" spans="1:7" ht="15" customHeight="1">
      <c r="A30" s="54">
        <v>0.03</v>
      </c>
      <c r="B30" s="125" t="str">
        <f>[2]TK99!B30</f>
        <v>2,2,2</v>
      </c>
      <c r="C30" s="136" t="str">
        <f>[3]TK111!C30</f>
        <v xml:space="preserve">     2,2,2. MALT fond de fouille / structure</v>
      </c>
      <c r="D30" s="17" t="str">
        <f>[2]TK99!D30</f>
        <v>continuité de la boucle de terre</v>
      </c>
      <c r="E30" s="128" t="str">
        <f>[2]TK99!E30</f>
        <v>ENTREPRISE GC + CR/SIG  + BUREAU DE CONTROL</v>
      </c>
      <c r="F30" s="62" t="str">
        <f>[2]TK99!F30</f>
        <v>LGV-BAT124-PV222</v>
      </c>
      <c r="G30" s="45"/>
    </row>
    <row r="31" spans="1:7" ht="15" customHeight="1">
      <c r="A31" s="73">
        <v>0.03</v>
      </c>
      <c r="B31" s="134"/>
      <c r="C31" s="137"/>
      <c r="D31" s="17" t="str">
        <f>[2]TK99!D31</f>
        <v>mesure de la prise de terre</v>
      </c>
      <c r="E31" s="129"/>
      <c r="F31" s="62">
        <f>[2]TK99!F31</f>
        <v>0</v>
      </c>
      <c r="G31" s="45"/>
    </row>
    <row r="32" spans="1:7" ht="15" customHeight="1">
      <c r="A32" s="54">
        <v>0.03</v>
      </c>
      <c r="B32" s="135"/>
      <c r="C32" s="138"/>
      <c r="D32" s="17" t="str">
        <f>[2]TK99!D32</f>
        <v>mise en œuvre des éléments de la MALT (voir remarque)</v>
      </c>
      <c r="E32" s="130"/>
      <c r="F32" s="62">
        <f>[2]TK99!F32</f>
        <v>0</v>
      </c>
      <c r="G32" s="45"/>
    </row>
    <row r="33" spans="1:7" ht="15" customHeight="1">
      <c r="A33" s="54">
        <v>0.06</v>
      </c>
      <c r="B33" s="14" t="str">
        <f>[2]TK99!B33</f>
        <v>2,2,3</v>
      </c>
      <c r="C33" s="15" t="str">
        <f>[3]TK111!C33</f>
        <v>2,2,3. Coffrages</v>
      </c>
      <c r="D33" s="16" t="str">
        <f>[2]TK99!D33</f>
        <v>dimension, verticalité et linéarité</v>
      </c>
      <c r="E33" s="10" t="str">
        <f>[2]TK99!E33</f>
        <v>ENTREPRISE GC</v>
      </c>
      <c r="F33" s="50">
        <f>[2]TK99!F33</f>
        <v>0</v>
      </c>
      <c r="G33" s="45"/>
    </row>
    <row r="34" spans="1:7" ht="15" customHeight="1">
      <c r="A34" s="54">
        <v>0.06</v>
      </c>
      <c r="B34" s="14" t="str">
        <f>[2]TK99!B34</f>
        <v>2,2,4</v>
      </c>
      <c r="C34" s="15" t="str">
        <f>[3]TK111!C34</f>
        <v xml:space="preserve">2,2,4. Essais sur béton frais </v>
      </c>
      <c r="D34" s="16" t="str">
        <f>[2]TK99!D34</f>
        <v xml:space="preserve">essai d'affaissement </v>
      </c>
      <c r="E34" s="10" t="str">
        <f>[2]TK99!E34</f>
        <v>ENTREPRISE GC + LABORATOIRE SOL</v>
      </c>
      <c r="F34" s="53" t="str">
        <f>[2]TK99!F34</f>
        <v>LGV-BAT124-PV224</v>
      </c>
      <c r="G34" s="45"/>
    </row>
    <row r="35" spans="1:7" ht="15" customHeight="1">
      <c r="A35" s="54">
        <v>0.52</v>
      </c>
      <c r="B35" s="14" t="str">
        <f>[2]TK99!B35</f>
        <v>2,2,5</v>
      </c>
      <c r="C35" s="15" t="str">
        <f>[3]TK111!C35</f>
        <v>2,2,5. Essais sur béton durci</v>
      </c>
      <c r="D35" s="16" t="str">
        <f>[2]TK99!D35</f>
        <v xml:space="preserve">essai  de résistances mécaniques </v>
      </c>
      <c r="E35" s="10" t="str">
        <f>[2]TK99!E35</f>
        <v>ENTREPRISE GC + LABORATOIRE SOL</v>
      </c>
      <c r="F35" s="50">
        <f>[2]TK99!F35</f>
        <v>0</v>
      </c>
      <c r="G35" s="45"/>
    </row>
    <row r="36" spans="1:7" ht="15" customHeight="1">
      <c r="A36" s="54">
        <v>0.08</v>
      </c>
      <c r="B36" s="14" t="str">
        <f>[2]TK99!B36</f>
        <v>2,2,6</v>
      </c>
      <c r="C36" s="18" t="str">
        <f>[3]TK111!C36</f>
        <v>2,2,6. Décoffrage/utilisation de l'ouvrage</v>
      </c>
      <c r="D36" s="19" t="str">
        <f>[2]TK99!D36</f>
        <v>séchage du béton</v>
      </c>
      <c r="E36" s="10" t="str">
        <f>[2]TK99!E36</f>
        <v xml:space="preserve">ENTREPRISE GC + CR/SIG </v>
      </c>
      <c r="F36" s="53" t="str">
        <f>[2]TK99!F36</f>
        <v>LGV-BAT124-PV226</v>
      </c>
      <c r="G36" s="45"/>
    </row>
    <row r="37" spans="1:7" ht="17.25" customHeight="1">
      <c r="A37" s="54">
        <v>0.08</v>
      </c>
      <c r="B37" s="14" t="str">
        <f>[2]TK99!B37</f>
        <v>2,2,7</v>
      </c>
      <c r="C37" s="20" t="str">
        <f>[3]TK111!C37</f>
        <v>2,2,7. MALT fond de fouille / structure</v>
      </c>
      <c r="D37" s="17" t="str">
        <f>[2]TK99!D37</f>
        <v>mesure de la prise de terre</v>
      </c>
      <c r="E37" s="8" t="str">
        <f>[2]TK99!E37</f>
        <v xml:space="preserve">ENTREPRISE GC + CR/SIG </v>
      </c>
      <c r="F37" s="50">
        <f>[2]TK99!F37</f>
        <v>0</v>
      </c>
      <c r="G37" s="45"/>
    </row>
    <row r="38" spans="1:7" s="45" customFormat="1" ht="17.25" customHeight="1">
      <c r="B38" s="14">
        <f>[2]TK99!B38</f>
        <v>0</v>
      </c>
      <c r="C38" s="20">
        <f>[3]TK111!C38</f>
        <v>0</v>
      </c>
      <c r="D38" s="17">
        <f>[2]TK99!D38</f>
        <v>0</v>
      </c>
      <c r="E38" s="8">
        <f>[2]TK99!E38</f>
        <v>0</v>
      </c>
      <c r="F38" s="50">
        <f>[2]TK99!F38</f>
        <v>0</v>
      </c>
    </row>
    <row r="39" spans="1:7" ht="15" customHeight="1">
      <c r="B39" s="11" t="str">
        <f>[2]TK99!B39</f>
        <v>2,3,0</v>
      </c>
      <c r="C39" s="13" t="str">
        <f>[3]TK111!C39</f>
        <v>Poteaux raidisseur</v>
      </c>
      <c r="D39" s="12">
        <f>[2]TK99!D39</f>
        <v>0</v>
      </c>
      <c r="E39" s="10">
        <f>[2]TK99!E39</f>
        <v>0</v>
      </c>
      <c r="F39" s="50">
        <f>[2]TK99!F39</f>
        <v>0</v>
      </c>
      <c r="G39" s="45"/>
    </row>
    <row r="40" spans="1:7" ht="15" customHeight="1">
      <c r="A40" s="54">
        <v>0.09</v>
      </c>
      <c r="B40" s="14" t="str">
        <f>[2]TK99!B40</f>
        <v>2,3,1</v>
      </c>
      <c r="C40" s="15" t="str">
        <f>[3]TK111!C40</f>
        <v xml:space="preserve">2,3,1. Ferraillages </v>
      </c>
      <c r="D40" s="5" t="str">
        <f>[2]TK99!D40</f>
        <v xml:space="preserve">contrôle des sections  </v>
      </c>
      <c r="E40" s="10" t="str">
        <f>[2]TK99!E40</f>
        <v>ENTREPRISE GC +  BUREAU DE CONTROL</v>
      </c>
      <c r="F40" s="50" t="str">
        <f>[2]TK99!F40</f>
        <v>LGV-BAT124PV231</v>
      </c>
      <c r="G40" s="45"/>
    </row>
    <row r="41" spans="1:7" ht="14.25" customHeight="1">
      <c r="A41" s="54">
        <v>0.09</v>
      </c>
      <c r="B41" s="125" t="str">
        <f>[2]TK99!B41</f>
        <v>2,3,2</v>
      </c>
      <c r="C41" s="136" t="str">
        <f>[3]TK111!C41</f>
        <v xml:space="preserve">     2,3,2. MALT structure</v>
      </c>
      <c r="D41" s="17" t="str">
        <f>[2]TK99!D41</f>
        <v>continuité de la boucle de terre</v>
      </c>
      <c r="E41" s="128" t="str">
        <f>[2]TK99!E41</f>
        <v>ENTREPRISE GC + CR/SIG  + BUREAU DE CONTROL</v>
      </c>
      <c r="F41" s="50" t="str">
        <f>[2]TK99!F41</f>
        <v>LGV-BAT124PV232</v>
      </c>
      <c r="G41" s="45"/>
    </row>
    <row r="42" spans="1:7" ht="15" customHeight="1">
      <c r="A42" s="54">
        <v>0.09</v>
      </c>
      <c r="B42" s="134"/>
      <c r="C42" s="137"/>
      <c r="D42" s="17" t="str">
        <f>[2]TK99!D42</f>
        <v>mesure de la prise de terre</v>
      </c>
      <c r="E42" s="129"/>
      <c r="F42" s="50">
        <f>[2]TK99!F42</f>
        <v>0</v>
      </c>
      <c r="G42" s="45"/>
    </row>
    <row r="43" spans="1:7" ht="15" customHeight="1">
      <c r="A43" s="54">
        <v>0.09</v>
      </c>
      <c r="B43" s="135"/>
      <c r="C43" s="138"/>
      <c r="D43" s="17" t="str">
        <f>[2]TK99!D43</f>
        <v>mise en œuvre des éléments de la MALT (voir remarque)</v>
      </c>
      <c r="E43" s="130"/>
      <c r="F43" s="50">
        <f>[2]TK99!F43</f>
        <v>0</v>
      </c>
      <c r="G43" s="45"/>
    </row>
    <row r="44" spans="1:7" ht="15" customHeight="1">
      <c r="A44" s="54">
        <v>0.09</v>
      </c>
      <c r="B44" s="14" t="str">
        <f>[2]TK99!B44</f>
        <v>2,3,3</v>
      </c>
      <c r="C44" s="15" t="str">
        <f>[3]TK111!C44</f>
        <v>2,3,3. Coffrages</v>
      </c>
      <c r="D44" s="16" t="str">
        <f>[2]TK99!D44</f>
        <v>dimension, verticalité et linéarité</v>
      </c>
      <c r="E44" s="10" t="str">
        <f>[2]TK99!E44</f>
        <v>ENTREPRISE GC</v>
      </c>
      <c r="F44" s="50" t="str">
        <f>[2]TK99!F44</f>
        <v>LGV-BAT124PV233</v>
      </c>
      <c r="G44" s="45"/>
    </row>
    <row r="45" spans="1:7" ht="15" customHeight="1">
      <c r="A45" s="54">
        <v>0.1</v>
      </c>
      <c r="B45" s="14" t="str">
        <f>[2]TK99!B45</f>
        <v>2,3,4</v>
      </c>
      <c r="C45" s="15" t="str">
        <f>[3]TK111!C45</f>
        <v xml:space="preserve">2,3,4. Essais sur béton frais </v>
      </c>
      <c r="D45" s="16" t="str">
        <f>[2]TK99!D45</f>
        <v xml:space="preserve">essai d'affaissement </v>
      </c>
      <c r="E45" s="10" t="str">
        <f>[2]TK99!E45</f>
        <v>ENTREPRISE GC + LABORATOIRE SOL</v>
      </c>
      <c r="F45" s="53" t="str">
        <f>[2]TK99!F45</f>
        <v>LGV-BAT124PV234</v>
      </c>
      <c r="G45" s="45"/>
    </row>
    <row r="46" spans="1:7" ht="15" customHeight="1">
      <c r="A46" s="54">
        <v>0.56999999999999995</v>
      </c>
      <c r="B46" s="14" t="str">
        <f>[2]TK99!B46</f>
        <v>2,3,5</v>
      </c>
      <c r="C46" s="15" t="str">
        <f>[3]TK111!C46</f>
        <v>2,3,5. Essais sur béton durci</v>
      </c>
      <c r="D46" s="16" t="str">
        <f>[2]TK99!D46</f>
        <v xml:space="preserve">essai  de résistances mécaniques </v>
      </c>
      <c r="E46" s="10" t="str">
        <f>[2]TK99!E46</f>
        <v>ENTREPRISE GC + LABORATOIRE SOL</v>
      </c>
      <c r="F46" s="50">
        <f>[2]TK99!F46</f>
        <v>0</v>
      </c>
      <c r="G46" s="45"/>
    </row>
    <row r="47" spans="1:7" ht="15" customHeight="1">
      <c r="A47" s="54">
        <v>0.13</v>
      </c>
      <c r="B47" s="14" t="str">
        <f>[2]TK99!B47</f>
        <v>2,3,6</v>
      </c>
      <c r="C47" s="18" t="str">
        <f>[3]TK111!C47</f>
        <v>2,3,6. Décoffrage/utilisation de l'ouvrage</v>
      </c>
      <c r="D47" s="19" t="str">
        <f>[2]TK99!D47</f>
        <v>séchage du béton</v>
      </c>
      <c r="E47" s="10" t="str">
        <f>[2]TK99!E47</f>
        <v xml:space="preserve">ENTREPRISE GC + CR/SIG </v>
      </c>
      <c r="F47" s="50">
        <f>[2]TK99!F47</f>
        <v>0</v>
      </c>
      <c r="G47" s="45"/>
    </row>
    <row r="48" spans="1:7" ht="15" customHeight="1">
      <c r="A48" s="54">
        <v>0.13</v>
      </c>
      <c r="B48" s="14" t="str">
        <f>[2]TK99!B48</f>
        <v>2,3,7</v>
      </c>
      <c r="C48" s="20" t="str">
        <f>[3]TK111!C48</f>
        <v>2,3,7. MALT structure</v>
      </c>
      <c r="D48" s="17" t="str">
        <f>[2]TK99!D48</f>
        <v>mesure de la prise de terre</v>
      </c>
      <c r="E48" s="8" t="str">
        <f>[2]TK99!E48</f>
        <v xml:space="preserve">ENTREPRISE GC + CR/SIG </v>
      </c>
      <c r="F48" s="50">
        <f>[2]TK99!F48</f>
        <v>0</v>
      </c>
      <c r="G48" s="45"/>
    </row>
    <row r="49" spans="1:7" ht="15" customHeight="1">
      <c r="B49" s="9">
        <f>[2]TK99!B49</f>
        <v>0</v>
      </c>
      <c r="C49" s="15">
        <f>[3]TK111!C49</f>
        <v>0</v>
      </c>
      <c r="D49" s="16">
        <f>[2]TK99!D49</f>
        <v>0</v>
      </c>
      <c r="E49" s="10">
        <f>[2]TK99!E49</f>
        <v>0</v>
      </c>
      <c r="F49" s="50">
        <f>[2]TK99!F49</f>
        <v>0</v>
      </c>
      <c r="G49" s="45"/>
    </row>
    <row r="50" spans="1:7" ht="15" customHeight="1">
      <c r="B50" s="11" t="str">
        <f>[2]TK99!B50</f>
        <v>2,4,0</v>
      </c>
      <c r="C50" s="13" t="str">
        <f>[3]TK111!C50</f>
        <v xml:space="preserve">Chainages et linteaux </v>
      </c>
      <c r="D50" s="12">
        <f>[2]TK99!D50</f>
        <v>0</v>
      </c>
      <c r="E50" s="10">
        <f>[2]TK99!E50</f>
        <v>0</v>
      </c>
      <c r="F50" s="50">
        <f>[2]TK99!F50</f>
        <v>0</v>
      </c>
      <c r="G50" s="45"/>
    </row>
    <row r="51" spans="1:7" ht="15" customHeight="1">
      <c r="A51" s="54">
        <v>0.22</v>
      </c>
      <c r="B51" s="14" t="str">
        <f>[2]TK99!B51</f>
        <v>2,4,1</v>
      </c>
      <c r="C51" s="15" t="str">
        <f>[3]TK111!C51</f>
        <v xml:space="preserve">2,4,1. Ferraillages </v>
      </c>
      <c r="D51" s="5" t="str">
        <f>[2]TK99!D51</f>
        <v xml:space="preserve">contrôle des sections  </v>
      </c>
      <c r="E51" s="10" t="str">
        <f>[2]TK99!E51</f>
        <v>ENTREPRISE GC +  BUREAU DE CONTROL</v>
      </c>
      <c r="F51" s="53" t="str">
        <f>[2]TK99!F51</f>
        <v>LGV-BAT124PV241</v>
      </c>
      <c r="G51" s="45"/>
    </row>
    <row r="52" spans="1:7" ht="15" customHeight="1">
      <c r="A52" s="54">
        <v>0.22</v>
      </c>
      <c r="B52" s="125" t="str">
        <f>[2]TK99!B52</f>
        <v>2,4,2</v>
      </c>
      <c r="C52" s="136" t="str">
        <f>[3]TK111!C52</f>
        <v xml:space="preserve">     2,4,2. MALT structure</v>
      </c>
      <c r="D52" s="17" t="str">
        <f>[2]TK99!D52</f>
        <v>continuité de la boucle de terre</v>
      </c>
      <c r="E52" s="128" t="str">
        <f>[2]TK99!E52</f>
        <v>ENTREPRISE GC + CR/SIG  + BUREAU DE CONTROL</v>
      </c>
      <c r="F52" s="63" t="str">
        <f>[2]TK99!F52</f>
        <v>LGV-BAT124PV242</v>
      </c>
      <c r="G52" s="45"/>
    </row>
    <row r="53" spans="1:7" ht="15" customHeight="1">
      <c r="A53" s="54">
        <v>0.22</v>
      </c>
      <c r="B53" s="134"/>
      <c r="C53" s="137"/>
      <c r="D53" s="17" t="str">
        <f>[2]TK99!D53</f>
        <v>mesure de la prise de terre</v>
      </c>
      <c r="E53" s="129"/>
      <c r="F53" s="63">
        <f>[2]TK99!F53</f>
        <v>0</v>
      </c>
      <c r="G53" s="45"/>
    </row>
    <row r="54" spans="1:7" ht="15" customHeight="1">
      <c r="A54" s="54">
        <v>0.22</v>
      </c>
      <c r="B54" s="135"/>
      <c r="C54" s="138"/>
      <c r="D54" s="17" t="str">
        <f>[2]TK99!D54</f>
        <v>mise en œuvre des éléments de la MALT (voir remarque)</v>
      </c>
      <c r="E54" s="130"/>
      <c r="F54" s="63">
        <f>[2]TK99!F54</f>
        <v>0</v>
      </c>
      <c r="G54" s="45"/>
    </row>
    <row r="55" spans="1:7" ht="15" customHeight="1">
      <c r="A55" s="54">
        <v>0.22</v>
      </c>
      <c r="B55" s="14" t="str">
        <f>[2]TK99!B55</f>
        <v>2,4,3</v>
      </c>
      <c r="C55" s="15" t="str">
        <f>[3]TK111!C55</f>
        <v>2,4,3. Coffrages</v>
      </c>
      <c r="D55" s="16" t="str">
        <f>[2]TK99!D55</f>
        <v>dimension, verticalité et linéarité</v>
      </c>
      <c r="E55" s="10" t="str">
        <f>[2]TK99!E55</f>
        <v>ENTREPRISE GC</v>
      </c>
      <c r="F55" s="53" t="str">
        <f>[2]TK99!F55</f>
        <v>LGV-BAT124PV243</v>
      </c>
      <c r="G55" s="45"/>
    </row>
    <row r="56" spans="1:7" ht="15" customHeight="1">
      <c r="A56" s="54">
        <v>0.23</v>
      </c>
      <c r="B56" s="14" t="str">
        <f>[2]TK99!B56</f>
        <v>2,4,4</v>
      </c>
      <c r="C56" s="15" t="str">
        <f>[3]TK111!C56</f>
        <v xml:space="preserve">2,4,4. Essais sur béton frais </v>
      </c>
      <c r="D56" s="16" t="str">
        <f>[2]TK99!D56</f>
        <v xml:space="preserve">essai d'affaissement </v>
      </c>
      <c r="E56" s="10" t="str">
        <f>[2]TK99!E56</f>
        <v>ENTREPRISE GC + LABORATOIRE SOL</v>
      </c>
      <c r="F56" s="53" t="str">
        <f>[2]TK99!F56</f>
        <v>LGV-BAT124PV244</v>
      </c>
      <c r="G56" s="45"/>
    </row>
    <row r="57" spans="1:7" ht="15" customHeight="1">
      <c r="A57" s="54">
        <v>0.61</v>
      </c>
      <c r="B57" s="14" t="str">
        <f>[2]TK99!B57</f>
        <v>2,4,5</v>
      </c>
      <c r="C57" s="15" t="str">
        <f>[3]TK111!C57</f>
        <v>2,4,5. Essais sur béton durci</v>
      </c>
      <c r="D57" s="16" t="str">
        <f>[2]TK99!D57</f>
        <v xml:space="preserve">essai  de résistances mécaniques </v>
      </c>
      <c r="E57" s="10" t="str">
        <f>[2]TK99!E57</f>
        <v>ENTREPRISE GC + LABORATOIRE SOL</v>
      </c>
      <c r="F57" s="50">
        <f>[2]TK99!F57</f>
        <v>0</v>
      </c>
      <c r="G57" s="45"/>
    </row>
    <row r="58" spans="1:7" ht="15" customHeight="1">
      <c r="A58" s="54">
        <v>0.32</v>
      </c>
      <c r="B58" s="14" t="str">
        <f>[2]TK99!B58</f>
        <v>2,4,6</v>
      </c>
      <c r="C58" s="18" t="str">
        <f>[3]TK111!C58</f>
        <v>2,4,6. Décoffrage/utilisation de l'ouvrage</v>
      </c>
      <c r="D58" s="19" t="str">
        <f>[2]TK99!D58</f>
        <v>séchage du béton</v>
      </c>
      <c r="E58" s="10" t="str">
        <f>[2]TK99!E58</f>
        <v xml:space="preserve">ENTREPRISE GC + CR/SIG </v>
      </c>
      <c r="F58" s="53" t="str">
        <f>[2]TK99!F58</f>
        <v>LGV-BAT124PV246</v>
      </c>
      <c r="G58" s="45"/>
    </row>
    <row r="59" spans="1:7" ht="15" customHeight="1">
      <c r="A59" s="54">
        <v>0.32</v>
      </c>
      <c r="B59" s="14" t="str">
        <f>[2]TK99!B59</f>
        <v>2,4,7</v>
      </c>
      <c r="C59" s="20" t="str">
        <f>[3]TK111!C59</f>
        <v>2,4,7. MALT structure</v>
      </c>
      <c r="D59" s="17" t="str">
        <f>[2]TK99!D59</f>
        <v>mesure de la prise de terre</v>
      </c>
      <c r="E59" s="8" t="str">
        <f>[2]TK99!E59</f>
        <v xml:space="preserve">ENTREPRISE GC + CR/SIG </v>
      </c>
      <c r="F59" s="50">
        <f>[2]TK99!F59</f>
        <v>0</v>
      </c>
      <c r="G59" s="45"/>
    </row>
    <row r="60" spans="1:7" ht="15" customHeight="1">
      <c r="B60" s="9">
        <f>[2]TK99!B60</f>
        <v>0</v>
      </c>
      <c r="C60" s="15">
        <f>[3]TK111!C60</f>
        <v>0</v>
      </c>
      <c r="D60" s="16">
        <f>[2]TK99!D60</f>
        <v>0</v>
      </c>
      <c r="E60" s="10">
        <f>[2]TK99!E60</f>
        <v>0</v>
      </c>
      <c r="F60" s="50">
        <f>[2]TK99!F60</f>
        <v>0</v>
      </c>
      <c r="G60" s="45"/>
    </row>
    <row r="61" spans="1:7" ht="15" customHeight="1">
      <c r="B61" s="11" t="str">
        <f>[2]TK99!B61</f>
        <v>2,5,0</v>
      </c>
      <c r="C61" s="21" t="str">
        <f>[3]TK111!C61</f>
        <v>Poutres</v>
      </c>
      <c r="D61" s="3">
        <f>[2]TK99!D61</f>
        <v>0</v>
      </c>
      <c r="E61" s="10">
        <f>[2]TK99!E61</f>
        <v>0</v>
      </c>
      <c r="F61" s="50">
        <f>[2]TK99!F61</f>
        <v>0</v>
      </c>
      <c r="G61" s="45"/>
    </row>
    <row r="62" spans="1:7" ht="15" customHeight="1">
      <c r="A62" s="54">
        <v>0.33</v>
      </c>
      <c r="B62" s="14" t="str">
        <f>[2]TK99!B62</f>
        <v>2,5,1</v>
      </c>
      <c r="C62" s="15" t="str">
        <f>[3]TK111!C62</f>
        <v xml:space="preserve">2,5,1. Ferraillages </v>
      </c>
      <c r="D62" s="5" t="str">
        <f>[2]TK99!D62</f>
        <v xml:space="preserve">contrôle des sections  </v>
      </c>
      <c r="E62" s="10" t="str">
        <f>[2]TK99!E62</f>
        <v>ENTREPRISE GC +  BUREAU DE CONTROL</v>
      </c>
      <c r="F62" s="50">
        <f>[2]TK99!F62</f>
        <v>0</v>
      </c>
      <c r="G62" s="45"/>
    </row>
    <row r="63" spans="1:7" ht="15" customHeight="1">
      <c r="A63" s="54">
        <v>0.33</v>
      </c>
      <c r="B63" s="125" t="str">
        <f>[2]TK99!B63</f>
        <v>2,5,2</v>
      </c>
      <c r="C63" s="136" t="str">
        <f>[3]TK111!C63</f>
        <v xml:space="preserve">     2,5,2. MALT structure</v>
      </c>
      <c r="D63" s="17" t="str">
        <f>[2]TK99!D63</f>
        <v>continuité de la boucle de terre</v>
      </c>
      <c r="E63" s="128" t="str">
        <f>[2]TK99!E63</f>
        <v>ENTREPRISE GC + CR/SIG  + BUREAU DE CONTROL</v>
      </c>
      <c r="F63" s="50">
        <f>[2]TK99!F63</f>
        <v>0</v>
      </c>
      <c r="G63" s="45"/>
    </row>
    <row r="64" spans="1:7" ht="15" customHeight="1">
      <c r="A64" s="54">
        <v>0.33</v>
      </c>
      <c r="B64" s="134"/>
      <c r="C64" s="137"/>
      <c r="D64" s="17" t="str">
        <f>[2]TK99!D64</f>
        <v>mesure de la prise de terre</v>
      </c>
      <c r="E64" s="129"/>
      <c r="F64" s="50">
        <f>[2]TK99!F64</f>
        <v>0</v>
      </c>
      <c r="G64" s="45"/>
    </row>
    <row r="65" spans="1:7" ht="15" customHeight="1">
      <c r="A65" s="54">
        <v>0.33</v>
      </c>
      <c r="B65" s="135"/>
      <c r="C65" s="138"/>
      <c r="D65" s="17" t="str">
        <f>[2]TK99!D65</f>
        <v>mise en œuvre des éléments de la MALT (voir remarque)</v>
      </c>
      <c r="E65" s="130"/>
      <c r="F65" s="50">
        <f>[2]TK99!F65</f>
        <v>0</v>
      </c>
      <c r="G65" s="45"/>
    </row>
    <row r="66" spans="1:7" ht="15" customHeight="1">
      <c r="A66" s="54">
        <v>0.33</v>
      </c>
      <c r="B66" s="14" t="str">
        <f>[2]TK99!B66</f>
        <v>2,5,3</v>
      </c>
      <c r="C66" s="15" t="str">
        <f>[3]TK111!C66</f>
        <v>2,5,3. Coffrages</v>
      </c>
      <c r="D66" s="16" t="str">
        <f>[2]TK99!D66</f>
        <v>dimension, verticalité et linéarité</v>
      </c>
      <c r="E66" s="10" t="str">
        <f>[2]TK99!E66</f>
        <v>ENTREPRISE GC</v>
      </c>
      <c r="F66" s="50">
        <f>[2]TK99!F66</f>
        <v>0</v>
      </c>
      <c r="G66" s="45"/>
    </row>
    <row r="67" spans="1:7" ht="15" customHeight="1">
      <c r="A67" s="54">
        <v>0.35</v>
      </c>
      <c r="B67" s="14" t="str">
        <f>[2]TK99!B67</f>
        <v>2,5,4</v>
      </c>
      <c r="C67" s="15" t="str">
        <f>[3]TK111!C67</f>
        <v xml:space="preserve">2,5,4. Essais sur béton frais </v>
      </c>
      <c r="D67" s="16" t="str">
        <f>[2]TK99!D67</f>
        <v xml:space="preserve">essai d'affaissement </v>
      </c>
      <c r="E67" s="10" t="str">
        <f>[2]TK99!E67</f>
        <v>ENTREPRISE GC + LABORATOIRE SOL</v>
      </c>
      <c r="F67" s="50">
        <f>[2]TK99!F67</f>
        <v>0</v>
      </c>
      <c r="G67" s="45"/>
    </row>
    <row r="68" spans="1:7" ht="15" customHeight="1">
      <c r="A68" s="54">
        <v>0.61</v>
      </c>
      <c r="B68" s="14" t="str">
        <f>[2]TK99!B68</f>
        <v>2,5,5</v>
      </c>
      <c r="C68" s="15" t="str">
        <f>[3]TK111!C68</f>
        <v>2,5,5. Essais sur béton durci</v>
      </c>
      <c r="D68" s="16" t="str">
        <f>[2]TK99!D68</f>
        <v xml:space="preserve">essai  de résistances mécaniques </v>
      </c>
      <c r="E68" s="10" t="str">
        <f>[2]TK99!E68</f>
        <v>ENTREPRISE GC + LABORATOIRE SOL</v>
      </c>
      <c r="F68" s="50">
        <f>[2]TK99!F68</f>
        <v>0</v>
      </c>
      <c r="G68" s="45"/>
    </row>
    <row r="69" spans="1:7" ht="15" customHeight="1">
      <c r="A69" s="54">
        <v>0.33</v>
      </c>
      <c r="B69" s="14" t="str">
        <f>[2]TK99!B69</f>
        <v>2,5,6</v>
      </c>
      <c r="C69" s="18" t="str">
        <f>[3]TK111!C69</f>
        <v>2,5,6. Décoffrage/utilisation de l'ouvrage</v>
      </c>
      <c r="D69" s="19" t="str">
        <f>[2]TK99!D69</f>
        <v>séchage du béton</v>
      </c>
      <c r="E69" s="10" t="str">
        <f>[2]TK99!E69</f>
        <v xml:space="preserve">ENTREPRISE GC + CR/SIG </v>
      </c>
      <c r="F69" s="50">
        <f>[2]TK99!F69</f>
        <v>0</v>
      </c>
      <c r="G69" s="45"/>
    </row>
    <row r="70" spans="1:7" ht="15" customHeight="1">
      <c r="A70" s="54">
        <v>0.34</v>
      </c>
      <c r="B70" s="14" t="str">
        <f>[2]TK99!B70</f>
        <v>2,5,7</v>
      </c>
      <c r="C70" s="20" t="str">
        <f>[3]TK111!C70</f>
        <v>2,5,7. MALT structure</v>
      </c>
      <c r="D70" s="17" t="str">
        <f>[2]TK99!D70</f>
        <v>mesure de la prise de terre</v>
      </c>
      <c r="E70" s="8" t="str">
        <f>[2]TK99!E70</f>
        <v xml:space="preserve">ENTREPRISE GC + CR/SIG </v>
      </c>
      <c r="F70" s="50">
        <f>[2]TK99!F70</f>
        <v>0</v>
      </c>
      <c r="G70" s="45"/>
    </row>
    <row r="71" spans="1:7" ht="15" customHeight="1">
      <c r="B71" s="9">
        <f>[2]TK99!B71</f>
        <v>0</v>
      </c>
      <c r="C71" s="15">
        <f>[3]TK111!C71</f>
        <v>0</v>
      </c>
      <c r="D71" s="16">
        <f>[2]TK99!D71</f>
        <v>0</v>
      </c>
      <c r="E71" s="10">
        <f>[2]TK99!E71</f>
        <v>0</v>
      </c>
      <c r="F71" s="50">
        <f>[2]TK99!F71</f>
        <v>0</v>
      </c>
      <c r="G71" s="45"/>
    </row>
    <row r="72" spans="1:7" ht="15" customHeight="1">
      <c r="B72" s="11" t="str">
        <f>[2]TK99!B72</f>
        <v>2,6,0</v>
      </c>
      <c r="C72" s="13" t="str">
        <f>[3]TK111!C72</f>
        <v>Acrotères</v>
      </c>
      <c r="D72" s="12">
        <f>[2]TK99!D72</f>
        <v>0</v>
      </c>
      <c r="E72" s="10">
        <f>[2]TK99!E72</f>
        <v>0</v>
      </c>
      <c r="F72" s="50">
        <f>[2]TK99!F72</f>
        <v>0</v>
      </c>
      <c r="G72" s="45"/>
    </row>
    <row r="73" spans="1:7" ht="15" customHeight="1">
      <c r="A73" s="54">
        <v>0.44</v>
      </c>
      <c r="B73" s="14" t="str">
        <f>[2]TK99!B73</f>
        <v>2,6,1</v>
      </c>
      <c r="C73" s="15" t="str">
        <f>[3]TK111!C73</f>
        <v xml:space="preserve">2,6,1. Ferraillages </v>
      </c>
      <c r="D73" s="5" t="str">
        <f>[2]TK99!D73</f>
        <v xml:space="preserve">contrôle des sections  </v>
      </c>
      <c r="E73" s="10" t="str">
        <f>[2]TK99!E73</f>
        <v>ENTREPRISE GC +  BUREAU DE CONTROL</v>
      </c>
      <c r="F73" s="53" t="str">
        <f>[2]TK99!F73</f>
        <v>LGV-BAT124-PV261</v>
      </c>
      <c r="G73" s="45"/>
    </row>
    <row r="74" spans="1:7" ht="15" customHeight="1">
      <c r="A74" s="54">
        <v>0.44</v>
      </c>
      <c r="B74" s="125" t="str">
        <f>[2]TK99!B74</f>
        <v>2,6,2</v>
      </c>
      <c r="C74" s="136" t="str">
        <f>[3]TK111!C74</f>
        <v xml:space="preserve">     2,6,2. MALT structure</v>
      </c>
      <c r="D74" s="17" t="str">
        <f>[2]TK99!D74</f>
        <v>continuité de la boucle de terre</v>
      </c>
      <c r="E74" s="128" t="str">
        <f>[2]TK99!E74</f>
        <v>ENTREPRISE GC + CR/SIG  + BUREAU DE CONTROL</v>
      </c>
      <c r="F74" s="63" t="str">
        <f>[2]TK99!F74</f>
        <v>LGV-BAT124-PV262</v>
      </c>
      <c r="G74" s="45"/>
    </row>
    <row r="75" spans="1:7" ht="15" customHeight="1">
      <c r="A75" s="54">
        <v>0.44</v>
      </c>
      <c r="B75" s="134"/>
      <c r="C75" s="137"/>
      <c r="D75" s="17" t="str">
        <f>[2]TK99!D75</f>
        <v>mesure de la prise de terre</v>
      </c>
      <c r="E75" s="129"/>
      <c r="F75" s="63">
        <f>[2]TK99!F75</f>
        <v>0</v>
      </c>
      <c r="G75" s="45"/>
    </row>
    <row r="76" spans="1:7" ht="15" customHeight="1">
      <c r="A76" s="54">
        <v>0.44</v>
      </c>
      <c r="B76" s="135"/>
      <c r="C76" s="138"/>
      <c r="D76" s="17" t="str">
        <f>[2]TK99!D76</f>
        <v>mise en œuvre des éléments de la MALT (voir remarque)</v>
      </c>
      <c r="E76" s="130"/>
      <c r="F76" s="63">
        <f>[2]TK99!F76</f>
        <v>0</v>
      </c>
      <c r="G76" s="45"/>
    </row>
    <row r="77" spans="1:7" ht="15" customHeight="1">
      <c r="A77" s="54">
        <v>0.44</v>
      </c>
      <c r="B77" s="14" t="str">
        <f>[2]TK99!B77</f>
        <v>2,6,3</v>
      </c>
      <c r="C77" s="15" t="str">
        <f>[3]TK111!C77</f>
        <v>2,6,3. Coffrages</v>
      </c>
      <c r="D77" s="16" t="str">
        <f>[2]TK99!D77</f>
        <v>dimention, verticalité et linéarité</v>
      </c>
      <c r="E77" s="10" t="str">
        <f>[2]TK99!E77</f>
        <v>ENTREPRISE GC</v>
      </c>
      <c r="F77" s="53" t="str">
        <f>[2]TK99!F77</f>
        <v>LGV-BAT124-PV263</v>
      </c>
      <c r="G77" s="45"/>
    </row>
    <row r="78" spans="1:7" ht="15" customHeight="1">
      <c r="A78" s="54">
        <v>0.45</v>
      </c>
      <c r="B78" s="14" t="str">
        <f>[2]TK99!B78</f>
        <v>2,6,4</v>
      </c>
      <c r="C78" s="15" t="str">
        <f>[3]TK111!C78</f>
        <v xml:space="preserve">2,6,4. Essais sur béton frais </v>
      </c>
      <c r="D78" s="16" t="str">
        <f>[2]TK99!D78</f>
        <v xml:space="preserve">essai d'affaissement </v>
      </c>
      <c r="E78" s="10" t="str">
        <f>[2]TK99!E78</f>
        <v>ENTREPRISE GC + LABORATOIRE SOL</v>
      </c>
      <c r="F78" s="53" t="str">
        <f>[2]TK99!F78</f>
        <v>LGV-BAT124-PV264</v>
      </c>
      <c r="G78" s="45"/>
    </row>
    <row r="79" spans="1:7" ht="15" customHeight="1">
      <c r="A79" s="54">
        <v>0.74</v>
      </c>
      <c r="B79" s="14" t="str">
        <f>[2]TK99!B79</f>
        <v>2,6,5</v>
      </c>
      <c r="C79" s="15" t="str">
        <f>[3]TK111!C79</f>
        <v>2,6,5. Essais sur béton durci</v>
      </c>
      <c r="D79" s="16" t="str">
        <f>[2]TK99!D79</f>
        <v xml:space="preserve">essai  de résistances mécaniques </v>
      </c>
      <c r="E79" s="10" t="str">
        <f>[2]TK99!E79</f>
        <v>ENTREPRISE GC + LABORATOIRE SOL</v>
      </c>
      <c r="F79" s="50">
        <f>[2]TK99!F79</f>
        <v>0</v>
      </c>
      <c r="G79" s="45"/>
    </row>
    <row r="80" spans="1:7" ht="15" customHeight="1">
      <c r="A80" s="54">
        <v>0.48</v>
      </c>
      <c r="B80" s="14" t="str">
        <f>[2]TK99!B80</f>
        <v>2,6,6</v>
      </c>
      <c r="C80" s="18" t="str">
        <f>[3]TK111!C80</f>
        <v>2,6,6. Decofrage/utilisation de l'ouvrage</v>
      </c>
      <c r="D80" s="19" t="str">
        <f>[2]TK99!D80</f>
        <v>séchage du béton</v>
      </c>
      <c r="E80" s="10" t="str">
        <f>[2]TK99!E80</f>
        <v xml:space="preserve">ENTREPRISE GC + CR/SIG </v>
      </c>
      <c r="F80" s="50">
        <f>[2]TK99!F80</f>
        <v>0</v>
      </c>
      <c r="G80" s="45"/>
    </row>
    <row r="81" spans="1:7" ht="15" customHeight="1">
      <c r="A81" s="54">
        <v>0.48</v>
      </c>
      <c r="B81" s="14" t="str">
        <f>[2]TK99!B81</f>
        <v>2,6,7</v>
      </c>
      <c r="C81" s="20" t="str">
        <f>[3]TK111!C81</f>
        <v>2,6,7. MALT structure</v>
      </c>
      <c r="D81" s="17" t="str">
        <f>[2]TK99!D81</f>
        <v>mesure de la prise de terre</v>
      </c>
      <c r="E81" s="8" t="str">
        <f>[2]TK99!E81</f>
        <v xml:space="preserve">ENTREPRISE GC + CR/SIG </v>
      </c>
      <c r="F81" s="50">
        <f>[2]TK99!F81</f>
        <v>0</v>
      </c>
      <c r="G81" s="45"/>
    </row>
    <row r="82" spans="1:7" ht="15" customHeight="1">
      <c r="B82" s="9">
        <f>[2]TK99!B82</f>
        <v>0</v>
      </c>
      <c r="C82" s="16">
        <f>[3]TK111!C82</f>
        <v>0</v>
      </c>
      <c r="D82" s="16">
        <f>[2]TK99!D82</f>
        <v>0</v>
      </c>
      <c r="E82" s="10">
        <f>[2]TK99!E82</f>
        <v>0</v>
      </c>
      <c r="F82" s="50">
        <f>[2]TK99!F82</f>
        <v>0</v>
      </c>
      <c r="G82" s="45"/>
    </row>
    <row r="83" spans="1:7" ht="15" customHeight="1">
      <c r="B83" s="11">
        <f>[2]TK99!B83</f>
        <v>3</v>
      </c>
      <c r="C83" s="12" t="str">
        <f>[3]TK111!C83</f>
        <v xml:space="preserve">DALLES </v>
      </c>
      <c r="D83" s="12">
        <f>[2]TK99!D83</f>
        <v>0</v>
      </c>
      <c r="E83" s="10">
        <f>[2]TK99!E83</f>
        <v>0</v>
      </c>
      <c r="F83" s="50">
        <f>[2]TK99!F83</f>
        <v>0</v>
      </c>
      <c r="G83" s="45"/>
    </row>
    <row r="84" spans="1:7" s="45" customFormat="1" ht="15" customHeight="1">
      <c r="A84" s="54">
        <v>0.09</v>
      </c>
      <c r="B84" s="14" t="str">
        <f>[2]TK99!B84</f>
        <v>3,0,1</v>
      </c>
      <c r="C84" s="64" t="str">
        <f>[3]TK111!C84</f>
        <v>3,0,1. Réseaux sous dallage</v>
      </c>
      <c r="D84" s="5" t="str">
        <f>[2]TK99!D84</f>
        <v xml:space="preserve">positionement des reseaux sous dallage </v>
      </c>
      <c r="E84" s="10" t="str">
        <f>[2]TK99!E84</f>
        <v>ENTREPRISE GC</v>
      </c>
      <c r="F84" s="53" t="str">
        <f>[2]TK99!F84</f>
        <v>LGV-BAT124-PV301</v>
      </c>
    </row>
    <row r="85" spans="1:7" ht="15" customHeight="1">
      <c r="A85" s="54">
        <v>0.65</v>
      </c>
      <c r="B85" s="14" t="str">
        <f>[2]TK99!B85</f>
        <v>3,0,2</v>
      </c>
      <c r="C85" s="64" t="str">
        <f>[3]TK111!C85</f>
        <v>3,0,2. Compaction des sols</v>
      </c>
      <c r="D85" s="5" t="str">
        <f>[2]TK99!D85</f>
        <v>test de compaction</v>
      </c>
      <c r="E85" s="10" t="str">
        <f>[2]TK99!E85</f>
        <v>ENTREPRISE GC + LABORATOIRE SOL</v>
      </c>
      <c r="F85" s="50">
        <f>[2]TK99!F85</f>
        <v>0</v>
      </c>
      <c r="G85" s="45"/>
    </row>
    <row r="86" spans="1:7" ht="15" customHeight="1">
      <c r="A86" s="54">
        <v>0.74</v>
      </c>
      <c r="B86" s="14" t="str">
        <f>[2]TK99!B86</f>
        <v>3,0,3</v>
      </c>
      <c r="C86" s="16" t="str">
        <f>[3]TK111!C86</f>
        <v>3,0,3. Coffrages</v>
      </c>
      <c r="D86" s="16" t="str">
        <f>[2]TK99!D86</f>
        <v>dimention, verticalité et linéarité</v>
      </c>
      <c r="E86" s="10" t="str">
        <f>[2]TK99!E86</f>
        <v>ENTREPRISE GC</v>
      </c>
      <c r="F86" s="50">
        <f>[2]TK99!F86</f>
        <v>0</v>
      </c>
      <c r="G86" s="45"/>
    </row>
    <row r="87" spans="1:7" ht="15" customHeight="1">
      <c r="A87" s="54">
        <v>0.74</v>
      </c>
      <c r="B87" s="14" t="str">
        <f>[2]TK99!B87</f>
        <v>3,0,4</v>
      </c>
      <c r="C87" s="16" t="str">
        <f>[3]TK111!C87</f>
        <v xml:space="preserve">3,0,4. Ferraillages </v>
      </c>
      <c r="D87" s="5" t="str">
        <f>[2]TK99!D87</f>
        <v xml:space="preserve">contrôle des sections  </v>
      </c>
      <c r="E87" s="10" t="str">
        <f>[2]TK99!E87</f>
        <v>ENTREPRISE GC +  BUREAU DE CONTROL</v>
      </c>
      <c r="F87" s="50">
        <f>[2]TK99!F87</f>
        <v>0</v>
      </c>
      <c r="G87" s="45"/>
    </row>
    <row r="88" spans="1:7" ht="15" customHeight="1">
      <c r="A88" s="54">
        <v>0.74</v>
      </c>
      <c r="B88" s="125" t="str">
        <f>[2]TK99!B88</f>
        <v>3,0,5</v>
      </c>
      <c r="C88" s="136" t="str">
        <f>[3]TK111!C88</f>
        <v>3,0,5. MALT dalle sur radier</v>
      </c>
      <c r="D88" s="17" t="str">
        <f>[2]TK99!D88</f>
        <v>continuité de la boucle de terre</v>
      </c>
      <c r="E88" s="128" t="str">
        <f>[2]TK99!E88</f>
        <v>ENTREPRISE GC + CR/SIG  + BUREAU DE CONTROL</v>
      </c>
      <c r="F88" s="66">
        <f>[2]TK99!F88</f>
        <v>0</v>
      </c>
      <c r="G88" s="45"/>
    </row>
    <row r="89" spans="1:7" ht="15" customHeight="1">
      <c r="A89" s="54">
        <v>0.74</v>
      </c>
      <c r="B89" s="134"/>
      <c r="C89" s="137"/>
      <c r="D89" s="17" t="str">
        <f>[2]TK99!D89</f>
        <v>mesure de la prise de terre</v>
      </c>
      <c r="E89" s="129"/>
      <c r="F89" s="67">
        <f>[2]TK99!F89</f>
        <v>0</v>
      </c>
      <c r="G89" s="45"/>
    </row>
    <row r="90" spans="1:7" ht="15" customHeight="1">
      <c r="A90" s="54">
        <v>0.74</v>
      </c>
      <c r="B90" s="135"/>
      <c r="C90" s="138"/>
      <c r="D90" s="17" t="str">
        <f>[2]TK99!D90</f>
        <v>mise en œuvre des éléments de la MALT (voir remarque)</v>
      </c>
      <c r="E90" s="130"/>
      <c r="F90" s="68">
        <f>[2]TK99!F90</f>
        <v>0</v>
      </c>
      <c r="G90" s="45"/>
    </row>
    <row r="91" spans="1:7" ht="15" customHeight="1">
      <c r="A91" s="54">
        <v>0.74</v>
      </c>
      <c r="B91" s="14" t="str">
        <f>[2]TK99!B91</f>
        <v>3,0,6</v>
      </c>
      <c r="C91" s="16" t="str">
        <f>[3]TK111!C91</f>
        <v xml:space="preserve">3,0,6.Essais sur béton frais </v>
      </c>
      <c r="D91" s="16" t="str">
        <f>[2]TK99!D91</f>
        <v xml:space="preserve">essai d'affaissement </v>
      </c>
      <c r="E91" s="10" t="str">
        <f>[2]TK99!E91</f>
        <v>ENTREPRISE GC + LABORATOIRE SOL</v>
      </c>
      <c r="F91" s="50">
        <f>[2]TK99!F91</f>
        <v>0</v>
      </c>
      <c r="G91" s="45"/>
    </row>
    <row r="92" spans="1:7" ht="15" customHeight="1">
      <c r="A92" s="54">
        <v>0.83</v>
      </c>
      <c r="B92" s="14" t="str">
        <f>[2]TK99!B92</f>
        <v>3,0,7</v>
      </c>
      <c r="C92" s="16" t="str">
        <f>[3]TK111!C92</f>
        <v>3,0,7.Essais sur béton durci</v>
      </c>
      <c r="D92" s="16" t="str">
        <f>[2]TK99!D92</f>
        <v xml:space="preserve">essai  de résistances mécaniques </v>
      </c>
      <c r="E92" s="10" t="str">
        <f>[2]TK99!E92</f>
        <v>ENTREPRISE GC + LABORATOIRE SOL</v>
      </c>
      <c r="F92" s="50">
        <f>[2]TK99!F92</f>
        <v>0</v>
      </c>
      <c r="G92" s="45"/>
    </row>
    <row r="93" spans="1:7" ht="15" customHeight="1">
      <c r="A93" s="54">
        <v>0.76</v>
      </c>
      <c r="B93" s="14" t="str">
        <f>[2]TK99!B93</f>
        <v>3,0,8</v>
      </c>
      <c r="C93" s="16" t="str">
        <f>[3]TK111!C93</f>
        <v>3,0,8. Finition de la dalle</v>
      </c>
      <c r="D93" s="16" t="str">
        <f>[2]TK99!D93</f>
        <v>finition et planimétrie</v>
      </c>
      <c r="E93" s="8" t="str">
        <f>[2]TK99!E93</f>
        <v xml:space="preserve">ENTREPRISE GC + CR/SIG </v>
      </c>
      <c r="F93" s="50">
        <f>[2]TK99!F93</f>
        <v>0</v>
      </c>
      <c r="G93" s="45"/>
    </row>
    <row r="94" spans="1:7" ht="15" customHeight="1">
      <c r="A94" s="54">
        <v>0.76</v>
      </c>
      <c r="B94" s="14" t="str">
        <f>[2]TK99!B94</f>
        <v>3,0,9</v>
      </c>
      <c r="C94" s="22" t="str">
        <f>[3]TK111!C94</f>
        <v>3,0,9. Décoffrage/utilisation de l'ouvrage</v>
      </c>
      <c r="D94" s="19" t="str">
        <f>[2]TK99!D94</f>
        <v>séchage du béton</v>
      </c>
      <c r="E94" s="8" t="str">
        <f>[2]TK99!E94</f>
        <v xml:space="preserve">ENTREPRISE GC + CR/SIG </v>
      </c>
      <c r="F94" s="50">
        <f>[2]TK99!F94</f>
        <v>0</v>
      </c>
      <c r="G94" s="45"/>
    </row>
    <row r="95" spans="1:7" ht="15" customHeight="1">
      <c r="A95" s="54">
        <v>0.76</v>
      </c>
      <c r="B95" s="14" t="str">
        <f>[2]TK99!B95</f>
        <v>3,0,10</v>
      </c>
      <c r="C95" s="17" t="str">
        <f>[3]TK111!C95</f>
        <v>3,0,10. MALT dalle sur radier</v>
      </c>
      <c r="D95" s="17" t="str">
        <f>[2]TK99!D95</f>
        <v>mesure de la prise de terre</v>
      </c>
      <c r="E95" s="8" t="str">
        <f>[2]TK99!E95</f>
        <v xml:space="preserve">ENTREPRISE GC + CR/SIG </v>
      </c>
      <c r="F95" s="50">
        <f>[2]TK99!F95</f>
        <v>0</v>
      </c>
      <c r="G95" s="45"/>
    </row>
    <row r="96" spans="1:7" ht="15" customHeight="1">
      <c r="B96" s="14">
        <f>[2]TK99!B96</f>
        <v>0</v>
      </c>
      <c r="C96" s="17">
        <f>[3]TK111!C96</f>
        <v>0</v>
      </c>
      <c r="D96" s="17">
        <f>[2]TK99!D96</f>
        <v>0</v>
      </c>
      <c r="E96" s="8">
        <f>[2]TK99!E96</f>
        <v>0</v>
      </c>
      <c r="F96" s="50">
        <f>[2]TK99!F96</f>
        <v>0</v>
      </c>
      <c r="G96" s="45"/>
    </row>
    <row r="97" spans="1:7" ht="15" customHeight="1">
      <c r="B97" s="14">
        <f>[2]TK99!B97</f>
        <v>0</v>
      </c>
      <c r="C97" s="17">
        <f>[3]TK111!C97</f>
        <v>0</v>
      </c>
      <c r="D97" s="17">
        <f>[2]TK99!D97</f>
        <v>0</v>
      </c>
      <c r="E97" s="8">
        <f>[2]TK99!E97</f>
        <v>0</v>
      </c>
      <c r="F97" s="50">
        <f>[2]TK99!F97</f>
        <v>0</v>
      </c>
      <c r="G97" s="45"/>
    </row>
    <row r="98" spans="1:7" ht="15" customHeight="1">
      <c r="B98" s="14">
        <f>[2]TK99!B98</f>
        <v>0</v>
      </c>
      <c r="C98" s="17">
        <f>[3]TK111!C98</f>
        <v>0</v>
      </c>
      <c r="D98" s="17">
        <f>[2]TK99!D98</f>
        <v>0</v>
      </c>
      <c r="E98" s="8">
        <f>[2]TK99!E98</f>
        <v>0</v>
      </c>
      <c r="F98" s="50">
        <f>[2]TK99!F98</f>
        <v>0</v>
      </c>
      <c r="G98" s="45"/>
    </row>
    <row r="99" spans="1:7" ht="15" customHeight="1">
      <c r="B99" s="14">
        <f>[2]TK99!B99</f>
        <v>0</v>
      </c>
      <c r="C99" s="17">
        <f>[3]TK111!C99</f>
        <v>0</v>
      </c>
      <c r="D99" s="17">
        <f>[2]TK99!D99</f>
        <v>0</v>
      </c>
      <c r="E99" s="8">
        <f>[2]TK99!E99</f>
        <v>0</v>
      </c>
      <c r="F99" s="50">
        <f>[2]TK99!F99</f>
        <v>0</v>
      </c>
      <c r="G99" s="45"/>
    </row>
    <row r="100" spans="1:7" ht="15" customHeight="1">
      <c r="B100" s="9">
        <f>[2]TK99!B100</f>
        <v>0</v>
      </c>
      <c r="C100" s="16">
        <f>[3]TK111!C100</f>
        <v>0</v>
      </c>
      <c r="D100" s="16">
        <f>[2]TK99!D100</f>
        <v>0</v>
      </c>
      <c r="E100" s="10">
        <f>[2]TK99!E100</f>
        <v>0</v>
      </c>
      <c r="F100" s="50">
        <f>[2]TK99!F100</f>
        <v>0</v>
      </c>
      <c r="G100" s="45"/>
    </row>
    <row r="101" spans="1:7" ht="15" customHeight="1">
      <c r="B101" s="11">
        <f>[2]TK99!B101</f>
        <v>4</v>
      </c>
      <c r="C101" s="12" t="str">
        <f>[3]TK111!C101</f>
        <v xml:space="preserve">PLANCHERS </v>
      </c>
      <c r="D101" s="12">
        <f>[2]TK99!D101</f>
        <v>0</v>
      </c>
      <c r="E101" s="10">
        <f>[2]TK99!E101</f>
        <v>0</v>
      </c>
      <c r="F101" s="50">
        <f>[2]TK99!F101</f>
        <v>0</v>
      </c>
      <c r="G101" s="45"/>
    </row>
    <row r="102" spans="1:7" ht="15" customHeight="1">
      <c r="A102" s="54">
        <v>0.4</v>
      </c>
      <c r="B102" s="14" t="str">
        <f>[2]TK99!B102</f>
        <v>4,0,1</v>
      </c>
      <c r="C102" s="16" t="str">
        <f>[3]TK111!C102</f>
        <v>4,0,1. Coffrages</v>
      </c>
      <c r="D102" s="16" t="str">
        <f>[2]TK99!D102</f>
        <v>verticalité et mesures</v>
      </c>
      <c r="E102" s="10" t="str">
        <f>[2]TK99!E102</f>
        <v>ENTREPRISE GC</v>
      </c>
      <c r="F102" s="53" t="str">
        <f>[2]TK99!F102</f>
        <v>LGV-BAT124-PV401</v>
      </c>
      <c r="G102" s="45"/>
    </row>
    <row r="103" spans="1:7" ht="15" customHeight="1">
      <c r="A103" s="54">
        <v>0.4</v>
      </c>
      <c r="B103" s="14" t="str">
        <f>[2]TK99!B103</f>
        <v>4,0,2</v>
      </c>
      <c r="C103" s="16" t="str">
        <f>[3]TK111!C103</f>
        <v xml:space="preserve">4,0,2. Ferraillages </v>
      </c>
      <c r="D103" s="5" t="str">
        <f>[2]TK99!D103</f>
        <v xml:space="preserve">contrôle des sections  </v>
      </c>
      <c r="E103" s="10" t="str">
        <f>[2]TK99!E103</f>
        <v>ENTREPRISE GC +  BUREAU DE CONTROL</v>
      </c>
      <c r="F103" s="53" t="str">
        <f>[2]TK99!F103</f>
        <v>LGV-BAT124-PV402</v>
      </c>
      <c r="G103" s="45"/>
    </row>
    <row r="104" spans="1:7" ht="15" customHeight="1">
      <c r="A104" s="54">
        <v>0.4</v>
      </c>
      <c r="B104" s="125" t="str">
        <f>[2]TK99!B104</f>
        <v>4,0,3</v>
      </c>
      <c r="C104" s="136" t="str">
        <f>[3]TK111!C104</f>
        <v>4,0,3. MALT plancher haut</v>
      </c>
      <c r="D104" s="17" t="str">
        <f>[2]TK99!D104</f>
        <v>continuité de la boucle de terre</v>
      </c>
      <c r="E104" s="128" t="str">
        <f>[2]TK99!E104</f>
        <v>ENTREPRISE GC + CR/SIG  + BUREAU DE CONTROL</v>
      </c>
      <c r="F104" s="63" t="str">
        <f>[2]TK99!F104</f>
        <v>LGV-BAT124-PV403</v>
      </c>
      <c r="G104" s="45"/>
    </row>
    <row r="105" spans="1:7" ht="15" customHeight="1">
      <c r="A105" s="54">
        <v>0.4</v>
      </c>
      <c r="B105" s="134"/>
      <c r="C105" s="137"/>
      <c r="D105" s="17" t="str">
        <f>[2]TK99!D105</f>
        <v>mesure de la prise de terre</v>
      </c>
      <c r="E105" s="129"/>
      <c r="F105" s="63">
        <f>[2]TK99!F105</f>
        <v>0</v>
      </c>
      <c r="G105" s="45"/>
    </row>
    <row r="106" spans="1:7" ht="15" customHeight="1">
      <c r="A106" s="54">
        <v>0.4</v>
      </c>
      <c r="B106" s="135"/>
      <c r="C106" s="138"/>
      <c r="D106" s="17" t="str">
        <f>[2]TK99!D106</f>
        <v>mise en œuvre des éléments de la MALT (voir remarque)</v>
      </c>
      <c r="E106" s="130"/>
      <c r="F106" s="63">
        <f>[2]TK99!F106</f>
        <v>0</v>
      </c>
      <c r="G106" s="45"/>
    </row>
    <row r="107" spans="1:7" ht="15" customHeight="1">
      <c r="A107" s="54">
        <v>0.42</v>
      </c>
      <c r="B107" s="14" t="str">
        <f>[2]TK99!B107</f>
        <v>4,0,4</v>
      </c>
      <c r="C107" s="16" t="str">
        <f>[3]TK111!C107</f>
        <v xml:space="preserve">4,0,4. Essais sur béton frais </v>
      </c>
      <c r="D107" s="16" t="str">
        <f>[2]TK99!D107</f>
        <v xml:space="preserve">essai d'affaissement </v>
      </c>
      <c r="E107" s="10" t="str">
        <f>[2]TK99!E107</f>
        <v>ENTREPRISE GC + LABORATOIRE SOL</v>
      </c>
      <c r="F107" s="53" t="str">
        <f>[2]TK99!F107</f>
        <v>LGV-BAT124-PV404</v>
      </c>
      <c r="G107" s="45"/>
    </row>
    <row r="108" spans="1:7" ht="15" customHeight="1">
      <c r="A108" s="54">
        <v>0.7</v>
      </c>
      <c r="B108" s="14" t="str">
        <f>[2]TK99!B108</f>
        <v>4,0,5</v>
      </c>
      <c r="C108" s="16" t="str">
        <f>[3]TK111!C108</f>
        <v>4,0,5. Essais sur béton durci</v>
      </c>
      <c r="D108" s="16" t="str">
        <f>[2]TK99!D108</f>
        <v xml:space="preserve">essai  de résistances mécaniques </v>
      </c>
      <c r="E108" s="10" t="str">
        <f>[2]TK99!E108</f>
        <v>ENTREPRISE GC + LABORATOIRE SOL</v>
      </c>
      <c r="F108" s="50">
        <f>[2]TK99!F108</f>
        <v>0</v>
      </c>
      <c r="G108" s="45"/>
    </row>
    <row r="109" spans="1:7" ht="15" customHeight="1">
      <c r="A109" s="54">
        <v>0.44</v>
      </c>
      <c r="B109" s="14" t="str">
        <f>[2]TK99!B109</f>
        <v>4,0,6</v>
      </c>
      <c r="C109" s="22" t="str">
        <f>[3]TK111!C109</f>
        <v>4,0,6. Décoffrage/utilisation de l'ouvrage</v>
      </c>
      <c r="D109" s="19" t="str">
        <f>[2]TK99!D109</f>
        <v>séchage du béton</v>
      </c>
      <c r="E109" s="10" t="str">
        <f>[2]TK99!E109</f>
        <v xml:space="preserve">ENTREPRISE GC + CR/SIG </v>
      </c>
      <c r="F109" s="50">
        <f>[2]TK99!F109</f>
        <v>0</v>
      </c>
      <c r="G109" s="45"/>
    </row>
    <row r="110" spans="1:7" ht="15" customHeight="1">
      <c r="A110" s="54">
        <v>0.44</v>
      </c>
      <c r="B110" s="14" t="str">
        <f>[2]TK99!B110</f>
        <v>4,0,7</v>
      </c>
      <c r="C110" s="23" t="str">
        <f>[3]TK111!C110</f>
        <v>4,0,7. MALT plancher haut</v>
      </c>
      <c r="D110" s="17" t="str">
        <f>[2]TK99!D110</f>
        <v>mesure de la prise de terre</v>
      </c>
      <c r="E110" s="8" t="str">
        <f>[2]TK99!E110</f>
        <v xml:space="preserve">ENTREPRISE GC + CR/SIG </v>
      </c>
      <c r="F110" s="50">
        <f>[2]TK99!F110</f>
        <v>0</v>
      </c>
      <c r="G110" s="45"/>
    </row>
    <row r="111" spans="1:7" ht="15" customHeight="1">
      <c r="B111" s="9">
        <f>[2]TK99!B111</f>
        <v>0</v>
      </c>
      <c r="C111" s="24">
        <f>[3]TK111!C111</f>
        <v>0</v>
      </c>
      <c r="D111" s="17">
        <f>[2]TK99!D111</f>
        <v>0</v>
      </c>
      <c r="E111" s="6">
        <f>[2]TK99!E111</f>
        <v>0</v>
      </c>
      <c r="F111" s="50">
        <f>[2]TK99!F111</f>
        <v>0</v>
      </c>
      <c r="G111" s="45"/>
    </row>
    <row r="112" spans="1:7" ht="15" customHeight="1">
      <c r="B112" s="25">
        <f>[2]TK99!B112</f>
        <v>5</v>
      </c>
      <c r="C112" s="12" t="str">
        <f>[3]TK111!C112</f>
        <v xml:space="preserve">VOILES </v>
      </c>
      <c r="D112" s="26">
        <f>[2]TK99!D112</f>
        <v>0</v>
      </c>
      <c r="E112" s="10">
        <f>[2]TK99!E112</f>
        <v>0</v>
      </c>
      <c r="F112" s="50">
        <f>[2]TK99!F112</f>
        <v>0</v>
      </c>
      <c r="G112" s="45"/>
    </row>
    <row r="113" spans="1:7" ht="15" customHeight="1">
      <c r="B113" s="11">
        <f>[2]TK99!B113</f>
        <v>5.0999999999999996</v>
      </c>
      <c r="C113" s="13" t="str">
        <f>[3]TK111!C113</f>
        <v>Corps creux Agglo/Brique</v>
      </c>
      <c r="D113" s="12">
        <f>[2]TK99!D113</f>
        <v>0</v>
      </c>
      <c r="E113" s="10">
        <f>[2]TK99!E113</f>
        <v>0</v>
      </c>
      <c r="F113" s="50">
        <f>[2]TK99!F113</f>
        <v>0</v>
      </c>
      <c r="G113" s="45"/>
    </row>
    <row r="114" spans="1:7" ht="15" customHeight="1">
      <c r="A114" s="54">
        <v>0.1</v>
      </c>
      <c r="B114" s="14" t="str">
        <f>[2]TK99!B114</f>
        <v>5,1,1</v>
      </c>
      <c r="C114" s="15" t="str">
        <f>[3]TK111!C114</f>
        <v xml:space="preserve">5,1,1. Implantation des murs </v>
      </c>
      <c r="D114" s="5" t="str">
        <f>[2]TK99!D114</f>
        <v xml:space="preserve">écarts d'implantation </v>
      </c>
      <c r="E114" s="6" t="str">
        <f>[2]TK99!E114</f>
        <v>ENTREPRISE GC + GEOMETRE + CR SIG</v>
      </c>
      <c r="F114" s="53" t="str">
        <f>[2]TK99!F114</f>
        <v>LGV-BAT124-PV 511</v>
      </c>
      <c r="G114" s="45"/>
    </row>
    <row r="115" spans="1:7" ht="15" customHeight="1">
      <c r="A115" s="54">
        <v>0.1</v>
      </c>
      <c r="B115" s="14" t="str">
        <f>[2]TK99!B115</f>
        <v>5,1,2</v>
      </c>
      <c r="C115" s="15" t="str">
        <f>[3]TK111!C115</f>
        <v>5,1,2. Verticalité et mesures des murs</v>
      </c>
      <c r="D115" s="16" t="str">
        <f>[2]TK99!D115</f>
        <v>dimension, verticalité et linéarité</v>
      </c>
      <c r="E115" s="10" t="str">
        <f>[2]TK99!E115</f>
        <v>ENTREPRISE GC</v>
      </c>
      <c r="F115" s="53" t="str">
        <f>[2]TK99!F115</f>
        <v>LGV-BAT124-PV 512</v>
      </c>
      <c r="G115" s="45"/>
    </row>
    <row r="116" spans="1:7" ht="15" customHeight="1">
      <c r="B116" s="14">
        <f>[2]TK99!B116</f>
        <v>0</v>
      </c>
      <c r="C116" s="15">
        <f>[3]TK111!C116</f>
        <v>0</v>
      </c>
      <c r="D116" s="16">
        <f>[2]TK99!D116</f>
        <v>0</v>
      </c>
      <c r="E116" s="10">
        <f>[2]TK99!E116</f>
        <v>0</v>
      </c>
      <c r="F116" s="50">
        <f>[2]TK99!F116</f>
        <v>0</v>
      </c>
      <c r="G116" s="45"/>
    </row>
    <row r="117" spans="1:7" ht="15" customHeight="1">
      <c r="B117" s="11">
        <f>[2]TK99!B117</f>
        <v>5.2</v>
      </c>
      <c r="C117" s="13" t="str">
        <f>[3]TK111!C117</f>
        <v>Corps plein BA</v>
      </c>
      <c r="D117" s="12">
        <f>[2]TK99!D117</f>
        <v>0</v>
      </c>
      <c r="E117" s="10">
        <f>[2]TK99!E117</f>
        <v>0</v>
      </c>
      <c r="F117" s="50">
        <f>[2]TK99!F117</f>
        <v>0</v>
      </c>
      <c r="G117" s="45"/>
    </row>
    <row r="118" spans="1:7" ht="15" customHeight="1">
      <c r="A118" s="54">
        <v>0.1</v>
      </c>
      <c r="B118" s="14" t="str">
        <f>[2]TK99!B118</f>
        <v>5,2,1</v>
      </c>
      <c r="C118" s="15" t="str">
        <f>[3]TK111!C118</f>
        <v xml:space="preserve">5,2,1. Implantation des murs </v>
      </c>
      <c r="D118" s="5" t="str">
        <f>[2]TK99!D118</f>
        <v xml:space="preserve">écarts d'implantation </v>
      </c>
      <c r="E118" s="6" t="str">
        <f>[2]TK99!E118</f>
        <v>ENTREPRISE GC + GEOMETRE + CR SIG</v>
      </c>
      <c r="F118" s="52" t="str">
        <f>[2]TK99!F118</f>
        <v>LGV-BAT124-PV 521</v>
      </c>
      <c r="G118" s="45"/>
    </row>
    <row r="119" spans="1:7" ht="15" customHeight="1">
      <c r="A119" s="54">
        <v>0.35</v>
      </c>
      <c r="B119" s="14" t="str">
        <f>[2]TK99!B119</f>
        <v>5,2,2</v>
      </c>
      <c r="C119" s="15" t="str">
        <f>[3]TK111!C119</f>
        <v xml:space="preserve">5,2,2. Ferraillages </v>
      </c>
      <c r="D119" s="5" t="str">
        <f>[2]TK99!D119</f>
        <v xml:space="preserve">contrôle des sections  </v>
      </c>
      <c r="E119" s="10" t="str">
        <f>[2]TK99!E119</f>
        <v>ENTREPRISE GC +  BUREAU DE CONTROL</v>
      </c>
      <c r="F119" s="53" t="str">
        <f>[2]TK99!F119</f>
        <v>LGV-BAT124-PV 522</v>
      </c>
      <c r="G119" s="45"/>
    </row>
    <row r="120" spans="1:7" ht="15" customHeight="1">
      <c r="A120" s="54">
        <v>0.35</v>
      </c>
      <c r="B120" s="125" t="str">
        <f>[2]TK99!B120</f>
        <v>5,2,3</v>
      </c>
      <c r="C120" s="139" t="str">
        <f>[3]TK111!C120</f>
        <v>5,2,3. MALT murs</v>
      </c>
      <c r="D120" s="17" t="str">
        <f>[2]TK99!D120</f>
        <v>continuité de la boucle de terre</v>
      </c>
      <c r="E120" s="128" t="str">
        <f>[2]TK99!E120</f>
        <v>ENTREPRISE GC + CR/SIG  + BUREAU DE CONTROL</v>
      </c>
      <c r="F120" s="63" t="str">
        <f>[2]TK99!F120</f>
        <v>LGV-BAT124-PV 523</v>
      </c>
      <c r="G120" s="45"/>
    </row>
    <row r="121" spans="1:7" ht="15" customHeight="1">
      <c r="A121" s="54">
        <v>0.35</v>
      </c>
      <c r="B121" s="134"/>
      <c r="C121" s="140"/>
      <c r="D121" s="17" t="str">
        <f>[2]TK99!D121</f>
        <v>mesure de la prise de terre</v>
      </c>
      <c r="E121" s="129"/>
      <c r="F121" s="63">
        <f>[2]TK99!F121</f>
        <v>0</v>
      </c>
      <c r="G121" s="45"/>
    </row>
    <row r="122" spans="1:7" ht="15" customHeight="1">
      <c r="A122" s="54">
        <v>0.35</v>
      </c>
      <c r="B122" s="135"/>
      <c r="C122" s="141"/>
      <c r="D122" s="17" t="str">
        <f>[2]TK99!D122</f>
        <v>mise en œuvre des éléments de la MALT (voir remarque)</v>
      </c>
      <c r="E122" s="130"/>
      <c r="F122" s="63">
        <f>[2]TK99!F122</f>
        <v>0</v>
      </c>
      <c r="G122" s="45"/>
    </row>
    <row r="123" spans="1:7" ht="15" customHeight="1">
      <c r="A123" s="54">
        <v>0.35</v>
      </c>
      <c r="B123" s="14" t="str">
        <f>[2]TK99!B123</f>
        <v>5,2,4</v>
      </c>
      <c r="C123" s="15" t="s">
        <v>231</v>
      </c>
      <c r="D123" s="16" t="str">
        <f>[2]TK99!D123</f>
        <v>dimension, verticalité et linéarité</v>
      </c>
      <c r="E123" s="10" t="str">
        <f>[2]TK99!E123</f>
        <v>ENTREPRISE GC</v>
      </c>
      <c r="F123" s="53" t="str">
        <f>[2]TK99!F123</f>
        <v>LGV-BAT124-PV 524</v>
      </c>
      <c r="G123" s="45"/>
    </row>
    <row r="124" spans="1:7" ht="15" customHeight="1">
      <c r="A124" s="54">
        <v>0.35</v>
      </c>
      <c r="B124" s="14" t="str">
        <f>[2]TK99!B124</f>
        <v>5,2,5</v>
      </c>
      <c r="C124" s="15" t="str">
        <f>[3]TK111!C124</f>
        <v xml:space="preserve">5,2,5. Essais sur béton frais </v>
      </c>
      <c r="D124" s="16" t="str">
        <f>[2]TK99!D124</f>
        <v xml:space="preserve">essai d'affaissement </v>
      </c>
      <c r="E124" s="10" t="str">
        <f>[2]TK99!E124</f>
        <v>ENTREPRISE GC + LABORATOIRE SOL</v>
      </c>
      <c r="F124" s="53" t="str">
        <f>[2]TK99!F124</f>
        <v>LGV-BAT124-PV 525</v>
      </c>
      <c r="G124" s="45"/>
    </row>
    <row r="125" spans="1:7" ht="15" customHeight="1">
      <c r="A125" s="54">
        <v>0.7</v>
      </c>
      <c r="B125" s="14" t="str">
        <f>[2]TK99!B125</f>
        <v>5,2,6</v>
      </c>
      <c r="C125" s="15" t="str">
        <f>[3]TK111!C125</f>
        <v>5,2,6. Essais sur béton durci</v>
      </c>
      <c r="D125" s="16" t="str">
        <f>[2]TK99!D125</f>
        <v xml:space="preserve">essai  de résistances mécaniques </v>
      </c>
      <c r="E125" s="10" t="str">
        <f>[2]TK99!E125</f>
        <v>ENTREPRISE GC + LABORATOIRE SOL</v>
      </c>
      <c r="F125" s="50">
        <f>[2]TK99!F125</f>
        <v>0</v>
      </c>
      <c r="G125" s="45"/>
    </row>
    <row r="126" spans="1:7" ht="15" customHeight="1">
      <c r="A126" s="54">
        <v>0.39</v>
      </c>
      <c r="B126" s="14" t="str">
        <f>[2]TK99!B126</f>
        <v>5,2,7</v>
      </c>
      <c r="C126" s="18" t="str">
        <f>[3]TK111!C126</f>
        <v>5,2,7. Décoffrage/utilisation de l'ouvrage</v>
      </c>
      <c r="D126" s="19" t="str">
        <f>[2]TK99!D126</f>
        <v>séchage du béton</v>
      </c>
      <c r="E126" s="10" t="str">
        <f>[2]TK99!E126</f>
        <v xml:space="preserve">ENTREPRISE GC + CR/SIG </v>
      </c>
      <c r="F126" s="53" t="str">
        <f>[2]TK99!F126</f>
        <v>LGV-BAT124-PV 527</v>
      </c>
      <c r="G126" s="45"/>
    </row>
    <row r="127" spans="1:7" ht="15" customHeight="1">
      <c r="A127" s="54">
        <v>0.39</v>
      </c>
      <c r="B127" s="14" t="str">
        <f>[2]TK99!B127</f>
        <v>5,2,8</v>
      </c>
      <c r="C127" s="20" t="str">
        <f>[3]TK111!C127</f>
        <v>5,2,8. MALT murs</v>
      </c>
      <c r="D127" s="17" t="str">
        <f>[2]TK99!D127</f>
        <v>mesure de la prise de terre</v>
      </c>
      <c r="E127" s="8" t="str">
        <f>[2]TK99!E127</f>
        <v xml:space="preserve">ENTREPRISE GC + CR/SIG </v>
      </c>
      <c r="F127" s="50">
        <f>[2]TK99!F127</f>
        <v>0</v>
      </c>
      <c r="G127" s="45"/>
    </row>
    <row r="128" spans="1:7" ht="15" customHeight="1">
      <c r="A128" s="54">
        <v>0.39</v>
      </c>
      <c r="B128" s="14" t="str">
        <f>[2]TK99!B128</f>
        <v>5,2,9</v>
      </c>
      <c r="C128" s="15" t="str">
        <f>[3]TK111!C128</f>
        <v>5,2,9. Parement des murs</v>
      </c>
      <c r="D128" s="28" t="str">
        <f>[2]TK99!D128</f>
        <v xml:space="preserve">qualité de la finition </v>
      </c>
      <c r="E128" s="8" t="str">
        <f>[2]TK99!E128</f>
        <v xml:space="preserve">ENTREPRISE GC + CR/SIG </v>
      </c>
      <c r="F128" s="53" t="str">
        <f>[2]TK99!F128</f>
        <v>LGV-BAT124-PV 529</v>
      </c>
      <c r="G128" s="45"/>
    </row>
    <row r="129" spans="1:7" ht="15" customHeight="1">
      <c r="B129" s="14">
        <f>[2]TK99!B129</f>
        <v>0</v>
      </c>
      <c r="C129" s="16">
        <f>[3]TK111!C129</f>
        <v>0</v>
      </c>
      <c r="D129" s="16">
        <f>[2]TK99!D129</f>
        <v>0</v>
      </c>
      <c r="E129" s="10">
        <f>[2]TK99!E129</f>
        <v>0</v>
      </c>
      <c r="F129" s="50">
        <f>[2]TK99!F129</f>
        <v>0</v>
      </c>
      <c r="G129" s="45"/>
    </row>
    <row r="130" spans="1:7" ht="15" customHeight="1">
      <c r="B130" s="11">
        <f>[2]TK99!B130</f>
        <v>6</v>
      </c>
      <c r="C130" s="12" t="str">
        <f>[3]TK111!C130</f>
        <v xml:space="preserve">ETANCHEITE ET ISOLATION </v>
      </c>
      <c r="D130" s="12">
        <f>[2]TK99!D130</f>
        <v>0</v>
      </c>
      <c r="E130" s="10">
        <f>[2]TK99!E130</f>
        <v>0</v>
      </c>
      <c r="F130" s="50">
        <f>[2]TK99!F130</f>
        <v>0</v>
      </c>
      <c r="G130" s="45"/>
    </row>
    <row r="131" spans="1:7" ht="15" customHeight="1">
      <c r="A131" s="54">
        <v>0.61</v>
      </c>
      <c r="B131" s="125" t="str">
        <f>[2]TK99!B131</f>
        <v>6,0,1</v>
      </c>
      <c r="C131" s="136" t="str">
        <f>[3]TK111!C131</f>
        <v xml:space="preserve"> 6,0,1. Forme et utilisation de l'ouvrage </v>
      </c>
      <c r="D131" s="16" t="str">
        <f>[2]TK99!D131</f>
        <v>contrôle de la pente</v>
      </c>
      <c r="E131" s="128" t="str">
        <f>[2]TK99!E131</f>
        <v xml:space="preserve">ENTREPRISE GC + CR/SIG </v>
      </c>
      <c r="F131" s="50">
        <f>[2]TK99!F131</f>
        <v>0</v>
      </c>
      <c r="G131" s="45"/>
    </row>
    <row r="132" spans="1:7" ht="15" customHeight="1">
      <c r="A132" s="54">
        <v>0.61</v>
      </c>
      <c r="B132" s="135"/>
      <c r="C132" s="138"/>
      <c r="D132" s="16" t="str">
        <f>[2]TK99!D132</f>
        <v>séchage de la forme</v>
      </c>
      <c r="E132" s="130"/>
      <c r="F132" s="50">
        <f>[2]TK99!F132</f>
        <v>0</v>
      </c>
      <c r="G132" s="45"/>
    </row>
    <row r="133" spans="1:7" ht="15" customHeight="1">
      <c r="A133" s="54">
        <v>0.61</v>
      </c>
      <c r="B133" s="14" t="str">
        <f>[2]TK99!B133</f>
        <v>6,0,2</v>
      </c>
      <c r="C133" s="16" t="str">
        <f>[3]TK111!C133</f>
        <v xml:space="preserve">6,0,2. Isolation </v>
      </c>
      <c r="D133" s="16" t="str">
        <f>[2]TK99!D133</f>
        <v xml:space="preserve">contrôle des ponts thermique </v>
      </c>
      <c r="E133" s="10" t="str">
        <f>[2]TK99!E133</f>
        <v>ENTREPRISE GC</v>
      </c>
      <c r="F133" s="50">
        <f>[2]TK99!F133</f>
        <v>0</v>
      </c>
      <c r="G133" s="45"/>
    </row>
    <row r="134" spans="1:7" ht="15" customHeight="1">
      <c r="A134" s="54">
        <v>0.63</v>
      </c>
      <c r="B134" s="14" t="str">
        <f>[2]TK99!B134</f>
        <v>6,0,3</v>
      </c>
      <c r="C134" s="16" t="str">
        <f>[3]TK111!C134</f>
        <v>6,0,3. Etanchéité</v>
      </c>
      <c r="D134" s="28" t="str">
        <f>[2]TK99!D134</f>
        <v>test étanchéité</v>
      </c>
      <c r="E134" s="8" t="str">
        <f>[2]TK99!E134</f>
        <v>ENTREPRISE GC + CR/SIG  + BUREAU DE CONTROL</v>
      </c>
      <c r="F134" s="50">
        <f>[2]TK99!F134</f>
        <v>0</v>
      </c>
      <c r="G134" s="45"/>
    </row>
    <row r="135" spans="1:7" ht="15" customHeight="1">
      <c r="B135" s="29">
        <f>[2]TK99!B135</f>
        <v>0</v>
      </c>
      <c r="C135" s="28">
        <f>[3]TK111!C135</f>
        <v>0</v>
      </c>
      <c r="D135" s="28">
        <f>[2]TK99!D135</f>
        <v>0</v>
      </c>
      <c r="E135" s="10">
        <f>[2]TK99!E135</f>
        <v>0</v>
      </c>
      <c r="F135" s="50">
        <f>[2]TK99!F135</f>
        <v>0</v>
      </c>
      <c r="G135" s="45"/>
    </row>
    <row r="136" spans="1:7" ht="15" customHeight="1">
      <c r="B136" s="11">
        <f>[2]TK99!B136</f>
        <v>7</v>
      </c>
      <c r="C136" s="12" t="str">
        <f>[3]TK111!C136</f>
        <v>MENUISERIE</v>
      </c>
      <c r="D136" s="12">
        <f>[2]TK99!D136</f>
        <v>0</v>
      </c>
      <c r="E136" s="30">
        <f>[2]TK99!E136</f>
        <v>0</v>
      </c>
      <c r="F136" s="50">
        <f>[2]TK99!F136</f>
        <v>0</v>
      </c>
      <c r="G136" s="45"/>
    </row>
    <row r="137" spans="1:7" ht="15" customHeight="1">
      <c r="A137" s="54">
        <v>0.54</v>
      </c>
      <c r="B137" s="14" t="str">
        <f>[2]TK99!B137</f>
        <v>7,0,1</v>
      </c>
      <c r="C137" s="16" t="str">
        <f>[3]TK111!C137</f>
        <v>7,0,1. Bâti dormant et menuiserie</v>
      </c>
      <c r="D137" s="16" t="str">
        <f>[2]TK99!D137</f>
        <v>contrôle de pose</v>
      </c>
      <c r="E137" s="10" t="str">
        <f>[2]TK99!E137</f>
        <v>ENTREPRISE GC</v>
      </c>
      <c r="F137" s="50">
        <f>[2]TK99!F137</f>
        <v>0</v>
      </c>
      <c r="G137" s="45"/>
    </row>
    <row r="138" spans="1:7" ht="15" customHeight="1">
      <c r="A138" s="54">
        <v>0.54</v>
      </c>
      <c r="B138" s="125" t="str">
        <f>[2]TK99!B138</f>
        <v>7,0,2</v>
      </c>
      <c r="C138" s="136" t="str">
        <f>[3]TK111!C138</f>
        <v>7,0,2. MALT des menuiseries</v>
      </c>
      <c r="D138" s="17" t="str">
        <f>[2]TK99!D138</f>
        <v>continuité de la boucle de terre</v>
      </c>
      <c r="E138" s="128" t="str">
        <f>[2]TK99!E138</f>
        <v>ENTREPRISE GC + CR/SIG  + BUREAU DE CONTROL</v>
      </c>
      <c r="F138" s="50">
        <f>[2]TK99!F138</f>
        <v>0</v>
      </c>
      <c r="G138" s="45"/>
    </row>
    <row r="139" spans="1:7" ht="15" customHeight="1">
      <c r="A139" s="54">
        <v>0.54</v>
      </c>
      <c r="B139" s="135"/>
      <c r="C139" s="138"/>
      <c r="D139" s="17" t="str">
        <f>[2]TK99!D139</f>
        <v>mesure de la prise de terre</v>
      </c>
      <c r="E139" s="130"/>
      <c r="F139" s="50">
        <f>[2]TK99!F139</f>
        <v>0</v>
      </c>
      <c r="G139" s="45"/>
    </row>
    <row r="140" spans="1:7" ht="15" customHeight="1">
      <c r="A140" s="54">
        <v>0.54</v>
      </c>
      <c r="B140" s="14" t="str">
        <f>[2]TK99!B140</f>
        <v>7,0,3</v>
      </c>
      <c r="C140" s="16" t="str">
        <f>[3]TK111!C140</f>
        <v>7,0,3. Etanchéité</v>
      </c>
      <c r="D140" s="28" t="str">
        <f>[2]TK99!D140</f>
        <v>test étanchéité</v>
      </c>
      <c r="E140" s="8" t="str">
        <f>[2]TK99!E140</f>
        <v>ENTREPRISE GC + CR/SIG  + BUREAU DE CONTROL</v>
      </c>
      <c r="F140" s="50">
        <f>[2]TK99!F140</f>
        <v>0</v>
      </c>
      <c r="G140" s="45"/>
    </row>
    <row r="141" spans="1:7" ht="15" customHeight="1">
      <c r="B141" s="29">
        <f>[2]TK99!B141</f>
        <v>0</v>
      </c>
      <c r="C141" s="28">
        <f>[3]TK111!C141</f>
        <v>0</v>
      </c>
      <c r="D141" s="28">
        <f>[2]TK99!D141</f>
        <v>0</v>
      </c>
      <c r="E141" s="10">
        <f>[2]TK99!E141</f>
        <v>0</v>
      </c>
      <c r="F141" s="50">
        <f>[2]TK99!F141</f>
        <v>0</v>
      </c>
      <c r="G141" s="45"/>
    </row>
    <row r="142" spans="1:7" ht="15" customHeight="1">
      <c r="B142" s="11">
        <f>[2]TK99!B142</f>
        <v>8</v>
      </c>
      <c r="C142" s="12" t="str">
        <f>[3]TK111!C142</f>
        <v>REVETEMENT</v>
      </c>
      <c r="D142" s="16">
        <f>[2]TK99!D142</f>
        <v>0</v>
      </c>
      <c r="E142" s="30">
        <f>[2]TK99!E142</f>
        <v>0</v>
      </c>
      <c r="F142" s="50">
        <f>[2]TK99!F142</f>
        <v>0</v>
      </c>
      <c r="G142" s="45"/>
    </row>
    <row r="143" spans="1:7" ht="15" customHeight="1">
      <c r="B143" s="11">
        <f>[2]TK99!B143</f>
        <v>8.1</v>
      </c>
      <c r="C143" s="13" t="str">
        <f>[3]TK111!C143</f>
        <v>Enduits Int/Ext</v>
      </c>
      <c r="D143" s="12">
        <f>[2]TK99!D143</f>
        <v>0</v>
      </c>
      <c r="E143" s="10">
        <f>[2]TK99!E143</f>
        <v>0</v>
      </c>
      <c r="F143" s="50">
        <f>[2]TK99!F143</f>
        <v>0</v>
      </c>
      <c r="G143" s="45"/>
    </row>
    <row r="144" spans="1:7" ht="15" customHeight="1">
      <c r="A144" s="54">
        <v>0.52</v>
      </c>
      <c r="B144" s="14" t="str">
        <f>[2]TK99!B144</f>
        <v>8,1,1</v>
      </c>
      <c r="C144" s="15" t="str">
        <f>[3]TK111!C144</f>
        <v xml:space="preserve">8,1,1. Première couche </v>
      </c>
      <c r="D144" s="16" t="str">
        <f>[2]TK99!D144</f>
        <v>séchage  de l'enduit</v>
      </c>
      <c r="E144" s="10" t="str">
        <f>[2]TK99!E144</f>
        <v>ENTREPRISE GC</v>
      </c>
      <c r="F144" s="50">
        <f>[2]TK99!F144</f>
        <v>0</v>
      </c>
      <c r="G144" s="45"/>
    </row>
    <row r="145" spans="1:7" ht="15" customHeight="1">
      <c r="A145" s="54">
        <v>0.52</v>
      </c>
      <c r="B145" s="14" t="str">
        <f>[2]TK99!B145</f>
        <v>8,1,2</v>
      </c>
      <c r="C145" s="15" t="str">
        <f>[3]TK111!C145</f>
        <v xml:space="preserve">8,1,2. Deuxième couche </v>
      </c>
      <c r="D145" s="16" t="str">
        <f>[2]TK99!D145</f>
        <v>qualité finition</v>
      </c>
      <c r="E145" s="10" t="str">
        <f>[2]TK99!E145</f>
        <v xml:space="preserve">ENTREPRISE GC + CR/SIG </v>
      </c>
      <c r="F145" s="50">
        <f>[2]TK99!F145</f>
        <v>0</v>
      </c>
      <c r="G145" s="45"/>
    </row>
    <row r="146" spans="1:7" ht="15" customHeight="1">
      <c r="B146" s="14">
        <f>[2]TK99!B146</f>
        <v>0</v>
      </c>
      <c r="C146" s="15">
        <f>[3]TK111!C146</f>
        <v>0</v>
      </c>
      <c r="D146" s="16">
        <f>[2]TK99!D146</f>
        <v>0</v>
      </c>
      <c r="E146" s="27">
        <f>[2]TK99!E146</f>
        <v>0</v>
      </c>
      <c r="F146" s="50">
        <f>[2]TK99!F146</f>
        <v>0</v>
      </c>
      <c r="G146" s="45"/>
    </row>
    <row r="147" spans="1:7" ht="15" customHeight="1">
      <c r="B147" s="11">
        <f>[2]TK99!B147</f>
        <v>8.1999999999999993</v>
      </c>
      <c r="C147" s="13" t="str">
        <f>[3]TK111!C147</f>
        <v>Peintures Int/Ext</v>
      </c>
      <c r="D147" s="12">
        <f>[2]TK99!D147</f>
        <v>0</v>
      </c>
      <c r="E147" s="26">
        <f>[2]TK99!E147</f>
        <v>0</v>
      </c>
      <c r="F147" s="50">
        <f>[2]TK99!F147</f>
        <v>0</v>
      </c>
      <c r="G147" s="45"/>
    </row>
    <row r="148" spans="1:7" ht="15" customHeight="1">
      <c r="A148" s="54">
        <v>0.7</v>
      </c>
      <c r="B148" s="14" t="str">
        <f>[2]TK99!B148</f>
        <v>8,2,1</v>
      </c>
      <c r="C148" s="15" t="str">
        <f>[3]TK111!C148</f>
        <v>8,2,1. Première couche</v>
      </c>
      <c r="D148" s="16" t="str">
        <f>[2]TK99!D148</f>
        <v>séchage  de la peinture</v>
      </c>
      <c r="E148" s="10" t="str">
        <f>[2]TK99!E148</f>
        <v>ENTREPRISE GC</v>
      </c>
      <c r="F148" s="50">
        <f>[2]TK99!F148</f>
        <v>0</v>
      </c>
      <c r="G148" s="45"/>
    </row>
    <row r="149" spans="1:7" ht="15" customHeight="1">
      <c r="A149" s="54">
        <v>0.74</v>
      </c>
      <c r="B149" s="14" t="str">
        <f>[2]TK99!B149</f>
        <v>8,2,2</v>
      </c>
      <c r="C149" s="15" t="str">
        <f>[3]TK111!C149</f>
        <v>8,2,2. Deuxième couche</v>
      </c>
      <c r="D149" s="16" t="str">
        <f>[2]TK99!D149</f>
        <v>séchage  de la peinture</v>
      </c>
      <c r="E149" s="128" t="str">
        <f>[2]TK99!E149</f>
        <v xml:space="preserve">ENTREPRISE GC + CR/SIG </v>
      </c>
      <c r="F149" s="50">
        <f>[2]TK99!F149</f>
        <v>0</v>
      </c>
      <c r="G149" s="45"/>
    </row>
    <row r="150" spans="1:7" ht="15" customHeight="1">
      <c r="A150" s="54">
        <v>0.74</v>
      </c>
      <c r="B150" s="14" t="str">
        <f>[2]TK99!B150</f>
        <v>8,2,3</v>
      </c>
      <c r="C150" s="15" t="str">
        <f>[3]TK111!C150</f>
        <v xml:space="preserve">8,2,3. Troisième couche </v>
      </c>
      <c r="D150" s="16" t="str">
        <f>[2]TK99!D150</f>
        <v xml:space="preserve">qualité de la finition </v>
      </c>
      <c r="E150" s="130"/>
      <c r="F150" s="50">
        <f>[2]TK99!F150</f>
        <v>0</v>
      </c>
      <c r="G150" s="45"/>
    </row>
    <row r="151" spans="1:7" ht="15" customHeight="1">
      <c r="B151" s="14">
        <f>[2]TK99!B151</f>
        <v>0</v>
      </c>
      <c r="C151" s="15">
        <f>[3]TK111!C151</f>
        <v>0</v>
      </c>
      <c r="D151" s="16">
        <f>[2]TK99!D151</f>
        <v>0</v>
      </c>
      <c r="E151" s="8">
        <f>[2]TK99!E151</f>
        <v>0</v>
      </c>
      <c r="F151" s="50">
        <f>[2]TK99!F151</f>
        <v>0</v>
      </c>
      <c r="G151" s="45"/>
    </row>
    <row r="152" spans="1:7" ht="15" customHeight="1">
      <c r="B152" s="11">
        <f>[2]TK99!B152</f>
        <v>9</v>
      </c>
      <c r="C152" s="12" t="str">
        <f>[3]TK111!C152</f>
        <v xml:space="preserve">EVACUATION EAUX PLUVIALE </v>
      </c>
      <c r="D152" s="16">
        <f>[2]TK99!D152</f>
        <v>0</v>
      </c>
      <c r="E152" s="8">
        <f>[2]TK99!E152</f>
        <v>0</v>
      </c>
      <c r="F152" s="50">
        <f>[2]TK99!F152</f>
        <v>0</v>
      </c>
      <c r="G152" s="45"/>
    </row>
    <row r="153" spans="1:7" ht="15" customHeight="1">
      <c r="A153" s="54">
        <v>0.77</v>
      </c>
      <c r="B153" s="125" t="str">
        <f>[2]TK99!B153</f>
        <v>9,0,1</v>
      </c>
      <c r="C153" s="136" t="str">
        <f>[3]TK111!C153</f>
        <v>9,0,1. Zinguerie et évacuation des eaux pluviales vers drain</v>
      </c>
      <c r="D153" s="136" t="str">
        <f>[2]TK99!D153</f>
        <v xml:space="preserve">test découlement des eaux  et test d'étanchéité </v>
      </c>
      <c r="E153" s="128" t="str">
        <f>[2]TK99!E153</f>
        <v xml:space="preserve">ENTREPRISE GC + CR/SIG </v>
      </c>
      <c r="F153" s="50">
        <f>[2]TK99!F153</f>
        <v>0</v>
      </c>
      <c r="G153" s="45"/>
    </row>
    <row r="154" spans="1:7" ht="15" customHeight="1">
      <c r="A154" s="54">
        <v>0.77</v>
      </c>
      <c r="B154" s="135"/>
      <c r="C154" s="138"/>
      <c r="D154" s="138"/>
      <c r="E154" s="130"/>
      <c r="F154" s="50">
        <f>[2]TK99!F154</f>
        <v>0</v>
      </c>
      <c r="G154" s="45"/>
    </row>
    <row r="155" spans="1:7" ht="15" customHeight="1">
      <c r="B155" s="42">
        <f>[2]TK99!B155</f>
        <v>0</v>
      </c>
      <c r="C155" s="111">
        <f>[3]TK111!C155</f>
        <v>0</v>
      </c>
      <c r="D155" s="43">
        <f>[2]TK99!D155</f>
        <v>0</v>
      </c>
      <c r="E155" s="44">
        <f>[2]TK99!E155</f>
        <v>0</v>
      </c>
      <c r="F155" s="50">
        <f>[2]TK99!F155</f>
        <v>0</v>
      </c>
      <c r="G155" s="45"/>
    </row>
    <row r="156" spans="1:7" ht="15" customHeight="1">
      <c r="B156" s="42">
        <f>[2]TK99!B156</f>
        <v>0</v>
      </c>
      <c r="C156" s="111">
        <f>[3]TK111!C156</f>
        <v>0</v>
      </c>
      <c r="D156" s="43">
        <f>[2]TK99!D156</f>
        <v>0</v>
      </c>
      <c r="E156" s="44">
        <f>[2]TK99!E156</f>
        <v>0</v>
      </c>
      <c r="F156" s="50">
        <f>[2]TK99!F156</f>
        <v>0</v>
      </c>
      <c r="G156" s="45"/>
    </row>
    <row r="157" spans="1:7" ht="15" customHeight="1">
      <c r="B157" s="31">
        <f>[2]TK99!B157</f>
        <v>0</v>
      </c>
      <c r="C157" s="32">
        <f>[3]TK111!C157</f>
        <v>0</v>
      </c>
      <c r="D157" s="33">
        <f>[2]TK99!D157</f>
        <v>0</v>
      </c>
      <c r="E157" s="34">
        <f>[2]TK99!E157</f>
        <v>0</v>
      </c>
      <c r="F157" s="50">
        <f>[2]TK99!F157</f>
        <v>0</v>
      </c>
      <c r="G157" s="45"/>
    </row>
    <row r="158" spans="1:7" ht="15" customHeight="1">
      <c r="B158" s="11">
        <f>[2]TK99!B158</f>
        <v>10</v>
      </c>
      <c r="C158" s="35" t="str">
        <f>[3]TK111!C158</f>
        <v>ELECTRICITE</v>
      </c>
      <c r="D158" s="35">
        <f>[2]TK99!D158</f>
        <v>0</v>
      </c>
      <c r="E158" s="10">
        <f>[2]TK99!E158</f>
        <v>0</v>
      </c>
      <c r="F158" s="50">
        <f>[2]TK99!F158</f>
        <v>0</v>
      </c>
      <c r="G158" s="45"/>
    </row>
    <row r="159" spans="1:7" ht="15" customHeight="1">
      <c r="A159" s="54">
        <v>0.9</v>
      </c>
      <c r="B159" s="14" t="str">
        <f>[2]TK99!B159</f>
        <v>10,0,1</v>
      </c>
      <c r="C159" s="65" t="str">
        <f>[3]TK111!C159</f>
        <v>10,0,1. Eclairage normal</v>
      </c>
      <c r="D159" s="36" t="str">
        <f>[2]TK99!D159</f>
        <v xml:space="preserve">test fonctionnement  et mesure des lumens </v>
      </c>
      <c r="E159" s="30" t="str">
        <f>[2]TK99!E159</f>
        <v xml:space="preserve">ENTREPRISE ELECTRICITE + CR/SIG  </v>
      </c>
      <c r="F159" s="50">
        <f>[2]TK99!F159</f>
        <v>0</v>
      </c>
      <c r="G159" s="45"/>
    </row>
    <row r="160" spans="1:7" ht="15" customHeight="1">
      <c r="A160" s="54">
        <v>0.9</v>
      </c>
      <c r="B160" s="14" t="str">
        <f>[2]TK99!B160</f>
        <v>10,0,2</v>
      </c>
      <c r="C160" s="26" t="str">
        <f>[3]TK111!C160</f>
        <v>10,0,2. Eclairage de sécurité</v>
      </c>
      <c r="D160" s="37" t="str">
        <f>[2]TK99!D160</f>
        <v xml:space="preserve">test fonctionnement bloc de secours en cas de défaut </v>
      </c>
      <c r="E160" s="38" t="str">
        <f>[2]TK99!E160</f>
        <v>ENTREPRISE ELECTRICITE + CR/SIG</v>
      </c>
      <c r="F160" s="50">
        <f>[2]TK99!F160</f>
        <v>0</v>
      </c>
      <c r="G160" s="45"/>
    </row>
    <row r="161" spans="1:7" ht="15" customHeight="1">
      <c r="A161" s="54">
        <v>1</v>
      </c>
      <c r="B161" s="125" t="str">
        <f>[2]TK99!B161</f>
        <v>10,0,3</v>
      </c>
      <c r="C161" s="128" t="str">
        <f>[3]TK111!C161</f>
        <v>10,0,3. Tableau électrique TGBT</v>
      </c>
      <c r="D161" s="37" t="str">
        <f>[2]TK99!D161</f>
        <v>control serrage et repérage des équipements électriques</v>
      </c>
      <c r="E161" s="128" t="str">
        <f>[2]TK99!E161</f>
        <v>ENTREPRISE ELECTRICITE + CR/SIG  + BUREAU DE CONTROL</v>
      </c>
      <c r="F161" s="50">
        <f>[2]TK99!F161</f>
        <v>0</v>
      </c>
      <c r="G161" s="45"/>
    </row>
    <row r="162" spans="1:7" ht="15" customHeight="1">
      <c r="A162" s="54">
        <v>1</v>
      </c>
      <c r="B162" s="134"/>
      <c r="C162" s="129"/>
      <c r="D162" s="37" t="str">
        <f>[2]TK99!D162</f>
        <v>test fonctionnement différentiel</v>
      </c>
      <c r="E162" s="129"/>
      <c r="F162" s="50">
        <f>[2]TK99!F162</f>
        <v>0</v>
      </c>
      <c r="G162" s="45"/>
    </row>
    <row r="163" spans="1:7" ht="15" customHeight="1">
      <c r="A163" s="54">
        <v>1</v>
      </c>
      <c r="B163" s="134"/>
      <c r="C163" s="129"/>
      <c r="D163" s="37" t="str">
        <f>[2]TK99!D163</f>
        <v xml:space="preserve">test mise à la terre </v>
      </c>
      <c r="E163" s="129"/>
      <c r="F163" s="50">
        <f>[2]TK99!F163</f>
        <v>0</v>
      </c>
      <c r="G163" s="45"/>
    </row>
    <row r="164" spans="1:7" ht="15" customHeight="1">
      <c r="A164" s="54">
        <v>1</v>
      </c>
      <c r="B164" s="135"/>
      <c r="C164" s="130"/>
      <c r="D164" s="37" t="str">
        <f>[2]TK99!D164</f>
        <v>mesure d'isolement des câbles</v>
      </c>
      <c r="E164" s="130"/>
      <c r="F164" s="50">
        <f>[2]TK99!F164</f>
        <v>0</v>
      </c>
      <c r="G164" s="45"/>
    </row>
    <row r="165" spans="1:7" ht="15" customHeight="1">
      <c r="B165" s="31">
        <f>[2]TK99!B165</f>
        <v>0</v>
      </c>
      <c r="C165" s="32">
        <f>[3]TK111!C165</f>
        <v>0</v>
      </c>
      <c r="D165" s="33">
        <f>[2]TK99!D165</f>
        <v>0</v>
      </c>
      <c r="E165" s="34">
        <f>[2]TK99!E165</f>
        <v>0</v>
      </c>
      <c r="F165" s="48">
        <f>[2]TK99!F165</f>
        <v>0</v>
      </c>
      <c r="G165" s="45"/>
    </row>
    <row r="166" spans="1:7" ht="15" customHeight="1">
      <c r="B166" s="11">
        <f>[2]TK99!B166</f>
        <v>11</v>
      </c>
      <c r="C166" s="39" t="str">
        <f>[3]TK111!C166</f>
        <v xml:space="preserve">CLIMATISATION </v>
      </c>
      <c r="D166" s="37">
        <f>[2]TK99!D166</f>
        <v>0</v>
      </c>
      <c r="E166" s="38">
        <f>[2]TK99!E166</f>
        <v>0</v>
      </c>
      <c r="F166" s="48">
        <f>[2]TK99!F166</f>
        <v>0</v>
      </c>
      <c r="G166" s="45"/>
    </row>
    <row r="167" spans="1:7" ht="15" customHeight="1">
      <c r="A167" s="54">
        <v>1</v>
      </c>
      <c r="B167" s="125" t="str">
        <f>[2]TK99!B167</f>
        <v>11,0,1</v>
      </c>
      <c r="C167" s="128" t="str">
        <f>[3]TK111!C167</f>
        <v>11,0,1. Unité de clim</v>
      </c>
      <c r="D167" s="37" t="str">
        <f>[2]TK99!D167</f>
        <v>test alarme sonde température</v>
      </c>
      <c r="E167" s="128" t="str">
        <f>[2]TK99!E167</f>
        <v>ENTREPRISE CLIMATISATION + CR/SIG  + BUREAU DE CONTROL</v>
      </c>
      <c r="F167" s="48">
        <f>[2]TK99!F167</f>
        <v>0</v>
      </c>
      <c r="G167" s="45"/>
    </row>
    <row r="168" spans="1:7" ht="15" customHeight="1">
      <c r="A168" s="54">
        <v>1</v>
      </c>
      <c r="B168" s="126"/>
      <c r="C168" s="129"/>
      <c r="D168" s="37" t="str">
        <f>[2]TK99!D168</f>
        <v>test permutation automatique en cas de défaut</v>
      </c>
      <c r="E168" s="129"/>
      <c r="F168" s="48">
        <f>[2]TK99!F168</f>
        <v>0</v>
      </c>
      <c r="G168" s="45"/>
    </row>
    <row r="169" spans="1:7" ht="15" customHeight="1">
      <c r="A169" s="54">
        <v>1</v>
      </c>
      <c r="B169" s="127"/>
      <c r="C169" s="130"/>
      <c r="D169" s="37" t="str">
        <f>[2]TK99!D169</f>
        <v>test alarme alimentation  électrique</v>
      </c>
      <c r="E169" s="130"/>
      <c r="F169" s="48">
        <f>[2]TK99!F169</f>
        <v>0</v>
      </c>
      <c r="G169" s="45"/>
    </row>
    <row r="170" spans="1:7" ht="15" customHeight="1">
      <c r="A170" s="54">
        <v>0.97</v>
      </c>
      <c r="B170" s="14" t="str">
        <f>[2]TK99!B170</f>
        <v>11,0,2</v>
      </c>
      <c r="C170" s="26" t="str">
        <f>[3]TK111!C170</f>
        <v>11,0,2. Equipement Toiture</v>
      </c>
      <c r="D170" s="37" t="str">
        <f>[2]TK99!D170</f>
        <v>fixation unité extérieure, présence joint anti vibratile, présence isolant UV et thermique du réseau frigorifique extérieur</v>
      </c>
      <c r="E170" s="30" t="str">
        <f>[2]TK99!E170</f>
        <v>ENTREPRISE ELECTRICITE + CR/SIG</v>
      </c>
      <c r="F170" s="48">
        <f>[2]TK99!F170</f>
        <v>0</v>
      </c>
      <c r="G170" s="45"/>
    </row>
    <row r="171" spans="1:7" ht="15" customHeight="1">
      <c r="A171" s="54">
        <v>1</v>
      </c>
      <c r="B171" s="125" t="str">
        <f>[2]TK99!B171</f>
        <v>11,0,3</v>
      </c>
      <c r="C171" s="136" t="str">
        <f>[3]TK111!C171</f>
        <v xml:space="preserve">11,0,3. MALT compresseur clim </v>
      </c>
      <c r="D171" s="17" t="str">
        <f>[2]TK99!D171</f>
        <v>continuité de la boucle de terre</v>
      </c>
      <c r="E171" s="128" t="str">
        <f>[2]TK99!E171</f>
        <v>ENTREPRISE CLIMATISATION + CR/SIG  + BUREAU DE CONTROL</v>
      </c>
      <c r="F171" s="48">
        <f>[2]TK99!F171</f>
        <v>0</v>
      </c>
      <c r="G171" s="45"/>
    </row>
    <row r="172" spans="1:7" ht="15" customHeight="1">
      <c r="A172" s="54">
        <v>1</v>
      </c>
      <c r="B172" s="134"/>
      <c r="C172" s="137"/>
      <c r="D172" s="17" t="str">
        <f>[2]TK99!D172</f>
        <v>mesure de la prise de terre</v>
      </c>
      <c r="E172" s="129"/>
      <c r="F172" s="48">
        <f>[2]TK99!F172</f>
        <v>0</v>
      </c>
      <c r="G172" s="45"/>
    </row>
    <row r="173" spans="1:7" ht="15" customHeight="1">
      <c r="A173" s="54">
        <v>1</v>
      </c>
      <c r="B173" s="135"/>
      <c r="C173" s="138"/>
      <c r="D173" s="17" t="str">
        <f>[2]TK99!D173</f>
        <v>mise en œuvre des éléments de la MALT (voir remarque)</v>
      </c>
      <c r="E173" s="130"/>
      <c r="F173" s="48">
        <f>[2]TK99!F173</f>
        <v>0</v>
      </c>
      <c r="G173" s="45"/>
    </row>
    <row r="174" spans="1:7" ht="15" customHeight="1">
      <c r="A174" s="54">
        <v>1</v>
      </c>
      <c r="B174" s="125" t="str">
        <f>[2]TK99!B174</f>
        <v>11,0,4</v>
      </c>
      <c r="C174" s="128" t="str">
        <f>[3]TK111!C174</f>
        <v>11,0,4. Tableau électrique TE.CLIM</v>
      </c>
      <c r="D174" s="37" t="str">
        <f>[2]TK99!D174</f>
        <v>control serrage et repérage des équipements électriques</v>
      </c>
      <c r="E174" s="128" t="str">
        <f>[2]TK99!E174</f>
        <v>ENTREPRISE CLIMATISATION + CR/SIG  + BUREAU DE CONTROL</v>
      </c>
      <c r="F174" s="48">
        <f>[2]TK99!F174</f>
        <v>0</v>
      </c>
      <c r="G174" s="45"/>
    </row>
    <row r="175" spans="1:7" ht="15" customHeight="1">
      <c r="A175" s="54">
        <v>1</v>
      </c>
      <c r="B175" s="134"/>
      <c r="C175" s="129"/>
      <c r="D175" s="37" t="str">
        <f>[2]TK99!D175</f>
        <v>test fonctionnement différentiel</v>
      </c>
      <c r="E175" s="129"/>
      <c r="F175" s="48">
        <f>[2]TK99!F175</f>
        <v>0</v>
      </c>
      <c r="G175" s="45"/>
    </row>
    <row r="176" spans="1:7" ht="15" customHeight="1">
      <c r="A176" s="54">
        <v>1</v>
      </c>
      <c r="B176" s="135"/>
      <c r="C176" s="130"/>
      <c r="D176" s="37" t="str">
        <f>[2]TK99!D176</f>
        <v>mesure d'isolement des câbles</v>
      </c>
      <c r="E176" s="130"/>
      <c r="F176" s="48">
        <f>[2]TK99!F176</f>
        <v>0</v>
      </c>
      <c r="G176" s="45"/>
    </row>
    <row r="177" spans="1:7" ht="15" customHeight="1">
      <c r="B177" s="40">
        <f>[2]TK99!B177</f>
        <v>12</v>
      </c>
      <c r="C177" s="35" t="str">
        <f>[3]TK111!C177</f>
        <v>DETECTION INCENDIE</v>
      </c>
      <c r="D177" s="35">
        <f>[2]TK99!D177</f>
        <v>0</v>
      </c>
      <c r="E177" s="10">
        <f>[2]TK99!E177</f>
        <v>0</v>
      </c>
      <c r="F177" s="48">
        <f>[2]TK99!F177</f>
        <v>0</v>
      </c>
      <c r="G177" s="45"/>
    </row>
    <row r="178" spans="1:7" ht="15" customHeight="1">
      <c r="A178" s="54">
        <v>1</v>
      </c>
      <c r="B178" s="14" t="str">
        <f>[2]TK99!B178</f>
        <v>12,0,1</v>
      </c>
      <c r="C178" s="65" t="str">
        <f>[3]TK111!C178</f>
        <v xml:space="preserve">12,0,1. Détecteur incendie </v>
      </c>
      <c r="D178" s="36" t="str">
        <f>[2]TK99!D178</f>
        <v>test d'alarme détecteur de fumée</v>
      </c>
      <c r="E178" s="30" t="str">
        <f>[2]TK99!E178</f>
        <v>ENTREPRISE DETECTION  INCENDIE + CR/SIG  + BUREAU DE CONTROL</v>
      </c>
      <c r="F178" s="48">
        <f>[2]TK99!F178</f>
        <v>0</v>
      </c>
      <c r="G178" s="45"/>
    </row>
    <row r="179" spans="1:7">
      <c r="A179" s="54">
        <v>1</v>
      </c>
      <c r="B179" s="125" t="str">
        <f>[2]TK99!B179</f>
        <v>12,0,2</v>
      </c>
      <c r="C179" s="128" t="str">
        <f>[3]TK111!C179</f>
        <v>12,0,2. Centrale incendie</v>
      </c>
      <c r="D179" s="36" t="str">
        <f>[2]TK99!D179</f>
        <v>test d'alarme défaut sur batterie</v>
      </c>
      <c r="E179" s="131" t="str">
        <f>[2]TK99!E179</f>
        <v>ENTREPRISE DETECTION  INCENDIE + CR/SIG  + BUREAU DE CONTROL</v>
      </c>
      <c r="F179" s="69">
        <f>[2]TK99!F179</f>
        <v>0</v>
      </c>
      <c r="G179" s="45"/>
    </row>
    <row r="180" spans="1:7" ht="30">
      <c r="A180" s="54">
        <v>1</v>
      </c>
      <c r="B180" s="126"/>
      <c r="C180" s="129"/>
      <c r="D180" s="36" t="str">
        <f>[2]TK99!D180</f>
        <v>test d'alarme défaut de ligne (Débranchement détecteur)</v>
      </c>
      <c r="E180" s="132"/>
      <c r="F180" s="70">
        <f>[2]TK99!F180</f>
        <v>0</v>
      </c>
      <c r="G180" s="45"/>
    </row>
    <row r="181" spans="1:7" ht="30">
      <c r="A181" s="54">
        <v>1</v>
      </c>
      <c r="B181" s="127"/>
      <c r="C181" s="130"/>
      <c r="D181" s="36" t="str">
        <f>[2]TK99!D181</f>
        <v>test d'alarme défaut sur alimentation secteur</v>
      </c>
      <c r="E181" s="133"/>
      <c r="F181" s="71">
        <f>[2]TK99!F181</f>
        <v>0</v>
      </c>
      <c r="G181" s="45"/>
    </row>
    <row r="182" spans="1:7" ht="30">
      <c r="A182" s="54">
        <v>1</v>
      </c>
      <c r="B182" s="14" t="str">
        <f>[2]TK99!B182</f>
        <v>12,0,3</v>
      </c>
      <c r="C182" s="65" t="str">
        <f>[3]TK111!C182</f>
        <v>12,0,3. Asservissement clim</v>
      </c>
      <c r="D182" s="36" t="str">
        <f>[2]TK99!D182</f>
        <v>test asservissement arrêt clim en cas de feu</v>
      </c>
      <c r="E182" s="30" t="str">
        <f>[2]TK99!E182</f>
        <v>ENTREPRISE DETECTION  INCENDIE + CR/SIG  + BUREAU DE CONTROL</v>
      </c>
      <c r="F182" s="41">
        <f>[2]TK99!F182</f>
        <v>0</v>
      </c>
      <c r="G182" s="45"/>
    </row>
  </sheetData>
  <mergeCells count="65">
    <mergeCell ref="E10:E11"/>
    <mergeCell ref="B13:B14"/>
    <mergeCell ref="C13:C14"/>
    <mergeCell ref="E13:E14"/>
    <mergeCell ref="B41:B43"/>
    <mergeCell ref="C41:C43"/>
    <mergeCell ref="E41:E43"/>
    <mergeCell ref="B30:B32"/>
    <mergeCell ref="C30:C32"/>
    <mergeCell ref="E30:E32"/>
    <mergeCell ref="B19:B21"/>
    <mergeCell ref="C19:C21"/>
    <mergeCell ref="B10:B11"/>
    <mergeCell ref="C10:C11"/>
    <mergeCell ref="B2:F2"/>
    <mergeCell ref="B4:B5"/>
    <mergeCell ref="C4:C5"/>
    <mergeCell ref="D4:D5"/>
    <mergeCell ref="E4:E5"/>
    <mergeCell ref="F4:F5"/>
    <mergeCell ref="B52:B54"/>
    <mergeCell ref="C52:C54"/>
    <mergeCell ref="E52:E54"/>
    <mergeCell ref="B63:B65"/>
    <mergeCell ref="C63:C65"/>
    <mergeCell ref="E63:E65"/>
    <mergeCell ref="E171:E173"/>
    <mergeCell ref="B74:B76"/>
    <mergeCell ref="C74:C76"/>
    <mergeCell ref="E74:E76"/>
    <mergeCell ref="B88:B90"/>
    <mergeCell ref="C88:C90"/>
    <mergeCell ref="E88:E90"/>
    <mergeCell ref="B179:B181"/>
    <mergeCell ref="C179:C181"/>
    <mergeCell ref="E179:E181"/>
    <mergeCell ref="E138:E139"/>
    <mergeCell ref="B167:B169"/>
    <mergeCell ref="C167:C169"/>
    <mergeCell ref="B161:B164"/>
    <mergeCell ref="C161:C164"/>
    <mergeCell ref="E161:E164"/>
    <mergeCell ref="B153:B154"/>
    <mergeCell ref="C153:C154"/>
    <mergeCell ref="D153:D154"/>
    <mergeCell ref="C174:C176"/>
    <mergeCell ref="E174:E176"/>
    <mergeCell ref="E153:E154"/>
    <mergeCell ref="E167:E169"/>
    <mergeCell ref="B174:B176"/>
    <mergeCell ref="E149:E150"/>
    <mergeCell ref="E19:E21"/>
    <mergeCell ref="B138:B139"/>
    <mergeCell ref="C138:C139"/>
    <mergeCell ref="B104:B106"/>
    <mergeCell ref="C104:C106"/>
    <mergeCell ref="E104:E106"/>
    <mergeCell ref="B120:B122"/>
    <mergeCell ref="C120:C122"/>
    <mergeCell ref="E120:E122"/>
    <mergeCell ref="B131:B132"/>
    <mergeCell ref="C131:C132"/>
    <mergeCell ref="E131:E132"/>
    <mergeCell ref="B171:B173"/>
    <mergeCell ref="C171:C173"/>
  </mergeCells>
  <hyperlinks>
    <hyperlink ref="F6" r:id="rId1" display="LGV-BAT99-MISE A DISPOSITION  1"/>
    <hyperlink ref="F7" r:id="rId2" display="LGV-BAT99-MISE A DISPOSITION 2"/>
    <hyperlink ref="F12" r:id="rId3" display="LGV-BAT124-PV103"/>
    <hyperlink ref="F17" r:id="rId4" display="LGV-BAT124PV211"/>
    <hyperlink ref="F22" r:id="rId5" display="LGV-BAT124-PV214"/>
    <hyperlink ref="F29" r:id="rId6" display="LGV-BAT124-PV221"/>
    <hyperlink ref="F118" r:id="rId7" display="LGV-BAT124-PV 521"/>
    <hyperlink ref="F9" r:id="rId8" display="LGV-BAT124-PV101"/>
  </hyperlinks>
  <pageMargins left="0.7" right="0.7" top="0.75" bottom="0.75" header="0.3" footer="0.3"/>
  <pageSetup paperSize="9" orientation="portrait" r:id="rId9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82"/>
  <sheetViews>
    <sheetView zoomScale="85" zoomScaleNormal="85" workbookViewId="0">
      <selection activeCell="H4" sqref="H4"/>
    </sheetView>
  </sheetViews>
  <sheetFormatPr baseColWidth="10" defaultRowHeight="15"/>
  <cols>
    <col min="1" max="1" width="13.28515625" style="45" customWidth="1"/>
    <col min="3" max="3" width="41.42578125" customWidth="1"/>
    <col min="4" max="4" width="28.42578125" customWidth="1"/>
    <col min="5" max="5" width="21.85546875" customWidth="1"/>
    <col min="6" max="6" width="37.5703125" customWidth="1"/>
  </cols>
  <sheetData>
    <row r="1" spans="1:6" ht="15.75" thickBot="1">
      <c r="B1" s="45">
        <f>[3]TK111!B1</f>
        <v>0</v>
      </c>
      <c r="C1" s="45">
        <f>[3]TK111!C1</f>
        <v>0</v>
      </c>
      <c r="D1" s="45">
        <f>[3]TK111!D1</f>
        <v>0</v>
      </c>
      <c r="E1" s="45">
        <f>[3]TK111!E1</f>
        <v>0</v>
      </c>
      <c r="F1" s="45">
        <f>[3]TK111!F1</f>
        <v>0</v>
      </c>
    </row>
    <row r="2" spans="1:6" ht="47.25" thickBot="1">
      <c r="B2" s="146" t="str">
        <f>[3]TK111!B2</f>
        <v xml:space="preserve"> PV &amp; FC du bâtiment LGV TK 111</v>
      </c>
      <c r="C2" s="147"/>
      <c r="D2" s="147"/>
      <c r="E2" s="147"/>
      <c r="F2" s="147"/>
    </row>
    <row r="3" spans="1:6" ht="46.5">
      <c r="B3" s="1">
        <f>[3]TK111!B3</f>
        <v>0</v>
      </c>
      <c r="C3" s="45">
        <f>[3]TK111!C3</f>
        <v>0</v>
      </c>
      <c r="D3" s="45">
        <f>[3]TK111!D3</f>
        <v>0</v>
      </c>
      <c r="E3" s="45">
        <f>[3]TK111!E3</f>
        <v>0</v>
      </c>
      <c r="F3" s="45">
        <f>[3]TK111!F3</f>
        <v>0</v>
      </c>
    </row>
    <row r="4" spans="1:6">
      <c r="A4" s="45" t="s">
        <v>123</v>
      </c>
      <c r="B4" s="148" t="str">
        <f>[3]TK111!B4</f>
        <v>Tache</v>
      </c>
      <c r="C4" s="148" t="str">
        <f>[3]TK111!C4</f>
        <v>Contrôles réalisés</v>
      </c>
      <c r="D4" s="148" t="str">
        <f>[3]TK111!D4</f>
        <v>Contrôles réalisés</v>
      </c>
      <c r="E4" s="148" t="str">
        <f>[3]TK111!E4</f>
        <v xml:space="preserve">Entités réalisant les contrôles </v>
      </c>
      <c r="F4" s="148" t="str">
        <f>[3]TK111!F4</f>
        <v>PV ou FC</v>
      </c>
    </row>
    <row r="5" spans="1:6">
      <c r="B5" s="149"/>
      <c r="C5" s="149"/>
      <c r="D5" s="149"/>
      <c r="E5" s="149"/>
      <c r="F5" s="149"/>
    </row>
    <row r="6" spans="1:6" ht="15" customHeight="1">
      <c r="B6" s="47">
        <f>[3]TK111!B6</f>
        <v>0</v>
      </c>
      <c r="C6" s="47" t="str">
        <f>[3]TK111!C6</f>
        <v>Mise a disposition plateforme 1 LGV TK  111</v>
      </c>
      <c r="D6" s="47">
        <f>[3]TK111!D6</f>
        <v>0</v>
      </c>
      <c r="E6" s="47">
        <f>[3]TK111!E6</f>
        <v>0</v>
      </c>
      <c r="F6" s="51" t="str">
        <f>[3]TK111!F6</f>
        <v>LGV-BAT99-MISE A DISPOSITION  1</v>
      </c>
    </row>
    <row r="7" spans="1:6" ht="15" customHeight="1">
      <c r="B7" s="47">
        <f>[3]TK111!B7</f>
        <v>0</v>
      </c>
      <c r="C7" s="47" t="str">
        <f>[3]TK111!C7</f>
        <v>Mise a disposition plateforme 2 LGV TK  111</v>
      </c>
      <c r="D7" s="47">
        <f>[3]TK111!D7</f>
        <v>0</v>
      </c>
      <c r="E7" s="47">
        <f>[3]TK111!E7</f>
        <v>0</v>
      </c>
      <c r="F7" s="51" t="str">
        <f>[3]TK111!F7</f>
        <v>LGV-BAT99-MISE A DISPOSITION 2</v>
      </c>
    </row>
    <row r="8" spans="1:6" ht="15" customHeight="1">
      <c r="A8" s="54"/>
      <c r="B8" s="2">
        <f>[3]TK111!B8</f>
        <v>1</v>
      </c>
      <c r="C8" s="3" t="str">
        <f>[3]TK111!C8</f>
        <v xml:space="preserve">TERRASSEMENT </v>
      </c>
      <c r="D8" s="3">
        <f>[3]TK111!D8</f>
        <v>0</v>
      </c>
      <c r="E8" s="3">
        <f>[3]TK111!E8</f>
        <v>0</v>
      </c>
      <c r="F8" s="49">
        <f>[3]TK111!F8</f>
        <v>0</v>
      </c>
    </row>
    <row r="9" spans="1:6" ht="15" customHeight="1">
      <c r="A9" s="54"/>
      <c r="B9" s="4" t="str">
        <f>[3]TK111!B9</f>
        <v>1,0,1</v>
      </c>
      <c r="C9" s="64" t="str">
        <f>[3]TK111!C9</f>
        <v xml:space="preserve">1,0,1. Implantation du bâtiment </v>
      </c>
      <c r="D9" s="5" t="str">
        <f>[3]TK111!D9</f>
        <v xml:space="preserve">écarts d'implantation </v>
      </c>
      <c r="E9" s="6" t="str">
        <f>[3]TK111!E9</f>
        <v xml:space="preserve">ENTREPRISE GC + GEOMETRE + CR SIG </v>
      </c>
      <c r="F9" s="51" t="str">
        <f>[3]TK111!F9</f>
        <v>LGV-BAT124-PV101</v>
      </c>
    </row>
    <row r="10" spans="1:6" ht="15" customHeight="1">
      <c r="A10" s="54">
        <v>0.01</v>
      </c>
      <c r="B10" s="142" t="str">
        <f>[3]TK111!B10</f>
        <v>1,0,2</v>
      </c>
      <c r="C10" s="136" t="str">
        <f>[3]TK111!C10</f>
        <v>1,0,2. Fond de fouille</v>
      </c>
      <c r="D10" s="5" t="str">
        <f>[3]TK111!D10</f>
        <v xml:space="preserve">contrôle des dimensions </v>
      </c>
      <c r="E10" s="144" t="str">
        <f>[3]TK111!E10</f>
        <v>ENTREPRISE GC + LABORATOIRE SOL + BUREAU DE CONTROL</v>
      </c>
      <c r="F10" s="158" t="str">
        <f>[3]TK111!F10</f>
        <v>LGV-BAT124-PV102</v>
      </c>
    </row>
    <row r="11" spans="1:6" ht="15" customHeight="1">
      <c r="A11" s="54">
        <v>0.01</v>
      </c>
      <c r="B11" s="143"/>
      <c r="C11" s="138"/>
      <c r="D11" s="5" t="str">
        <f>[3]TK111!D11</f>
        <v>contrôle de la nature du sol</v>
      </c>
      <c r="E11" s="145"/>
      <c r="F11" s="159"/>
    </row>
    <row r="12" spans="1:6" ht="15" customHeight="1">
      <c r="A12" s="54">
        <v>0.7</v>
      </c>
      <c r="B12" s="7" t="str">
        <f>[3]TK111!B12</f>
        <v>1,0,3</v>
      </c>
      <c r="C12" s="64" t="str">
        <f>[3]TK111!C12</f>
        <v xml:space="preserve">1,0,3. Compaction des sols </v>
      </c>
      <c r="D12" s="5" t="str">
        <f>[3]TK111!D12</f>
        <v>test de compaction</v>
      </c>
      <c r="E12" s="8" t="str">
        <f>[3]TK111!E12</f>
        <v>ENTREPRISE GC + CR/SIG  + LABORATOIRE SOL</v>
      </c>
      <c r="F12" s="51" t="str">
        <f>[3]TK111!F12</f>
        <v>LGV-BAT124-PV103</v>
      </c>
    </row>
    <row r="13" spans="1:6" ht="15" customHeight="1">
      <c r="A13" s="123">
        <v>2.5999999999999999E-2</v>
      </c>
      <c r="B13" s="142" t="str">
        <f>[3]TK111!B13</f>
        <v>1,0,4</v>
      </c>
      <c r="C13" s="128" t="str">
        <f>[3]TK111!C13</f>
        <v>1,0,4. MALT fond de fouille</v>
      </c>
      <c r="D13" s="8" t="str">
        <f>[3]TK111!D13</f>
        <v>continuité de la boucle de terre</v>
      </c>
      <c r="E13" s="128" t="str">
        <f>[3]TK111!E13</f>
        <v xml:space="preserve">ENTREPRISE  GC + CR/SIG  </v>
      </c>
      <c r="F13" s="160">
        <f>[3]TK111!F13</f>
        <v>0</v>
      </c>
    </row>
    <row r="14" spans="1:6" ht="15" customHeight="1">
      <c r="A14" s="124">
        <v>2.5999999999999999E-2</v>
      </c>
      <c r="B14" s="143"/>
      <c r="C14" s="130"/>
      <c r="D14" s="8" t="str">
        <f>[3]TK111!D14</f>
        <v xml:space="preserve">remontées du câble de fond de fouille </v>
      </c>
      <c r="E14" s="130"/>
      <c r="F14" s="161"/>
    </row>
    <row r="15" spans="1:6" ht="15" customHeight="1">
      <c r="B15" s="11">
        <f>[3]TK111!B15</f>
        <v>2</v>
      </c>
      <c r="C15" s="12" t="str">
        <f>[3]TK111!C15</f>
        <v>STRUCTURES</v>
      </c>
      <c r="D15" s="12">
        <f>[3]TK111!D15</f>
        <v>0</v>
      </c>
      <c r="E15" s="10">
        <f>[3]TK111!E15</f>
        <v>0</v>
      </c>
      <c r="F15" s="49">
        <f>[3]TK111!F15</f>
        <v>0</v>
      </c>
    </row>
    <row r="16" spans="1:6" ht="15" customHeight="1">
      <c r="B16" s="11">
        <f>[3]TK111!B16</f>
        <v>2.1</v>
      </c>
      <c r="C16" s="13" t="str">
        <f>[3]TK111!C16</f>
        <v>Semelles</v>
      </c>
      <c r="D16" s="12">
        <f>[3]TK111!D16</f>
        <v>0</v>
      </c>
      <c r="E16" s="10">
        <f>[3]TK111!E16</f>
        <v>0</v>
      </c>
      <c r="F16" s="49">
        <f>[3]TK111!F16</f>
        <v>0</v>
      </c>
    </row>
    <row r="17" spans="1:6" ht="15" customHeight="1">
      <c r="A17" s="54">
        <v>0.03</v>
      </c>
      <c r="B17" s="14" t="str">
        <f>[3]TK111!B17</f>
        <v>2,1,1</v>
      </c>
      <c r="C17" s="15" t="str">
        <f>[3]TK111!C17</f>
        <v>2,1,1. Coffrages</v>
      </c>
      <c r="D17" s="16" t="str">
        <f>[3]TK111!D17</f>
        <v>dimension, verticalité et linéarité</v>
      </c>
      <c r="E17" s="10" t="str">
        <f>[3]TK111!E17</f>
        <v>ENTREPRISE GC</v>
      </c>
      <c r="F17" s="51" t="str">
        <f>[3]TK111!F17</f>
        <v>LGV-BAT124PV211</v>
      </c>
    </row>
    <row r="18" spans="1:6" ht="15" customHeight="1">
      <c r="A18" s="54">
        <v>0.03</v>
      </c>
      <c r="B18" s="14" t="str">
        <f>[3]TK111!B18</f>
        <v>2,1,2</v>
      </c>
      <c r="C18" s="15" t="str">
        <f>[3]TK111!C18</f>
        <v xml:space="preserve">2,1,2. Ferraillages </v>
      </c>
      <c r="D18" s="5" t="str">
        <f>[3]TK111!D18</f>
        <v xml:space="preserve">contrôle des sections  </v>
      </c>
      <c r="E18" s="10" t="str">
        <f>[3]TK111!E18</f>
        <v>ENTREPRISE GC +  BUREAU DE CONTROL</v>
      </c>
      <c r="F18" s="51" t="str">
        <f>[3]TK111!F18</f>
        <v>LGV-BAT124PV212</v>
      </c>
    </row>
    <row r="19" spans="1:6" ht="15" customHeight="1">
      <c r="A19" s="54">
        <v>0.04</v>
      </c>
      <c r="B19" s="125" t="str">
        <f>[3]TK111!B19</f>
        <v>2,1,3</v>
      </c>
      <c r="C19" s="136" t="str">
        <f>[3]TK111!C19</f>
        <v xml:space="preserve">     2,1,3. MALT fond de fouille / structure</v>
      </c>
      <c r="D19" s="17" t="str">
        <f>[3]TK111!D19</f>
        <v>continuité de la boucle de terre</v>
      </c>
      <c r="E19" s="128" t="str">
        <f>[3]TK111!E19</f>
        <v>ENTREPRISE GC + CR/SIG  + BUREAU DE CONTROL</v>
      </c>
      <c r="F19" s="152" t="str">
        <f>[3]TK111!F19</f>
        <v>LGV-BAT124PV213</v>
      </c>
    </row>
    <row r="20" spans="1:6" ht="15" customHeight="1">
      <c r="A20" s="54">
        <v>0.04</v>
      </c>
      <c r="B20" s="134"/>
      <c r="C20" s="137"/>
      <c r="D20" s="17" t="str">
        <f>[3]TK111!D20</f>
        <v>mesure de la prise de terre</v>
      </c>
      <c r="E20" s="129"/>
      <c r="F20" s="153"/>
    </row>
    <row r="21" spans="1:6" ht="15" customHeight="1">
      <c r="A21" s="54">
        <v>0.04</v>
      </c>
      <c r="B21" s="135"/>
      <c r="C21" s="138"/>
      <c r="D21" s="17" t="str">
        <f>[3]TK111!D21</f>
        <v>mise en œuvre des éléments de la MALT (voir remarque)</v>
      </c>
      <c r="E21" s="130"/>
      <c r="F21" s="154"/>
    </row>
    <row r="22" spans="1:6" ht="15" customHeight="1">
      <c r="A22" s="54">
        <v>0.04</v>
      </c>
      <c r="B22" s="14" t="str">
        <f>[3]TK111!B22</f>
        <v>2,1,4</v>
      </c>
      <c r="C22" s="15" t="str">
        <f>[3]TK111!C22</f>
        <v xml:space="preserve">2,1,4. Essais sur béton frais </v>
      </c>
      <c r="D22" s="16" t="str">
        <f>[3]TK111!D22</f>
        <v xml:space="preserve">essai d'affaissement </v>
      </c>
      <c r="E22" s="10" t="str">
        <f>[3]TK111!E22</f>
        <v>ENTREPRISE GC + LABORATOIRE SOL</v>
      </c>
      <c r="F22" s="52" t="str">
        <f>[3]TK111!F22</f>
        <v>LGV-BAT124-PV214</v>
      </c>
    </row>
    <row r="23" spans="1:6" ht="15" customHeight="1">
      <c r="A23" s="72">
        <v>0.44</v>
      </c>
      <c r="B23" s="14" t="str">
        <f>[3]TK111!B23</f>
        <v>2,1,5</v>
      </c>
      <c r="C23" s="15" t="str">
        <f>[3]TK111!C23</f>
        <v>2,1,5. Essais sur béton durci</v>
      </c>
      <c r="D23" s="16" t="str">
        <f>[3]TK111!D23</f>
        <v xml:space="preserve">essai  de résistances mécaniques </v>
      </c>
      <c r="E23" s="10" t="str">
        <f>[3]TK111!E23</f>
        <v>ENTREPRISE GC + LABORATOIRE SOL</v>
      </c>
      <c r="F23" s="50">
        <f>[3]TK111!F23</f>
        <v>0</v>
      </c>
    </row>
    <row r="24" spans="1:6" ht="15" customHeight="1">
      <c r="A24" s="54">
        <v>0.05</v>
      </c>
      <c r="B24" s="14" t="str">
        <f>[3]TK111!B24</f>
        <v>2,1,6</v>
      </c>
      <c r="C24" s="18" t="str">
        <f>[3]TK111!C24</f>
        <v>2,1,6. Décoffrage/utilisation de l'ouvrage</v>
      </c>
      <c r="D24" s="19" t="str">
        <f>[3]TK111!D24</f>
        <v>séchage du béton</v>
      </c>
      <c r="E24" s="10" t="str">
        <f>[3]TK111!E24</f>
        <v xml:space="preserve">ENTREPRISE GC + CR/SIG </v>
      </c>
      <c r="F24" s="52" t="str">
        <f>[3]TK111!F24</f>
        <v>LGV-BAT124-PV216</v>
      </c>
    </row>
    <row r="25" spans="1:6" ht="15" customHeight="1">
      <c r="A25" s="54">
        <v>0.05</v>
      </c>
      <c r="B25" s="14" t="str">
        <f>[3]TK111!B25</f>
        <v>2,1,7</v>
      </c>
      <c r="C25" s="20" t="str">
        <f>[3]TK111!C25</f>
        <v>2,1,7. MALT fond de fouille / structure</v>
      </c>
      <c r="D25" s="17" t="str">
        <f>[3]TK111!D25</f>
        <v>mesure de la prise de terre</v>
      </c>
      <c r="E25" s="8" t="str">
        <f>[3]TK111!E25</f>
        <v xml:space="preserve">ENTREPRISE GC + CR/SIG </v>
      </c>
      <c r="F25" s="50">
        <f>[3]TK111!F25</f>
        <v>0</v>
      </c>
    </row>
    <row r="26" spans="1:6" ht="15" customHeight="1">
      <c r="B26" s="9">
        <f>[3]TK111!B26</f>
        <v>0</v>
      </c>
      <c r="C26" s="16">
        <f>[3]TK111!C26</f>
        <v>0</v>
      </c>
      <c r="D26" s="16">
        <f>[3]TK111!D26</f>
        <v>0</v>
      </c>
      <c r="E26" s="10">
        <f>[3]TK111!E26</f>
        <v>0</v>
      </c>
      <c r="F26" s="50">
        <f>[3]TK111!F26</f>
        <v>0</v>
      </c>
    </row>
    <row r="27" spans="1:6" ht="15" customHeight="1">
      <c r="B27" s="11">
        <f>[3]TK111!B27</f>
        <v>2.2000000000000002</v>
      </c>
      <c r="C27" s="13" t="str">
        <f>[3]TK111!C27</f>
        <v xml:space="preserve">Longrines  </v>
      </c>
      <c r="D27" s="12">
        <f>[3]TK111!D27</f>
        <v>0</v>
      </c>
      <c r="E27" s="10">
        <f>[3]TK111!E27</f>
        <v>0</v>
      </c>
      <c r="F27" s="50">
        <f>[3]TK111!F27</f>
        <v>0</v>
      </c>
    </row>
    <row r="28" spans="1:6" ht="15" customHeight="1">
      <c r="B28" s="11">
        <f>[3]TK111!B28</f>
        <v>0</v>
      </c>
      <c r="C28" s="13" t="str">
        <f>[3]TK111!C28</f>
        <v>Longrines</v>
      </c>
      <c r="D28" s="12">
        <f>[3]TK111!D28</f>
        <v>0</v>
      </c>
      <c r="E28" s="10">
        <f>[3]TK111!E28</f>
        <v>0</v>
      </c>
      <c r="F28" s="50">
        <f>[3]TK111!F28</f>
        <v>0</v>
      </c>
    </row>
    <row r="29" spans="1:6" ht="15" customHeight="1">
      <c r="A29" s="54">
        <v>0.06</v>
      </c>
      <c r="B29" s="14" t="str">
        <f>[3]TK111!B29</f>
        <v>2,2,1</v>
      </c>
      <c r="C29" s="15" t="str">
        <f>[3]TK111!C29</f>
        <v xml:space="preserve">2,2,1. Ferraillages </v>
      </c>
      <c r="D29" s="5" t="str">
        <f>[3]TK111!D29</f>
        <v xml:space="preserve">contrôle des sections  </v>
      </c>
      <c r="E29" s="10" t="str">
        <f>[3]TK111!E29</f>
        <v>ENTREPRISE GC +  BUREAU DE CONTROL</v>
      </c>
      <c r="F29" s="52" t="str">
        <f>[3]TK111!F29</f>
        <v>LGV-BAT124-PV221</v>
      </c>
    </row>
    <row r="30" spans="1:6" ht="15" customHeight="1">
      <c r="A30" s="54">
        <v>0.03</v>
      </c>
      <c r="B30" s="125" t="str">
        <f>[3]TK111!B30</f>
        <v>2,2,2</v>
      </c>
      <c r="C30" s="136" t="str">
        <f>[3]TK111!C30</f>
        <v xml:space="preserve">     2,2,2. MALT fond de fouille / structure</v>
      </c>
      <c r="D30" s="17" t="str">
        <f>[3]TK111!D30</f>
        <v>continuité de la boucle de terre</v>
      </c>
      <c r="E30" s="128" t="str">
        <f>[3]TK111!E30</f>
        <v>ENTREPRISE GC + CR/SIG  + BUREAU DE CONTROL</v>
      </c>
      <c r="F30" s="155">
        <f>[3]TK111!F30</f>
        <v>0</v>
      </c>
    </row>
    <row r="31" spans="1:6" ht="15" customHeight="1">
      <c r="A31" s="73">
        <v>0.03</v>
      </c>
      <c r="B31" s="134"/>
      <c r="C31" s="137"/>
      <c r="D31" s="17" t="str">
        <f>[3]TK111!D31</f>
        <v>mesure de la prise de terre</v>
      </c>
      <c r="E31" s="129"/>
      <c r="F31" s="156"/>
    </row>
    <row r="32" spans="1:6" ht="15" customHeight="1">
      <c r="A32" s="54">
        <v>0.03</v>
      </c>
      <c r="B32" s="135"/>
      <c r="C32" s="138"/>
      <c r="D32" s="17" t="str">
        <f>[3]TK111!D32</f>
        <v>mise en œuvre des éléments de la MALT (voir remarque)</v>
      </c>
      <c r="E32" s="130"/>
      <c r="F32" s="157"/>
    </row>
    <row r="33" spans="1:6" ht="15" customHeight="1">
      <c r="A33" s="54">
        <v>0.06</v>
      </c>
      <c r="B33" s="14" t="str">
        <f>[3]TK111!B33</f>
        <v>2,2,3</v>
      </c>
      <c r="C33" s="15" t="str">
        <f>[3]TK111!C33</f>
        <v>2,2,3. Coffrages</v>
      </c>
      <c r="D33" s="16" t="str">
        <f>[3]TK111!D33</f>
        <v>dimension, verticalité et linéarité</v>
      </c>
      <c r="E33" s="10" t="str">
        <f>[3]TK111!E33</f>
        <v>ENTREPRISE GC</v>
      </c>
      <c r="F33" s="52" t="str">
        <f>[3]TK111!F33</f>
        <v>LGV-BAT124-PV223</v>
      </c>
    </row>
    <row r="34" spans="1:6" ht="15" customHeight="1">
      <c r="A34" s="54">
        <v>0.06</v>
      </c>
      <c r="B34" s="14" t="str">
        <f>[3]TK111!B34</f>
        <v>2,2,4</v>
      </c>
      <c r="C34" s="15" t="str">
        <f>[3]TK111!C34</f>
        <v xml:space="preserve">2,2,4. Essais sur béton frais </v>
      </c>
      <c r="D34" s="16" t="str">
        <f>[3]TK111!D34</f>
        <v xml:space="preserve">essai d'affaissement </v>
      </c>
      <c r="E34" s="10" t="str">
        <f>[3]TK111!E34</f>
        <v>ENTREPRISE GC + LABORATOIRE SOL</v>
      </c>
      <c r="F34" s="52" t="str">
        <f>[3]TK111!F34</f>
        <v>LGV-BAT124-PV224</v>
      </c>
    </row>
    <row r="35" spans="1:6" ht="15" customHeight="1">
      <c r="A35" s="54">
        <v>0.52</v>
      </c>
      <c r="B35" s="14" t="str">
        <f>[3]TK111!B35</f>
        <v>2,2,5</v>
      </c>
      <c r="C35" s="15" t="str">
        <f>[3]TK111!C35</f>
        <v>2,2,5. Essais sur béton durci</v>
      </c>
      <c r="D35" s="16" t="str">
        <f>[3]TK111!D35</f>
        <v xml:space="preserve">essai  de résistances mécaniques </v>
      </c>
      <c r="E35" s="10" t="str">
        <f>[3]TK111!E35</f>
        <v>ENTREPRISE GC + LABORATOIRE SOL</v>
      </c>
      <c r="F35" s="50">
        <f>[3]TK111!F35</f>
        <v>0</v>
      </c>
    </row>
    <row r="36" spans="1:6" ht="15" customHeight="1">
      <c r="A36" s="54">
        <v>0.08</v>
      </c>
      <c r="B36" s="14" t="str">
        <f>[3]TK111!B36</f>
        <v>2,2,6</v>
      </c>
      <c r="C36" s="18" t="str">
        <f>[3]TK111!C36</f>
        <v>2,2,6. Décoffrage/utilisation de l'ouvrage</v>
      </c>
      <c r="D36" s="19" t="str">
        <f>[3]TK111!D36</f>
        <v>séchage du béton</v>
      </c>
      <c r="E36" s="10" t="str">
        <f>[3]TK111!E36</f>
        <v xml:space="preserve">ENTREPRISE GC + CR/SIG </v>
      </c>
      <c r="F36" s="52" t="str">
        <f>[3]TK111!F36</f>
        <v>LGV-BAT124-PV226</v>
      </c>
    </row>
    <row r="37" spans="1:6" ht="15" customHeight="1">
      <c r="A37" s="54">
        <v>0.08</v>
      </c>
      <c r="B37" s="14" t="str">
        <f>[3]TK111!B37</f>
        <v>2,2,7</v>
      </c>
      <c r="C37" s="20" t="str">
        <f>[3]TK111!C37</f>
        <v>2,2,7. MALT fond de fouille / structure</v>
      </c>
      <c r="D37" s="17" t="str">
        <f>[3]TK111!D37</f>
        <v>mesure de la prise de terre</v>
      </c>
      <c r="E37" s="8" t="str">
        <f>[3]TK111!E37</f>
        <v xml:space="preserve">ENTREPRISE GC + CR/SIG </v>
      </c>
      <c r="F37" s="50">
        <f>[3]TK111!F37</f>
        <v>0</v>
      </c>
    </row>
    <row r="38" spans="1:6" ht="15" customHeight="1">
      <c r="B38" s="14">
        <f>[3]TK111!B38</f>
        <v>0</v>
      </c>
      <c r="C38" s="20">
        <f>[3]TK111!C38</f>
        <v>0</v>
      </c>
      <c r="D38" s="17">
        <f>[3]TK111!D38</f>
        <v>0</v>
      </c>
      <c r="E38" s="8">
        <f>[3]TK111!E38</f>
        <v>0</v>
      </c>
      <c r="F38" s="50">
        <f>[3]TK111!F38</f>
        <v>0</v>
      </c>
    </row>
    <row r="39" spans="1:6" ht="15" customHeight="1">
      <c r="B39" s="11" t="str">
        <f>[3]TK111!B39</f>
        <v>2,3,0</v>
      </c>
      <c r="C39" s="13" t="str">
        <f>[3]TK111!C39</f>
        <v>Poteaux raidisseur</v>
      </c>
      <c r="D39" s="12">
        <f>[3]TK111!D39</f>
        <v>0</v>
      </c>
      <c r="E39" s="10">
        <f>[3]TK111!E39</f>
        <v>0</v>
      </c>
      <c r="F39" s="50">
        <f>[3]TK111!F39</f>
        <v>0</v>
      </c>
    </row>
    <row r="40" spans="1:6" ht="15" customHeight="1">
      <c r="A40" s="54">
        <v>0.09</v>
      </c>
      <c r="B40" s="14" t="str">
        <f>[3]TK111!B40</f>
        <v>2,3,1</v>
      </c>
      <c r="C40" s="15" t="str">
        <f>[3]TK111!C40</f>
        <v xml:space="preserve">2,3,1. Ferraillages </v>
      </c>
      <c r="D40" s="5" t="str">
        <f>[3]TK111!D40</f>
        <v xml:space="preserve">contrôle des sections  </v>
      </c>
      <c r="E40" s="10" t="str">
        <f>[3]TK111!E40</f>
        <v>ENTREPRISE GC +  BUREAU DE CONTROL</v>
      </c>
      <c r="F40" s="50">
        <f>[3]TK111!F40</f>
        <v>0</v>
      </c>
    </row>
    <row r="41" spans="1:6" ht="15" customHeight="1">
      <c r="A41" s="54">
        <v>0.09</v>
      </c>
      <c r="B41" s="125" t="str">
        <f>[3]TK111!B41</f>
        <v>2,3,2</v>
      </c>
      <c r="C41" s="136" t="str">
        <f>[3]TK111!C41</f>
        <v xml:space="preserve">     2,3,2. MALT structure</v>
      </c>
      <c r="D41" s="17" t="str">
        <f>[3]TK111!D41</f>
        <v>continuité de la boucle de terre</v>
      </c>
      <c r="E41" s="128" t="str">
        <f>[3]TK111!E41</f>
        <v>ENTREPRISE GC + CR/SIG  + BUREAU DE CONTROL</v>
      </c>
      <c r="F41" s="155">
        <f>[3]TK111!F41</f>
        <v>0</v>
      </c>
    </row>
    <row r="42" spans="1:6" ht="15" customHeight="1">
      <c r="A42" s="54">
        <v>0.09</v>
      </c>
      <c r="B42" s="134"/>
      <c r="C42" s="137"/>
      <c r="D42" s="17" t="str">
        <f>[3]TK111!D42</f>
        <v>mesure de la prise de terre</v>
      </c>
      <c r="E42" s="129"/>
      <c r="F42" s="156"/>
    </row>
    <row r="43" spans="1:6" ht="15" customHeight="1">
      <c r="A43" s="54">
        <v>0.09</v>
      </c>
      <c r="B43" s="135"/>
      <c r="C43" s="138"/>
      <c r="D43" s="17" t="str">
        <f>[3]TK111!D43</f>
        <v>mise en œuvre des éléments de la MALT (voir remarque)</v>
      </c>
      <c r="E43" s="130"/>
      <c r="F43" s="157"/>
    </row>
    <row r="44" spans="1:6" ht="15" customHeight="1">
      <c r="A44" s="54">
        <v>0.09</v>
      </c>
      <c r="B44" s="14" t="str">
        <f>[3]TK111!B44</f>
        <v>2,3,3</v>
      </c>
      <c r="C44" s="15" t="str">
        <f>[3]TK111!C44</f>
        <v>2,3,3. Coffrages</v>
      </c>
      <c r="D44" s="16" t="str">
        <f>[3]TK111!D44</f>
        <v>dimension, verticalité et linéarité</v>
      </c>
      <c r="E44" s="10" t="str">
        <f>[3]TK111!E44</f>
        <v>ENTREPRISE GC</v>
      </c>
      <c r="F44" s="50">
        <f>[3]TK111!F44</f>
        <v>0</v>
      </c>
    </row>
    <row r="45" spans="1:6" ht="15" customHeight="1">
      <c r="A45" s="54">
        <v>0.1</v>
      </c>
      <c r="B45" s="14" t="str">
        <f>[3]TK111!B45</f>
        <v>2,3,4</v>
      </c>
      <c r="C45" s="15" t="str">
        <f>[3]TK111!C45</f>
        <v xml:space="preserve">2,3,4. Essais sur béton frais </v>
      </c>
      <c r="D45" s="16" t="str">
        <f>[3]TK111!D45</f>
        <v xml:space="preserve">essai d'affaissement </v>
      </c>
      <c r="E45" s="10" t="str">
        <f>[3]TK111!E45</f>
        <v>ENTREPRISE GC + LABORATOIRE SOL</v>
      </c>
      <c r="F45" s="50">
        <f>[3]TK111!F45</f>
        <v>0</v>
      </c>
    </row>
    <row r="46" spans="1:6" ht="15" customHeight="1">
      <c r="A46" s="54">
        <v>0.56999999999999995</v>
      </c>
      <c r="B46" s="14" t="str">
        <f>[3]TK111!B46</f>
        <v>2,3,5</v>
      </c>
      <c r="C46" s="15" t="str">
        <f>[3]TK111!C46</f>
        <v>2,3,5. Essais sur béton durci</v>
      </c>
      <c r="D46" s="16" t="str">
        <f>[3]TK111!D46</f>
        <v xml:space="preserve">essai  de résistances mécaniques </v>
      </c>
      <c r="E46" s="10" t="str">
        <f>[3]TK111!E46</f>
        <v>ENTREPRISE GC + LABORATOIRE SOL</v>
      </c>
      <c r="F46" s="50">
        <f>[3]TK111!F46</f>
        <v>0</v>
      </c>
    </row>
    <row r="47" spans="1:6" ht="15" customHeight="1">
      <c r="A47" s="54">
        <v>0.13</v>
      </c>
      <c r="B47" s="14" t="str">
        <f>[3]TK111!B47</f>
        <v>2,3,6</v>
      </c>
      <c r="C47" s="18" t="str">
        <f>[3]TK111!C47</f>
        <v>2,3,6. Décoffrage/utilisation de l'ouvrage</v>
      </c>
      <c r="D47" s="19" t="str">
        <f>[3]TK111!D47</f>
        <v>séchage du béton</v>
      </c>
      <c r="E47" s="10" t="str">
        <f>[3]TK111!E47</f>
        <v xml:space="preserve">ENTREPRISE GC + CR/SIG </v>
      </c>
      <c r="F47" s="50">
        <f>[3]TK111!F47</f>
        <v>0</v>
      </c>
    </row>
    <row r="48" spans="1:6" ht="15" customHeight="1">
      <c r="A48" s="54">
        <v>0.13</v>
      </c>
      <c r="B48" s="14" t="str">
        <f>[3]TK111!B48</f>
        <v>2,3,7</v>
      </c>
      <c r="C48" s="20" t="str">
        <f>[3]TK111!C48</f>
        <v>2,3,7. MALT structure</v>
      </c>
      <c r="D48" s="17" t="str">
        <f>[3]TK111!D48</f>
        <v>mesure de la prise de terre</v>
      </c>
      <c r="E48" s="8" t="str">
        <f>[3]TK111!E48</f>
        <v xml:space="preserve">ENTREPRISE GC + CR/SIG </v>
      </c>
      <c r="F48" s="50">
        <f>[3]TK111!F48</f>
        <v>0</v>
      </c>
    </row>
    <row r="49" spans="1:6" ht="15" customHeight="1">
      <c r="B49" s="9">
        <f>[3]TK111!B49</f>
        <v>0</v>
      </c>
      <c r="C49" s="15">
        <f>[3]TK111!C49</f>
        <v>0</v>
      </c>
      <c r="D49" s="16">
        <f>[3]TK111!D49</f>
        <v>0</v>
      </c>
      <c r="E49" s="10">
        <f>[3]TK111!E49</f>
        <v>0</v>
      </c>
      <c r="F49" s="50">
        <f>[3]TK111!F49</f>
        <v>0</v>
      </c>
    </row>
    <row r="50" spans="1:6" ht="15" customHeight="1">
      <c r="B50" s="11" t="str">
        <f>[3]TK111!B50</f>
        <v>2,4,0</v>
      </c>
      <c r="C50" s="13" t="str">
        <f>[3]TK111!C50</f>
        <v xml:space="preserve">Chainages et linteaux </v>
      </c>
      <c r="D50" s="12">
        <f>[3]TK111!D50</f>
        <v>0</v>
      </c>
      <c r="E50" s="10">
        <f>[3]TK111!E50</f>
        <v>0</v>
      </c>
      <c r="F50" s="50">
        <f>[3]TK111!F50</f>
        <v>0</v>
      </c>
    </row>
    <row r="51" spans="1:6" ht="15" customHeight="1">
      <c r="A51" s="54">
        <v>0.22</v>
      </c>
      <c r="B51" s="14" t="str">
        <f>[3]TK111!B51</f>
        <v>2,4,1</v>
      </c>
      <c r="C51" s="15" t="str">
        <f>[3]TK111!C51</f>
        <v xml:space="preserve">2,4,1. Ferraillages </v>
      </c>
      <c r="D51" s="5" t="str">
        <f>[3]TK111!D51</f>
        <v xml:space="preserve">contrôle des sections  </v>
      </c>
      <c r="E51" s="10" t="str">
        <f>[3]TK111!E51</f>
        <v>ENTREPRISE GC +  BUREAU DE CONTROL</v>
      </c>
      <c r="F51" s="52" t="str">
        <f>[3]TK111!F51</f>
        <v>LGV-BAT124PV241</v>
      </c>
    </row>
    <row r="52" spans="1:6" ht="15" customHeight="1">
      <c r="A52" s="54">
        <v>0.22</v>
      </c>
      <c r="B52" s="125" t="str">
        <f>[3]TK111!B52</f>
        <v>2,4,2</v>
      </c>
      <c r="C52" s="136" t="str">
        <f>[3]TK111!C52</f>
        <v xml:space="preserve">     2,4,2. MALT structure</v>
      </c>
      <c r="D52" s="17" t="str">
        <f>[3]TK111!D52</f>
        <v>continuité de la boucle de terre</v>
      </c>
      <c r="E52" s="128" t="str">
        <f>[3]TK111!E52</f>
        <v>ENTREPRISE GC + CR/SIG  + BUREAU DE CONTROL</v>
      </c>
      <c r="F52" s="155">
        <f>[3]TK111!F52</f>
        <v>0</v>
      </c>
    </row>
    <row r="53" spans="1:6" ht="15" customHeight="1">
      <c r="A53" s="54">
        <v>0.22</v>
      </c>
      <c r="B53" s="134"/>
      <c r="C53" s="137"/>
      <c r="D53" s="17" t="str">
        <f>[3]TK111!D53</f>
        <v>mesure de la prise de terre</v>
      </c>
      <c r="E53" s="129"/>
      <c r="F53" s="156"/>
    </row>
    <row r="54" spans="1:6" ht="15" customHeight="1">
      <c r="A54" s="54">
        <v>0.22</v>
      </c>
      <c r="B54" s="135"/>
      <c r="C54" s="138"/>
      <c r="D54" s="17" t="str">
        <f>[3]TK111!D54</f>
        <v>mise en œuvre des éléments de la MALT (voir remarque)</v>
      </c>
      <c r="E54" s="130"/>
      <c r="F54" s="157"/>
    </row>
    <row r="55" spans="1:6" ht="15" customHeight="1">
      <c r="A55" s="54">
        <v>0.22</v>
      </c>
      <c r="B55" s="14" t="str">
        <f>[3]TK111!B55</f>
        <v>2,4,3</v>
      </c>
      <c r="C55" s="15" t="str">
        <f>[3]TK111!C55</f>
        <v>2,4,3. Coffrages</v>
      </c>
      <c r="D55" s="16" t="str">
        <f>[3]TK111!D55</f>
        <v>dimension, verticalité et linéarité</v>
      </c>
      <c r="E55" s="10" t="str">
        <f>[3]TK111!E55</f>
        <v>ENTREPRISE GC</v>
      </c>
      <c r="F55" s="50">
        <f>[3]TK111!F55</f>
        <v>0</v>
      </c>
    </row>
    <row r="56" spans="1:6" ht="15" customHeight="1">
      <c r="A56" s="54">
        <v>0.23</v>
      </c>
      <c r="B56" s="14" t="str">
        <f>[3]TK111!B56</f>
        <v>2,4,4</v>
      </c>
      <c r="C56" s="15" t="str">
        <f>[3]TK111!C56</f>
        <v xml:space="preserve">2,4,4. Essais sur béton frais </v>
      </c>
      <c r="D56" s="16" t="str">
        <f>[3]TK111!D56</f>
        <v xml:space="preserve">essai d'affaissement </v>
      </c>
      <c r="E56" s="10" t="str">
        <f>[3]TK111!E56</f>
        <v>ENTREPRISE GC + LABORATOIRE SOL</v>
      </c>
      <c r="F56" s="50">
        <f>[3]TK111!F56</f>
        <v>0</v>
      </c>
    </row>
    <row r="57" spans="1:6" ht="15" customHeight="1">
      <c r="A57" s="54">
        <v>0.61</v>
      </c>
      <c r="B57" s="14" t="str">
        <f>[3]TK111!B57</f>
        <v>2,4,5</v>
      </c>
      <c r="C57" s="15" t="str">
        <f>[3]TK111!C57</f>
        <v>2,4,5. Essais sur béton durci</v>
      </c>
      <c r="D57" s="16" t="str">
        <f>[3]TK111!D57</f>
        <v xml:space="preserve">essai  de résistances mécaniques </v>
      </c>
      <c r="E57" s="10" t="str">
        <f>[3]TK111!E57</f>
        <v>ENTREPRISE GC + LABORATOIRE SOL</v>
      </c>
      <c r="F57" s="50">
        <f>[3]TK111!F57</f>
        <v>0</v>
      </c>
    </row>
    <row r="58" spans="1:6" ht="15" customHeight="1">
      <c r="A58" s="54">
        <v>0.32</v>
      </c>
      <c r="B58" s="14" t="str">
        <f>[3]TK111!B58</f>
        <v>2,4,6</v>
      </c>
      <c r="C58" s="18" t="str">
        <f>[3]TK111!C58</f>
        <v>2,4,6. Décoffrage/utilisation de l'ouvrage</v>
      </c>
      <c r="D58" s="19" t="str">
        <f>[3]TK111!D58</f>
        <v>séchage du béton</v>
      </c>
      <c r="E58" s="10" t="str">
        <f>[3]TK111!E58</f>
        <v xml:space="preserve">ENTREPRISE GC + CR/SIG </v>
      </c>
      <c r="F58" s="50">
        <f>[3]TK111!F58</f>
        <v>0</v>
      </c>
    </row>
    <row r="59" spans="1:6" ht="15" customHeight="1">
      <c r="A59" s="54">
        <v>0.32</v>
      </c>
      <c r="B59" s="14" t="str">
        <f>[3]TK111!B59</f>
        <v>2,4,7</v>
      </c>
      <c r="C59" s="20" t="str">
        <f>[3]TK111!C59</f>
        <v>2,4,7. MALT structure</v>
      </c>
      <c r="D59" s="17" t="str">
        <f>[3]TK111!D59</f>
        <v>mesure de la prise de terre</v>
      </c>
      <c r="E59" s="8" t="str">
        <f>[3]TK111!E59</f>
        <v xml:space="preserve">ENTREPRISE GC + CR/SIG </v>
      </c>
      <c r="F59" s="50">
        <f>[3]TK111!F59</f>
        <v>0</v>
      </c>
    </row>
    <row r="60" spans="1:6" ht="15" customHeight="1">
      <c r="B60" s="9">
        <f>[3]TK111!B60</f>
        <v>0</v>
      </c>
      <c r="C60" s="15">
        <f>[3]TK111!C60</f>
        <v>0</v>
      </c>
      <c r="D60" s="16">
        <f>[3]TK111!D60</f>
        <v>0</v>
      </c>
      <c r="E60" s="10">
        <f>[3]TK111!E60</f>
        <v>0</v>
      </c>
      <c r="F60" s="50">
        <f>[3]TK111!F60</f>
        <v>0</v>
      </c>
    </row>
    <row r="61" spans="1:6" ht="15" customHeight="1">
      <c r="B61" s="11" t="str">
        <f>[3]TK111!B61</f>
        <v>2,5,0</v>
      </c>
      <c r="C61" s="21" t="str">
        <f>[3]TK111!C61</f>
        <v>Poutres</v>
      </c>
      <c r="D61" s="3">
        <f>[3]TK111!D61</f>
        <v>0</v>
      </c>
      <c r="E61" s="10">
        <f>[3]TK111!E61</f>
        <v>0</v>
      </c>
      <c r="F61" s="50">
        <f>[3]TK111!F61</f>
        <v>0</v>
      </c>
    </row>
    <row r="62" spans="1:6" ht="15" customHeight="1">
      <c r="A62" s="54">
        <v>0.33</v>
      </c>
      <c r="B62" s="14" t="str">
        <f>[3]TK111!B62</f>
        <v>2,5,1</v>
      </c>
      <c r="C62" s="15" t="str">
        <f>[3]TK111!C62</f>
        <v xml:space="preserve">2,5,1. Ferraillages </v>
      </c>
      <c r="D62" s="5" t="str">
        <f>[3]TK111!D62</f>
        <v xml:space="preserve">contrôle des sections  </v>
      </c>
      <c r="E62" s="10" t="str">
        <f>[3]TK111!E62</f>
        <v>ENTREPRISE GC +  BUREAU DE CONTROL</v>
      </c>
      <c r="F62" s="50">
        <f>[3]TK111!F62</f>
        <v>0</v>
      </c>
    </row>
    <row r="63" spans="1:6" ht="15" customHeight="1">
      <c r="A63" s="54">
        <v>0.33</v>
      </c>
      <c r="B63" s="125" t="str">
        <f>[3]TK111!B63</f>
        <v>2,5,2</v>
      </c>
      <c r="C63" s="136" t="str">
        <f>[3]TK111!C63</f>
        <v xml:space="preserve">     2,5,2. MALT structure</v>
      </c>
      <c r="D63" s="17" t="str">
        <f>[3]TK111!D63</f>
        <v>continuité de la boucle de terre</v>
      </c>
      <c r="E63" s="128" t="str">
        <f>[3]TK111!E63</f>
        <v>ENTREPRISE GC + CR/SIG  + BUREAU DE CONTROL</v>
      </c>
      <c r="F63" s="50">
        <f>[3]TK111!F63</f>
        <v>0</v>
      </c>
    </row>
    <row r="64" spans="1:6" ht="15" customHeight="1">
      <c r="A64" s="54">
        <v>0.33</v>
      </c>
      <c r="B64" s="134"/>
      <c r="C64" s="137"/>
      <c r="D64" s="17" t="str">
        <f>[3]TK111!D64</f>
        <v>mesure de la prise de terre</v>
      </c>
      <c r="E64" s="129"/>
      <c r="F64" s="50">
        <f>[3]TK111!F64</f>
        <v>0</v>
      </c>
    </row>
    <row r="65" spans="1:6" ht="15" customHeight="1">
      <c r="A65" s="54">
        <v>0.33</v>
      </c>
      <c r="B65" s="135"/>
      <c r="C65" s="138"/>
      <c r="D65" s="17" t="str">
        <f>[3]TK111!D65</f>
        <v>mise en œuvre des éléments de la MALT (voir remarque)</v>
      </c>
      <c r="E65" s="130"/>
      <c r="F65" s="50">
        <f>[3]TK111!F65</f>
        <v>0</v>
      </c>
    </row>
    <row r="66" spans="1:6" ht="15" customHeight="1">
      <c r="A66" s="54">
        <v>0.33</v>
      </c>
      <c r="B66" s="14" t="str">
        <f>[3]TK111!B66</f>
        <v>2,5,3</v>
      </c>
      <c r="C66" s="15" t="str">
        <f>[3]TK111!C66</f>
        <v>2,5,3. Coffrages</v>
      </c>
      <c r="D66" s="16" t="str">
        <f>[3]TK111!D66</f>
        <v>dimension, verticalité et linéarité</v>
      </c>
      <c r="E66" s="10" t="str">
        <f>[3]TK111!E66</f>
        <v>ENTREPRISE GC</v>
      </c>
      <c r="F66" s="50">
        <f>[3]TK111!F66</f>
        <v>0</v>
      </c>
    </row>
    <row r="67" spans="1:6" ht="15" customHeight="1">
      <c r="A67" s="54">
        <v>0.35</v>
      </c>
      <c r="B67" s="14" t="str">
        <f>[3]TK111!B67</f>
        <v>2,5,4</v>
      </c>
      <c r="C67" s="15" t="str">
        <f>[3]TK111!C67</f>
        <v xml:space="preserve">2,5,4. Essais sur béton frais </v>
      </c>
      <c r="D67" s="16" t="str">
        <f>[3]TK111!D67</f>
        <v xml:space="preserve">essai d'affaissement </v>
      </c>
      <c r="E67" s="10" t="str">
        <f>[3]TK111!E67</f>
        <v>ENTREPRISE GC + LABORATOIRE SOL</v>
      </c>
      <c r="F67" s="50">
        <f>[3]TK111!F67</f>
        <v>0</v>
      </c>
    </row>
    <row r="68" spans="1:6" ht="15" customHeight="1">
      <c r="A68" s="54">
        <v>0.61</v>
      </c>
      <c r="B68" s="14" t="str">
        <f>[3]TK111!B68</f>
        <v>2,5,5</v>
      </c>
      <c r="C68" s="15" t="str">
        <f>[3]TK111!C68</f>
        <v>2,5,5. Essais sur béton durci</v>
      </c>
      <c r="D68" s="16" t="str">
        <f>[3]TK111!D68</f>
        <v xml:space="preserve">essai  de résistances mécaniques </v>
      </c>
      <c r="E68" s="10" t="str">
        <f>[3]TK111!E68</f>
        <v>ENTREPRISE GC + LABORATOIRE SOL</v>
      </c>
      <c r="F68" s="50">
        <f>[3]TK111!F68</f>
        <v>0</v>
      </c>
    </row>
    <row r="69" spans="1:6" ht="15" customHeight="1">
      <c r="A69" s="54">
        <v>0.33</v>
      </c>
      <c r="B69" s="14" t="str">
        <f>[3]TK111!B69</f>
        <v>2,5,6</v>
      </c>
      <c r="C69" s="18" t="str">
        <f>[3]TK111!C69</f>
        <v>2,5,6. Décoffrage/utilisation de l'ouvrage</v>
      </c>
      <c r="D69" s="19" t="str">
        <f>[3]TK111!D69</f>
        <v>séchage du béton</v>
      </c>
      <c r="E69" s="10" t="str">
        <f>[3]TK111!E69</f>
        <v xml:space="preserve">ENTREPRISE GC + CR/SIG </v>
      </c>
      <c r="F69" s="50">
        <f>[3]TK111!F69</f>
        <v>0</v>
      </c>
    </row>
    <row r="70" spans="1:6" ht="15" customHeight="1">
      <c r="A70" s="54">
        <v>0.34</v>
      </c>
      <c r="B70" s="14" t="str">
        <f>[3]TK111!B70</f>
        <v>2,5,7</v>
      </c>
      <c r="C70" s="20" t="str">
        <f>[3]TK111!C70</f>
        <v>2,5,7. MALT structure</v>
      </c>
      <c r="D70" s="17" t="str">
        <f>[3]TK111!D70</f>
        <v>mesure de la prise de terre</v>
      </c>
      <c r="E70" s="8" t="str">
        <f>[3]TK111!E70</f>
        <v xml:space="preserve">ENTREPRISE GC + CR/SIG </v>
      </c>
      <c r="F70" s="50">
        <f>[3]TK111!F70</f>
        <v>0</v>
      </c>
    </row>
    <row r="71" spans="1:6" ht="15" customHeight="1">
      <c r="B71" s="9">
        <f>[3]TK111!B71</f>
        <v>0</v>
      </c>
      <c r="C71" s="15">
        <f>[3]TK111!C71</f>
        <v>0</v>
      </c>
      <c r="D71" s="16">
        <f>[3]TK111!D71</f>
        <v>0</v>
      </c>
      <c r="E71" s="10">
        <f>[3]TK111!E71</f>
        <v>0</v>
      </c>
      <c r="F71" s="50">
        <f>[3]TK111!F71</f>
        <v>0</v>
      </c>
    </row>
    <row r="72" spans="1:6" ht="15" customHeight="1">
      <c r="B72" s="11" t="str">
        <f>[3]TK111!B72</f>
        <v>2,6,0</v>
      </c>
      <c r="C72" s="13" t="str">
        <f>[3]TK111!C72</f>
        <v>Acrotères</v>
      </c>
      <c r="D72" s="12">
        <f>[3]TK111!D72</f>
        <v>0</v>
      </c>
      <c r="E72" s="10">
        <f>[3]TK111!E72</f>
        <v>0</v>
      </c>
      <c r="F72" s="50">
        <f>[3]TK111!F72</f>
        <v>0</v>
      </c>
    </row>
    <row r="73" spans="1:6" ht="15" customHeight="1">
      <c r="A73" s="54">
        <v>0.44</v>
      </c>
      <c r="B73" s="14" t="str">
        <f>[3]TK111!B73</f>
        <v>2,6,1</v>
      </c>
      <c r="C73" s="15" t="str">
        <f>[3]TK111!C73</f>
        <v xml:space="preserve">2,6,1. Ferraillages </v>
      </c>
      <c r="D73" s="5" t="str">
        <f>[3]TK111!D73</f>
        <v xml:space="preserve">contrôle des sections  </v>
      </c>
      <c r="E73" s="10" t="str">
        <f>[3]TK111!E73</f>
        <v>ENTREPRISE GC +  BUREAU DE CONTROL</v>
      </c>
      <c r="F73" s="50">
        <f>[3]TK111!F73</f>
        <v>0</v>
      </c>
    </row>
    <row r="74" spans="1:6" ht="15" customHeight="1">
      <c r="A74" s="54">
        <v>0.44</v>
      </c>
      <c r="B74" s="125" t="str">
        <f>[3]TK111!B74</f>
        <v>2,6,2</v>
      </c>
      <c r="C74" s="136" t="str">
        <f>[3]TK111!C74</f>
        <v xml:space="preserve">     2,6,2. MALT structure</v>
      </c>
      <c r="D74" s="17" t="str">
        <f>[3]TK111!D74</f>
        <v>continuité de la boucle de terre</v>
      </c>
      <c r="E74" s="128" t="str">
        <f>[3]TK111!E74</f>
        <v>ENTREPRISE GC + CR/SIG  + BUREAU DE CONTROL</v>
      </c>
      <c r="F74" s="155">
        <f>[3]TK111!F74</f>
        <v>0</v>
      </c>
    </row>
    <row r="75" spans="1:6" ht="15" customHeight="1">
      <c r="A75" s="54">
        <v>0.44</v>
      </c>
      <c r="B75" s="134"/>
      <c r="C75" s="137"/>
      <c r="D75" s="17" t="str">
        <f>[3]TK111!D75</f>
        <v>mesure de la prise de terre</v>
      </c>
      <c r="E75" s="129"/>
      <c r="F75" s="156"/>
    </row>
    <row r="76" spans="1:6" ht="15" customHeight="1">
      <c r="A76" s="54">
        <v>0.44</v>
      </c>
      <c r="B76" s="135"/>
      <c r="C76" s="138"/>
      <c r="D76" s="17" t="str">
        <f>[3]TK111!D76</f>
        <v>mise en œuvre des éléments de la MALT (voir remarque)</v>
      </c>
      <c r="E76" s="130"/>
      <c r="F76" s="157"/>
    </row>
    <row r="77" spans="1:6" ht="15" customHeight="1">
      <c r="A77" s="54">
        <v>0.44</v>
      </c>
      <c r="B77" s="14" t="str">
        <f>[3]TK111!B77</f>
        <v>2,6,3</v>
      </c>
      <c r="C77" s="15" t="str">
        <f>[3]TK111!C77</f>
        <v>2,6,3. Coffrages</v>
      </c>
      <c r="D77" s="16" t="str">
        <f>[3]TK111!D77</f>
        <v>dimention, verticalité et linéarité</v>
      </c>
      <c r="E77" s="10" t="str">
        <f>[3]TK111!E77</f>
        <v>ENTREPRISE GC</v>
      </c>
      <c r="F77" s="50">
        <f>[3]TK111!F77</f>
        <v>0</v>
      </c>
    </row>
    <row r="78" spans="1:6" ht="15" customHeight="1">
      <c r="A78" s="54">
        <v>0.45</v>
      </c>
      <c r="B78" s="14" t="str">
        <f>[3]TK111!B78</f>
        <v>2,6,4</v>
      </c>
      <c r="C78" s="15" t="str">
        <f>[3]TK111!C78</f>
        <v xml:space="preserve">2,6,4. Essais sur béton frais </v>
      </c>
      <c r="D78" s="16" t="str">
        <f>[3]TK111!D78</f>
        <v xml:space="preserve">essai d'affaissement </v>
      </c>
      <c r="E78" s="10" t="str">
        <f>[3]TK111!E78</f>
        <v>ENTREPRISE GC + LABORATOIRE SOL</v>
      </c>
      <c r="F78" s="50">
        <f>[3]TK111!F78</f>
        <v>0</v>
      </c>
    </row>
    <row r="79" spans="1:6" ht="15" customHeight="1">
      <c r="A79" s="54">
        <v>0.74</v>
      </c>
      <c r="B79" s="14" t="str">
        <f>[3]TK111!B79</f>
        <v>2,6,5</v>
      </c>
      <c r="C79" s="15" t="str">
        <f>[3]TK111!C79</f>
        <v>2,6,5. Essais sur béton durci</v>
      </c>
      <c r="D79" s="16" t="str">
        <f>[3]TK111!D79</f>
        <v xml:space="preserve">essai  de résistances mécaniques </v>
      </c>
      <c r="E79" s="10" t="str">
        <f>[3]TK111!E79</f>
        <v>ENTREPRISE GC + LABORATOIRE SOL</v>
      </c>
      <c r="F79" s="50">
        <f>[3]TK111!F79</f>
        <v>0</v>
      </c>
    </row>
    <row r="80" spans="1:6" ht="15" customHeight="1">
      <c r="A80" s="54">
        <v>0.48</v>
      </c>
      <c r="B80" s="14" t="str">
        <f>[3]TK111!B80</f>
        <v>2,6,6</v>
      </c>
      <c r="C80" s="18" t="str">
        <f>[3]TK111!C80</f>
        <v>2,6,6. Decofrage/utilisation de l'ouvrage</v>
      </c>
      <c r="D80" s="19" t="str">
        <f>[3]TK111!D80</f>
        <v>séchage du béton</v>
      </c>
      <c r="E80" s="10" t="str">
        <f>[3]TK111!E80</f>
        <v xml:space="preserve">ENTREPRISE GC + CR/SIG </v>
      </c>
      <c r="F80" s="50">
        <f>[3]TK111!F80</f>
        <v>0</v>
      </c>
    </row>
    <row r="81" spans="1:6" ht="15" customHeight="1">
      <c r="A81" s="54">
        <v>0.48</v>
      </c>
      <c r="B81" s="14" t="str">
        <f>[3]TK111!B81</f>
        <v>2,6,7</v>
      </c>
      <c r="C81" s="20" t="str">
        <f>[3]TK111!C81</f>
        <v>2,6,7. MALT structure</v>
      </c>
      <c r="D81" s="17" t="str">
        <f>[3]TK111!D81</f>
        <v>mesure de la prise de terre</v>
      </c>
      <c r="E81" s="8" t="str">
        <f>[3]TK111!E81</f>
        <v xml:space="preserve">ENTREPRISE GC + CR/SIG </v>
      </c>
      <c r="F81" s="50">
        <f>[3]TK111!F81</f>
        <v>0</v>
      </c>
    </row>
    <row r="82" spans="1:6" ht="15" customHeight="1">
      <c r="B82" s="9">
        <f>[3]TK111!B82</f>
        <v>0</v>
      </c>
      <c r="C82" s="16">
        <f>[3]TK111!C82</f>
        <v>0</v>
      </c>
      <c r="D82" s="16">
        <f>[3]TK111!D82</f>
        <v>0</v>
      </c>
      <c r="E82" s="10">
        <f>[3]TK111!E82</f>
        <v>0</v>
      </c>
      <c r="F82" s="50">
        <f>[3]TK111!F82</f>
        <v>0</v>
      </c>
    </row>
    <row r="83" spans="1:6" ht="15" customHeight="1">
      <c r="B83" s="11">
        <f>[3]TK111!B83</f>
        <v>3</v>
      </c>
      <c r="C83" s="12" t="str">
        <f>[3]TK111!C83</f>
        <v xml:space="preserve">DALLES </v>
      </c>
      <c r="D83" s="12">
        <f>[3]TK111!D83</f>
        <v>0</v>
      </c>
      <c r="E83" s="10">
        <f>[3]TK111!E83</f>
        <v>0</v>
      </c>
      <c r="F83" s="50">
        <f>[3]TK111!F83</f>
        <v>0</v>
      </c>
    </row>
    <row r="84" spans="1:6" ht="15" customHeight="1">
      <c r="A84" s="54">
        <v>0.09</v>
      </c>
      <c r="B84" s="14" t="str">
        <f>[3]TK111!B84</f>
        <v>3,0,1</v>
      </c>
      <c r="C84" s="64" t="str">
        <f>[3]TK111!C84</f>
        <v>3,0,1. Réseaux sous dallage</v>
      </c>
      <c r="D84" s="5" t="str">
        <f>[3]TK111!D84</f>
        <v xml:space="preserve">positionement des reseaux sous dallage </v>
      </c>
      <c r="E84" s="10" t="str">
        <f>[3]TK111!E84</f>
        <v>ENTREPRISE GC</v>
      </c>
      <c r="F84" s="52" t="str">
        <f>[3]TK111!F84</f>
        <v>LGV-BAT124-PV301</v>
      </c>
    </row>
    <row r="85" spans="1:6" ht="15" customHeight="1">
      <c r="A85" s="54">
        <v>0.65</v>
      </c>
      <c r="B85" s="14" t="str">
        <f>[3]TK111!B85</f>
        <v>3,0,2</v>
      </c>
      <c r="C85" s="64" t="str">
        <f>[3]TK111!C85</f>
        <v>3,0,2. Compaction des sols</v>
      </c>
      <c r="D85" s="5" t="str">
        <f>[3]TK111!D85</f>
        <v>test de compaction</v>
      </c>
      <c r="E85" s="10" t="str">
        <f>[3]TK111!E85</f>
        <v>ENTREPRISE GC + LABORATOIRE SOL</v>
      </c>
      <c r="F85" s="50">
        <f>[3]TK111!F85</f>
        <v>0</v>
      </c>
    </row>
    <row r="86" spans="1:6" ht="15" customHeight="1">
      <c r="A86" s="54">
        <v>0.74</v>
      </c>
      <c r="B86" s="14" t="str">
        <f>[3]TK111!B86</f>
        <v>3,0,3</v>
      </c>
      <c r="C86" s="16" t="str">
        <f>[3]TK111!C86</f>
        <v>3,0,3. Coffrages</v>
      </c>
      <c r="D86" s="16" t="str">
        <f>[3]TK111!D86</f>
        <v>dimention, verticalité et linéarité</v>
      </c>
      <c r="E86" s="10" t="str">
        <f>[3]TK111!E86</f>
        <v>ENTREPRISE GC</v>
      </c>
      <c r="F86" s="50">
        <f>[3]TK111!F86</f>
        <v>0</v>
      </c>
    </row>
    <row r="87" spans="1:6" ht="15" customHeight="1">
      <c r="A87" s="54">
        <v>0.74</v>
      </c>
      <c r="B87" s="14" t="str">
        <f>[3]TK111!B87</f>
        <v>3,0,4</v>
      </c>
      <c r="C87" s="16" t="str">
        <f>[3]TK111!C87</f>
        <v xml:space="preserve">3,0,4. Ferraillages </v>
      </c>
      <c r="D87" s="5" t="str">
        <f>[3]TK111!D87</f>
        <v xml:space="preserve">contrôle des sections  </v>
      </c>
      <c r="E87" s="10" t="str">
        <f>[3]TK111!E87</f>
        <v>ENTREPRISE GC +  BUREAU DE CONTROL</v>
      </c>
      <c r="F87" s="50">
        <f>[3]TK111!F87</f>
        <v>0</v>
      </c>
    </row>
    <row r="88" spans="1:6" ht="15" customHeight="1">
      <c r="A88" s="54">
        <v>0.74</v>
      </c>
      <c r="B88" s="125" t="str">
        <f>[3]TK111!B88</f>
        <v>3,0,5</v>
      </c>
      <c r="C88" s="136" t="str">
        <f>[3]TK111!C88</f>
        <v>3,0,5. MALT dalle sur radier</v>
      </c>
      <c r="D88" s="17" t="str">
        <f>[3]TK111!D88</f>
        <v>continuité de la boucle de terre</v>
      </c>
      <c r="E88" s="128" t="str">
        <f>[3]TK111!E88</f>
        <v>ENTREPRISE GC + CR/SIG  + BUREAU DE CONTROL</v>
      </c>
      <c r="F88" s="155">
        <f>[3]TK111!F88</f>
        <v>0</v>
      </c>
    </row>
    <row r="89" spans="1:6" ht="15" customHeight="1">
      <c r="A89" s="54">
        <v>0.74</v>
      </c>
      <c r="B89" s="134"/>
      <c r="C89" s="137"/>
      <c r="D89" s="17" t="str">
        <f>[3]TK111!D89</f>
        <v>mesure de la prise de terre</v>
      </c>
      <c r="E89" s="129"/>
      <c r="F89" s="156"/>
    </row>
    <row r="90" spans="1:6" ht="15" customHeight="1">
      <c r="A90" s="54">
        <v>0.74</v>
      </c>
      <c r="B90" s="135"/>
      <c r="C90" s="138"/>
      <c r="D90" s="17" t="str">
        <f>[3]TK111!D90</f>
        <v>mise en œuvre des éléments de la MALT (voir remarque)</v>
      </c>
      <c r="E90" s="130"/>
      <c r="F90" s="157"/>
    </row>
    <row r="91" spans="1:6" ht="15" customHeight="1">
      <c r="A91" s="54">
        <v>0.74</v>
      </c>
      <c r="B91" s="14" t="str">
        <f>[3]TK111!B91</f>
        <v>3,0,6</v>
      </c>
      <c r="C91" s="16" t="str">
        <f>[3]TK111!C91</f>
        <v xml:space="preserve">3,0,6.Essais sur béton frais </v>
      </c>
      <c r="D91" s="16" t="str">
        <f>[3]TK111!D91</f>
        <v xml:space="preserve">essai d'affaissement </v>
      </c>
      <c r="E91" s="10" t="str">
        <f>[3]TK111!E91</f>
        <v>ENTREPRISE GC + LABORATOIRE SOL</v>
      </c>
      <c r="F91" s="50">
        <f>[3]TK111!F91</f>
        <v>0</v>
      </c>
    </row>
    <row r="92" spans="1:6" ht="15" customHeight="1">
      <c r="A92" s="54">
        <v>0.83</v>
      </c>
      <c r="B92" s="14" t="str">
        <f>[3]TK111!B92</f>
        <v>3,0,7</v>
      </c>
      <c r="C92" s="16" t="str">
        <f>[3]TK111!C92</f>
        <v>3,0,7.Essais sur béton durci</v>
      </c>
      <c r="D92" s="16" t="str">
        <f>[3]TK111!D92</f>
        <v xml:space="preserve">essai  de résistances mécaniques </v>
      </c>
      <c r="E92" s="10" t="str">
        <f>[3]TK111!E92</f>
        <v>ENTREPRISE GC + LABORATOIRE SOL</v>
      </c>
      <c r="F92" s="50">
        <f>[3]TK111!F92</f>
        <v>0</v>
      </c>
    </row>
    <row r="93" spans="1:6" ht="15" customHeight="1">
      <c r="A93" s="54">
        <v>0.76</v>
      </c>
      <c r="B93" s="14" t="str">
        <f>[3]TK111!B93</f>
        <v>3,0,8</v>
      </c>
      <c r="C93" s="16" t="str">
        <f>[3]TK111!C93</f>
        <v>3,0,8. Finition de la dalle</v>
      </c>
      <c r="D93" s="16" t="str">
        <f>[3]TK111!D93</f>
        <v>finition et planimétrie</v>
      </c>
      <c r="E93" s="8" t="str">
        <f>[3]TK111!E93</f>
        <v xml:space="preserve">ENTREPRISE GC + CR/SIG </v>
      </c>
      <c r="F93" s="50">
        <f>[3]TK111!F93</f>
        <v>0</v>
      </c>
    </row>
    <row r="94" spans="1:6" ht="15" customHeight="1">
      <c r="A94" s="54">
        <v>0.76</v>
      </c>
      <c r="B94" s="14" t="str">
        <f>[3]TK111!B94</f>
        <v>3,0,9</v>
      </c>
      <c r="C94" s="22" t="str">
        <f>[3]TK111!C94</f>
        <v>3,0,9. Décoffrage/utilisation de l'ouvrage</v>
      </c>
      <c r="D94" s="19" t="str">
        <f>[3]TK111!D94</f>
        <v>séchage du béton</v>
      </c>
      <c r="E94" s="8" t="str">
        <f>[3]TK111!E94</f>
        <v xml:space="preserve">ENTREPRISE GC + CR/SIG </v>
      </c>
      <c r="F94" s="50">
        <f>[3]TK111!F94</f>
        <v>0</v>
      </c>
    </row>
    <row r="95" spans="1:6" ht="15" customHeight="1">
      <c r="A95" s="54">
        <v>0.76</v>
      </c>
      <c r="B95" s="14" t="str">
        <f>[3]TK111!B95</f>
        <v>3,0,10</v>
      </c>
      <c r="C95" s="17" t="str">
        <f>[3]TK111!C95</f>
        <v>3,0,10. MALT dalle sur radier</v>
      </c>
      <c r="D95" s="17" t="str">
        <f>[3]TK111!D95</f>
        <v>mesure de la prise de terre</v>
      </c>
      <c r="E95" s="8" t="str">
        <f>[3]TK111!E95</f>
        <v xml:space="preserve">ENTREPRISE GC + CR/SIG </v>
      </c>
      <c r="F95" s="50">
        <f>[3]TK111!F95</f>
        <v>0</v>
      </c>
    </row>
    <row r="96" spans="1:6" ht="15" customHeight="1">
      <c r="B96" s="14">
        <f>[3]TK111!B96</f>
        <v>0</v>
      </c>
      <c r="C96" s="17">
        <f>[3]TK111!C96</f>
        <v>0</v>
      </c>
      <c r="D96" s="17">
        <f>[3]TK111!D96</f>
        <v>0</v>
      </c>
      <c r="E96" s="8">
        <f>[3]TK111!E96</f>
        <v>0</v>
      </c>
      <c r="F96" s="50">
        <f>[3]TK111!F96</f>
        <v>0</v>
      </c>
    </row>
    <row r="97" spans="1:6" ht="15" customHeight="1">
      <c r="B97" s="14">
        <f>[3]TK111!B97</f>
        <v>0</v>
      </c>
      <c r="C97" s="17">
        <f>[3]TK111!C97</f>
        <v>0</v>
      </c>
      <c r="D97" s="17">
        <f>[3]TK111!D97</f>
        <v>0</v>
      </c>
      <c r="E97" s="8">
        <f>[3]TK111!E97</f>
        <v>0</v>
      </c>
      <c r="F97" s="50">
        <f>[3]TK111!F97</f>
        <v>0</v>
      </c>
    </row>
    <row r="98" spans="1:6" ht="15" customHeight="1">
      <c r="B98" s="14">
        <f>[3]TK111!B98</f>
        <v>0</v>
      </c>
      <c r="C98" s="17">
        <f>[3]TK111!C98</f>
        <v>0</v>
      </c>
      <c r="D98" s="17">
        <f>[3]TK111!D98</f>
        <v>0</v>
      </c>
      <c r="E98" s="8">
        <f>[3]TK111!E98</f>
        <v>0</v>
      </c>
      <c r="F98" s="50">
        <f>[3]TK111!F98</f>
        <v>0</v>
      </c>
    </row>
    <row r="99" spans="1:6" ht="15" customHeight="1">
      <c r="B99" s="14">
        <f>[3]TK111!B99</f>
        <v>0</v>
      </c>
      <c r="C99" s="17">
        <f>[3]TK111!C99</f>
        <v>0</v>
      </c>
      <c r="D99" s="17">
        <f>[3]TK111!D99</f>
        <v>0</v>
      </c>
      <c r="E99" s="8">
        <f>[3]TK111!E99</f>
        <v>0</v>
      </c>
      <c r="F99" s="50">
        <f>[3]TK111!F99</f>
        <v>0</v>
      </c>
    </row>
    <row r="100" spans="1:6" ht="15" customHeight="1">
      <c r="B100" s="9">
        <f>[3]TK111!B100</f>
        <v>0</v>
      </c>
      <c r="C100" s="16">
        <f>[3]TK111!C100</f>
        <v>0</v>
      </c>
      <c r="D100" s="16">
        <f>[3]TK111!D100</f>
        <v>0</v>
      </c>
      <c r="E100" s="10">
        <f>[3]TK111!E100</f>
        <v>0</v>
      </c>
      <c r="F100" s="50">
        <f>[3]TK111!F100</f>
        <v>0</v>
      </c>
    </row>
    <row r="101" spans="1:6" ht="15" customHeight="1">
      <c r="B101" s="11">
        <f>[3]TK111!B101</f>
        <v>4</v>
      </c>
      <c r="C101" s="12" t="str">
        <f>[3]TK111!C101</f>
        <v xml:space="preserve">PLANCHERS </v>
      </c>
      <c r="D101" s="12">
        <f>[3]TK111!D101</f>
        <v>0</v>
      </c>
      <c r="E101" s="10">
        <f>[3]TK111!E101</f>
        <v>0</v>
      </c>
      <c r="F101" s="50">
        <f>[3]TK111!F101</f>
        <v>0</v>
      </c>
    </row>
    <row r="102" spans="1:6" ht="15" customHeight="1">
      <c r="A102" s="54">
        <v>0.4</v>
      </c>
      <c r="B102" s="14" t="str">
        <f>[3]TK111!B102</f>
        <v>4,0,1</v>
      </c>
      <c r="C102" s="16" t="str">
        <f>[3]TK111!C102</f>
        <v>4,0,1. Coffrages</v>
      </c>
      <c r="D102" s="16" t="str">
        <f>[3]TK111!D102</f>
        <v>verticalité et mesures</v>
      </c>
      <c r="E102" s="10" t="str">
        <f>[3]TK111!E102</f>
        <v>ENTREPRISE GC</v>
      </c>
      <c r="F102" s="50">
        <f>[3]TK111!F102</f>
        <v>0</v>
      </c>
    </row>
    <row r="103" spans="1:6" ht="15" customHeight="1">
      <c r="A103" s="54">
        <v>0.4</v>
      </c>
      <c r="B103" s="14" t="str">
        <f>[3]TK111!B103</f>
        <v>4,0,2</v>
      </c>
      <c r="C103" s="16" t="str">
        <f>[3]TK111!C103</f>
        <v xml:space="preserve">4,0,2. Ferraillages </v>
      </c>
      <c r="D103" s="5" t="str">
        <f>[3]TK111!D103</f>
        <v xml:space="preserve">contrôle des sections  </v>
      </c>
      <c r="E103" s="10" t="str">
        <f>[3]TK111!E103</f>
        <v>ENTREPRISE GC +  BUREAU DE CONTROL</v>
      </c>
      <c r="F103" s="50">
        <f>[3]TK111!F103</f>
        <v>0</v>
      </c>
    </row>
    <row r="104" spans="1:6" ht="15" customHeight="1">
      <c r="A104" s="54">
        <v>0.4</v>
      </c>
      <c r="B104" s="125" t="str">
        <f>[3]TK111!B104</f>
        <v>4,0,3</v>
      </c>
      <c r="C104" s="136" t="str">
        <f>[3]TK111!C104</f>
        <v>4,0,3. MALT plancher haut</v>
      </c>
      <c r="D104" s="17" t="str">
        <f>[3]TK111!D104</f>
        <v>continuité de la boucle de terre</v>
      </c>
      <c r="E104" s="128" t="str">
        <f>[3]TK111!E104</f>
        <v>ENTREPRISE GC + CR/SIG  + BUREAU DE CONTROL</v>
      </c>
      <c r="F104" s="155">
        <f>[3]TK111!F104</f>
        <v>0</v>
      </c>
    </row>
    <row r="105" spans="1:6" ht="15" customHeight="1">
      <c r="A105" s="54">
        <v>0.4</v>
      </c>
      <c r="B105" s="134"/>
      <c r="C105" s="137"/>
      <c r="D105" s="17" t="str">
        <f>[3]TK111!D105</f>
        <v>mesure de la prise de terre</v>
      </c>
      <c r="E105" s="129"/>
      <c r="F105" s="156"/>
    </row>
    <row r="106" spans="1:6" ht="15" customHeight="1">
      <c r="A106" s="54">
        <v>0.4</v>
      </c>
      <c r="B106" s="135"/>
      <c r="C106" s="138"/>
      <c r="D106" s="17" t="str">
        <f>[3]TK111!D106</f>
        <v>mise en œuvre des éléments de la MALT (voir remarque)</v>
      </c>
      <c r="E106" s="130"/>
      <c r="F106" s="157"/>
    </row>
    <row r="107" spans="1:6" ht="15" customHeight="1">
      <c r="A107" s="54">
        <v>0.42</v>
      </c>
      <c r="B107" s="14" t="str">
        <f>[3]TK111!B107</f>
        <v>4,0,4</v>
      </c>
      <c r="C107" s="16" t="str">
        <f>[3]TK111!C107</f>
        <v xml:space="preserve">4,0,4. Essais sur béton frais </v>
      </c>
      <c r="D107" s="16" t="str">
        <f>[3]TK111!D107</f>
        <v xml:space="preserve">essai d'affaissement </v>
      </c>
      <c r="E107" s="10" t="str">
        <f>[3]TK111!E107</f>
        <v>ENTREPRISE GC + LABORATOIRE SOL</v>
      </c>
      <c r="F107" s="50">
        <f>[3]TK111!F107</f>
        <v>0</v>
      </c>
    </row>
    <row r="108" spans="1:6" ht="15" customHeight="1">
      <c r="A108" s="54">
        <v>0.7</v>
      </c>
      <c r="B108" s="14" t="str">
        <f>[3]TK111!B108</f>
        <v>4,0,5</v>
      </c>
      <c r="C108" s="16" t="str">
        <f>[3]TK111!C108</f>
        <v>4,0,5. Essais sur béton durci</v>
      </c>
      <c r="D108" s="16" t="str">
        <f>[3]TK111!D108</f>
        <v xml:space="preserve">essai  de résistances mécaniques </v>
      </c>
      <c r="E108" s="10" t="str">
        <f>[3]TK111!E108</f>
        <v>ENTREPRISE GC + LABORATOIRE SOL</v>
      </c>
      <c r="F108" s="50">
        <f>[3]TK111!F108</f>
        <v>0</v>
      </c>
    </row>
    <row r="109" spans="1:6" ht="15" customHeight="1">
      <c r="A109" s="54">
        <v>0.44</v>
      </c>
      <c r="B109" s="14" t="str">
        <f>[3]TK111!B109</f>
        <v>4,0,6</v>
      </c>
      <c r="C109" s="22" t="str">
        <f>[3]TK111!C109</f>
        <v>4,0,6. Décoffrage/utilisation de l'ouvrage</v>
      </c>
      <c r="D109" s="19" t="str">
        <f>[3]TK111!D109</f>
        <v>séchage du béton</v>
      </c>
      <c r="E109" s="10" t="str">
        <f>[3]TK111!E109</f>
        <v xml:space="preserve">ENTREPRISE GC + CR/SIG </v>
      </c>
      <c r="F109" s="50">
        <f>[3]TK111!F109</f>
        <v>0</v>
      </c>
    </row>
    <row r="110" spans="1:6" ht="15" customHeight="1">
      <c r="A110" s="54">
        <v>0.44</v>
      </c>
      <c r="B110" s="14" t="str">
        <f>[3]TK111!B110</f>
        <v>4,0,7</v>
      </c>
      <c r="C110" s="23" t="str">
        <f>[3]TK111!C110</f>
        <v>4,0,7. MALT plancher haut</v>
      </c>
      <c r="D110" s="17" t="str">
        <f>[3]TK111!D110</f>
        <v>mesure de la prise de terre</v>
      </c>
      <c r="E110" s="8" t="str">
        <f>[3]TK111!E110</f>
        <v xml:space="preserve">ENTREPRISE GC + CR/SIG </v>
      </c>
      <c r="F110" s="50">
        <f>[3]TK111!F110</f>
        <v>0</v>
      </c>
    </row>
    <row r="111" spans="1:6" ht="15" customHeight="1">
      <c r="B111" s="9">
        <f>[3]TK111!B111</f>
        <v>0</v>
      </c>
      <c r="C111" s="24">
        <f>[3]TK111!C111</f>
        <v>0</v>
      </c>
      <c r="D111" s="17">
        <f>[3]TK111!D111</f>
        <v>0</v>
      </c>
      <c r="E111" s="6">
        <f>[3]TK111!E111</f>
        <v>0</v>
      </c>
      <c r="F111" s="50">
        <f>[3]TK111!F111</f>
        <v>0</v>
      </c>
    </row>
    <row r="112" spans="1:6" ht="15" customHeight="1">
      <c r="B112" s="25">
        <f>[3]TK111!B112</f>
        <v>5</v>
      </c>
      <c r="C112" s="12" t="str">
        <f>[3]TK111!C112</f>
        <v xml:space="preserve">VOILES </v>
      </c>
      <c r="D112" s="26">
        <f>[3]TK111!D112</f>
        <v>0</v>
      </c>
      <c r="E112" s="10">
        <f>[3]TK111!E112</f>
        <v>0</v>
      </c>
      <c r="F112" s="50">
        <f>[3]TK111!F112</f>
        <v>0</v>
      </c>
    </row>
    <row r="113" spans="1:6" ht="15" customHeight="1">
      <c r="B113" s="11">
        <f>[3]TK111!B113</f>
        <v>5.0999999999999996</v>
      </c>
      <c r="C113" s="13" t="str">
        <f>[3]TK111!C113</f>
        <v>Corps creux Agglo/Brique</v>
      </c>
      <c r="D113" s="12">
        <f>[3]TK111!D113</f>
        <v>0</v>
      </c>
      <c r="E113" s="10">
        <f>[3]TK111!E113</f>
        <v>0</v>
      </c>
      <c r="F113" s="50">
        <f>[3]TK111!F113</f>
        <v>0</v>
      </c>
    </row>
    <row r="114" spans="1:6" ht="15" customHeight="1">
      <c r="A114" s="54">
        <v>0.1</v>
      </c>
      <c r="B114" s="14" t="str">
        <f>[3]TK111!B114</f>
        <v>5,1,1</v>
      </c>
      <c r="C114" s="15" t="str">
        <f>[3]TK111!C114</f>
        <v xml:space="preserve">5,1,1. Implantation des murs </v>
      </c>
      <c r="D114" s="5" t="str">
        <f>[3]TK111!D114</f>
        <v xml:space="preserve">écarts d'implantation </v>
      </c>
      <c r="E114" s="6" t="str">
        <f>[3]TK111!E114</f>
        <v>ENTREPRISE GC + GEOMETRE + CR SIG</v>
      </c>
      <c r="F114" s="50">
        <f>[3]TK111!F114</f>
        <v>0</v>
      </c>
    </row>
    <row r="115" spans="1:6" ht="15" customHeight="1">
      <c r="A115" s="54">
        <v>0.1</v>
      </c>
      <c r="B115" s="14" t="str">
        <f>[3]TK111!B115</f>
        <v>5,1,2</v>
      </c>
      <c r="C115" s="15" t="str">
        <f>[3]TK111!C115</f>
        <v>5,1,2. Verticalité et mesures des murs</v>
      </c>
      <c r="D115" s="16" t="str">
        <f>[3]TK111!D115</f>
        <v>dimension, verticalité et linéarité</v>
      </c>
      <c r="E115" s="10" t="str">
        <f>[3]TK111!E115</f>
        <v>ENTREPRISE GC</v>
      </c>
      <c r="F115" s="50">
        <f>[3]TK111!F115</f>
        <v>0</v>
      </c>
    </row>
    <row r="116" spans="1:6" ht="15" customHeight="1">
      <c r="B116" s="14">
        <f>[3]TK111!B116</f>
        <v>0</v>
      </c>
      <c r="C116" s="15">
        <f>[3]TK111!C116</f>
        <v>0</v>
      </c>
      <c r="D116" s="16">
        <f>[3]TK111!D116</f>
        <v>0</v>
      </c>
      <c r="E116" s="10">
        <f>[3]TK111!E116</f>
        <v>0</v>
      </c>
      <c r="F116" s="50">
        <f>[3]TK111!F116</f>
        <v>0</v>
      </c>
    </row>
    <row r="117" spans="1:6" ht="15" customHeight="1">
      <c r="B117" s="11">
        <f>[3]TK111!B117</f>
        <v>5.2</v>
      </c>
      <c r="C117" s="13" t="str">
        <f>[3]TK111!C117</f>
        <v>Corps plein BA</v>
      </c>
      <c r="D117" s="12">
        <f>[3]TK111!D117</f>
        <v>0</v>
      </c>
      <c r="E117" s="10">
        <f>[3]TK111!E117</f>
        <v>0</v>
      </c>
      <c r="F117" s="50">
        <f>[3]TK111!F117</f>
        <v>0</v>
      </c>
    </row>
    <row r="118" spans="1:6" ht="15" customHeight="1">
      <c r="A118" s="54">
        <v>0.1</v>
      </c>
      <c r="B118" s="14" t="str">
        <f>[3]TK111!B118</f>
        <v>5,2,1</v>
      </c>
      <c r="C118" s="15" t="str">
        <f>[3]TK111!C118</f>
        <v xml:space="preserve">5,2,1. Implantation des murs </v>
      </c>
      <c r="D118" s="5" t="str">
        <f>[3]TK111!D118</f>
        <v xml:space="preserve">écarts d'implantation </v>
      </c>
      <c r="E118" s="6" t="str">
        <f>[3]TK111!E118</f>
        <v>ENTREPRISE GC + GEOMETRE + CR SIG</v>
      </c>
      <c r="F118" s="52" t="str">
        <f>[3]TK111!F118</f>
        <v>LGV-BAT124-PV 521</v>
      </c>
    </row>
    <row r="119" spans="1:6" ht="15" customHeight="1">
      <c r="A119" s="54">
        <v>0.35</v>
      </c>
      <c r="B119" s="14" t="str">
        <f>[3]TK111!B119</f>
        <v>5,2,2</v>
      </c>
      <c r="C119" s="15" t="str">
        <f>[3]TK111!C119</f>
        <v xml:space="preserve">5,2,2. Ferraillages </v>
      </c>
      <c r="D119" s="5" t="str">
        <f>[3]TK111!D119</f>
        <v xml:space="preserve">contrôle des sections  </v>
      </c>
      <c r="E119" s="10" t="str">
        <f>[3]TK111!E119</f>
        <v>ENTREPRISE GC +  BUREAU DE CONTROL</v>
      </c>
      <c r="F119" s="52" t="str">
        <f>[3]TK111!F119</f>
        <v>LGV-BAT124-PV 522</v>
      </c>
    </row>
    <row r="120" spans="1:6" ht="15" customHeight="1">
      <c r="A120" s="54">
        <v>0.35</v>
      </c>
      <c r="B120" s="125" t="str">
        <f>[3]TK111!B120</f>
        <v>5,2,3</v>
      </c>
      <c r="C120" s="139" t="str">
        <f>[3]TK111!C120</f>
        <v>5,2,3. MALT murs</v>
      </c>
      <c r="D120" s="17" t="str">
        <f>[3]TK111!D120</f>
        <v>continuité de la boucle de terre</v>
      </c>
      <c r="E120" s="128" t="str">
        <f>[3]TK111!E120</f>
        <v>ENTREPRISE GC + CR/SIG  + BUREAU DE CONTROL</v>
      </c>
      <c r="F120" s="152" t="str">
        <f>[3]TK111!F120</f>
        <v>LGV-BAT124-PV 523</v>
      </c>
    </row>
    <row r="121" spans="1:6" ht="15" customHeight="1">
      <c r="A121" s="54">
        <v>0.35</v>
      </c>
      <c r="B121" s="134"/>
      <c r="C121" s="140"/>
      <c r="D121" s="17" t="str">
        <f>[3]TK111!D121</f>
        <v>mesure de la prise de terre</v>
      </c>
      <c r="E121" s="129"/>
      <c r="F121" s="153"/>
    </row>
    <row r="122" spans="1:6" ht="15" customHeight="1">
      <c r="A122" s="54">
        <v>0.35</v>
      </c>
      <c r="B122" s="135"/>
      <c r="C122" s="141"/>
      <c r="D122" s="17" t="str">
        <f>[3]TK111!D122</f>
        <v>mise en œuvre des éléments de la MALT (voir remarque)</v>
      </c>
      <c r="E122" s="130"/>
      <c r="F122" s="154"/>
    </row>
    <row r="123" spans="1:6" ht="15" customHeight="1">
      <c r="A123" s="54">
        <v>0.35</v>
      </c>
      <c r="B123" s="14" t="str">
        <f>[3]TK111!B123</f>
        <v>5,2,4</v>
      </c>
      <c r="C123" s="15" t="s">
        <v>231</v>
      </c>
      <c r="D123" s="16" t="str">
        <f>[3]TK111!D123</f>
        <v>dimension, verticalité et linéarité</v>
      </c>
      <c r="E123" s="10" t="str">
        <f>[3]TK111!E123</f>
        <v>ENTREPRISE GC</v>
      </c>
      <c r="F123" s="52" t="str">
        <f>[3]TK111!F123</f>
        <v>LGV-BAT124-PV 524</v>
      </c>
    </row>
    <row r="124" spans="1:6" ht="15" customHeight="1">
      <c r="A124" s="54">
        <v>0.35</v>
      </c>
      <c r="B124" s="14" t="str">
        <f>[3]TK111!B124</f>
        <v>5,2,5</v>
      </c>
      <c r="C124" s="15" t="str">
        <f>[3]TK111!C124</f>
        <v xml:space="preserve">5,2,5. Essais sur béton frais </v>
      </c>
      <c r="D124" s="16" t="str">
        <f>[3]TK111!D124</f>
        <v xml:space="preserve">essai d'affaissement </v>
      </c>
      <c r="E124" s="10" t="str">
        <f>[3]TK111!E124</f>
        <v>ENTREPRISE GC + LABORATOIRE SOL</v>
      </c>
      <c r="F124" s="50">
        <f>[3]TK111!F124</f>
        <v>0</v>
      </c>
    </row>
    <row r="125" spans="1:6" ht="15" customHeight="1">
      <c r="A125" s="54">
        <v>0.7</v>
      </c>
      <c r="B125" s="14" t="str">
        <f>[3]TK111!B125</f>
        <v>5,2,6</v>
      </c>
      <c r="C125" s="15" t="str">
        <f>[3]TK111!C125</f>
        <v>5,2,6. Essais sur béton durci</v>
      </c>
      <c r="D125" s="16" t="str">
        <f>[3]TK111!D125</f>
        <v xml:space="preserve">essai  de résistances mécaniques </v>
      </c>
      <c r="E125" s="10" t="str">
        <f>[3]TK111!E125</f>
        <v>ENTREPRISE GC + LABORATOIRE SOL</v>
      </c>
      <c r="F125" s="50">
        <f>[3]TK111!F125</f>
        <v>0</v>
      </c>
    </row>
    <row r="126" spans="1:6" ht="15" customHeight="1">
      <c r="A126" s="54">
        <v>0.39</v>
      </c>
      <c r="B126" s="14" t="str">
        <f>[3]TK111!B126</f>
        <v>5,2,7</v>
      </c>
      <c r="C126" s="18" t="str">
        <f>[3]TK111!C126</f>
        <v>5,2,7. Décoffrage/utilisation de l'ouvrage</v>
      </c>
      <c r="D126" s="19" t="str">
        <f>[3]TK111!D126</f>
        <v>séchage du béton</v>
      </c>
      <c r="E126" s="10" t="str">
        <f>[3]TK111!E126</f>
        <v xml:space="preserve">ENTREPRISE GC + CR/SIG </v>
      </c>
      <c r="F126" s="50">
        <f>[3]TK111!F126</f>
        <v>0</v>
      </c>
    </row>
    <row r="127" spans="1:6" ht="15" customHeight="1">
      <c r="A127" s="54">
        <v>0.39</v>
      </c>
      <c r="B127" s="14" t="str">
        <f>[3]TK111!B127</f>
        <v>5,2,8</v>
      </c>
      <c r="C127" s="20" t="str">
        <f>[3]TK111!C127</f>
        <v>5,2,8. MALT murs</v>
      </c>
      <c r="D127" s="17" t="str">
        <f>[3]TK111!D127</f>
        <v>mesure de la prise de terre</v>
      </c>
      <c r="E127" s="8" t="str">
        <f>[3]TK111!E127</f>
        <v xml:space="preserve">ENTREPRISE GC + CR/SIG </v>
      </c>
      <c r="F127" s="50">
        <f>[3]TK111!F127</f>
        <v>0</v>
      </c>
    </row>
    <row r="128" spans="1:6" ht="15" customHeight="1">
      <c r="A128" s="54">
        <v>0.39</v>
      </c>
      <c r="B128" s="14" t="str">
        <f>[3]TK111!B128</f>
        <v>5,2,9</v>
      </c>
      <c r="C128" s="15" t="str">
        <f>[3]TK111!C128</f>
        <v>5,2,9. Parement des murs</v>
      </c>
      <c r="D128" s="28" t="str">
        <f>[3]TK111!D128</f>
        <v xml:space="preserve">qualité de la finition </v>
      </c>
      <c r="E128" s="8" t="str">
        <f>[3]TK111!E128</f>
        <v xml:space="preserve">ENTREPRISE GC + CR/SIG </v>
      </c>
      <c r="F128" s="50">
        <f>[3]TK111!F128</f>
        <v>0</v>
      </c>
    </row>
    <row r="129" spans="1:6" ht="15" customHeight="1">
      <c r="B129" s="14">
        <f>[3]TK111!B129</f>
        <v>0</v>
      </c>
      <c r="C129" s="16">
        <f>[3]TK111!C129</f>
        <v>0</v>
      </c>
      <c r="D129" s="16">
        <f>[3]TK111!D129</f>
        <v>0</v>
      </c>
      <c r="E129" s="10">
        <f>[3]TK111!E129</f>
        <v>0</v>
      </c>
      <c r="F129" s="50">
        <f>[3]TK111!F129</f>
        <v>0</v>
      </c>
    </row>
    <row r="130" spans="1:6" ht="15" customHeight="1">
      <c r="B130" s="11">
        <f>[3]TK111!B130</f>
        <v>6</v>
      </c>
      <c r="C130" s="12" t="str">
        <f>[3]TK111!C130</f>
        <v xml:space="preserve">ETANCHEITE ET ISOLATION </v>
      </c>
      <c r="D130" s="12">
        <f>[3]TK111!D130</f>
        <v>0</v>
      </c>
      <c r="E130" s="10">
        <f>[3]TK111!E130</f>
        <v>0</v>
      </c>
      <c r="F130" s="50">
        <f>[3]TK111!F130</f>
        <v>0</v>
      </c>
    </row>
    <row r="131" spans="1:6" ht="15" customHeight="1">
      <c r="A131" s="54">
        <v>0.61</v>
      </c>
      <c r="B131" s="125" t="str">
        <f>[3]TK111!B131</f>
        <v>6,0,1</v>
      </c>
      <c r="C131" s="136" t="str">
        <f>[3]TK111!C131</f>
        <v xml:space="preserve"> 6,0,1. Forme et utilisation de l'ouvrage </v>
      </c>
      <c r="D131" s="16" t="str">
        <f>[3]TK111!D131</f>
        <v>contrôle de la pente</v>
      </c>
      <c r="E131" s="128" t="str">
        <f>[3]TK111!E131</f>
        <v xml:space="preserve">ENTREPRISE GC + CR/SIG </v>
      </c>
      <c r="F131" s="50">
        <f>[3]TK111!F131</f>
        <v>0</v>
      </c>
    </row>
    <row r="132" spans="1:6" ht="15" customHeight="1">
      <c r="A132" s="54">
        <v>0.61</v>
      </c>
      <c r="B132" s="135"/>
      <c r="C132" s="138"/>
      <c r="D132" s="16" t="str">
        <f>[3]TK111!D132</f>
        <v>séchage de la forme</v>
      </c>
      <c r="E132" s="130"/>
      <c r="F132" s="50">
        <f>[3]TK111!F132</f>
        <v>0</v>
      </c>
    </row>
    <row r="133" spans="1:6" ht="15" customHeight="1">
      <c r="A133" s="54">
        <v>0.61</v>
      </c>
      <c r="B133" s="14" t="str">
        <f>[3]TK111!B133</f>
        <v>6,0,2</v>
      </c>
      <c r="C133" s="16" t="str">
        <f>[3]TK111!C133</f>
        <v xml:space="preserve">6,0,2. Isolation </v>
      </c>
      <c r="D133" s="16" t="str">
        <f>[3]TK111!D133</f>
        <v xml:space="preserve">contrôle des ponts thermique </v>
      </c>
      <c r="E133" s="10" t="str">
        <f>[3]TK111!E133</f>
        <v>ENTREPRISE GC</v>
      </c>
      <c r="F133" s="50">
        <f>[3]TK111!F133</f>
        <v>0</v>
      </c>
    </row>
    <row r="134" spans="1:6" ht="15" customHeight="1">
      <c r="A134" s="54">
        <v>0.63</v>
      </c>
      <c r="B134" s="14" t="str">
        <f>[3]TK111!B134</f>
        <v>6,0,3</v>
      </c>
      <c r="C134" s="16" t="str">
        <f>[3]TK111!C134</f>
        <v>6,0,3. Etanchéité</v>
      </c>
      <c r="D134" s="28" t="str">
        <f>[3]TK111!D134</f>
        <v>test étanchéité</v>
      </c>
      <c r="E134" s="8" t="str">
        <f>[3]TK111!E134</f>
        <v>ENTREPRISE GC + CR/SIG  + BUREAU DE CONTROL</v>
      </c>
      <c r="F134" s="50">
        <f>[3]TK111!F134</f>
        <v>0</v>
      </c>
    </row>
    <row r="135" spans="1:6" ht="15" customHeight="1">
      <c r="B135" s="29">
        <f>[3]TK111!B135</f>
        <v>0</v>
      </c>
      <c r="C135" s="28">
        <f>[3]TK111!C135</f>
        <v>0</v>
      </c>
      <c r="D135" s="28">
        <f>[3]TK111!D135</f>
        <v>0</v>
      </c>
      <c r="E135" s="10">
        <f>[3]TK111!E135</f>
        <v>0</v>
      </c>
      <c r="F135" s="50">
        <f>[3]TK111!F135</f>
        <v>0</v>
      </c>
    </row>
    <row r="136" spans="1:6" ht="15" customHeight="1">
      <c r="B136" s="11">
        <f>[3]TK111!B136</f>
        <v>7</v>
      </c>
      <c r="C136" s="12" t="str">
        <f>[3]TK111!C136</f>
        <v>MENUISERIE</v>
      </c>
      <c r="D136" s="12">
        <f>[3]TK111!D136</f>
        <v>0</v>
      </c>
      <c r="E136" s="30">
        <f>[3]TK111!E136</f>
        <v>0</v>
      </c>
      <c r="F136" s="50">
        <f>[3]TK111!F136</f>
        <v>0</v>
      </c>
    </row>
    <row r="137" spans="1:6" ht="15" customHeight="1">
      <c r="A137" s="54">
        <v>0.54</v>
      </c>
      <c r="B137" s="14" t="str">
        <f>[3]TK111!B137</f>
        <v>7,0,1</v>
      </c>
      <c r="C137" s="16" t="str">
        <f>[3]TK111!C137</f>
        <v>7,0,1. Bâti dormant et menuiserie</v>
      </c>
      <c r="D137" s="16" t="str">
        <f>[3]TK111!D137</f>
        <v>contrôle de pose</v>
      </c>
      <c r="E137" s="10" t="str">
        <f>[3]TK111!E137</f>
        <v>ENTREPRISE GC</v>
      </c>
      <c r="F137" s="50">
        <f>[3]TK111!F137</f>
        <v>0</v>
      </c>
    </row>
    <row r="138" spans="1:6" ht="15" customHeight="1">
      <c r="A138" s="54">
        <v>0.54</v>
      </c>
      <c r="B138" s="125" t="str">
        <f>[3]TK111!B138</f>
        <v>7,0,2</v>
      </c>
      <c r="C138" s="136" t="str">
        <f>[3]TK111!C138</f>
        <v>7,0,2. MALT des menuiseries</v>
      </c>
      <c r="D138" s="17" t="str">
        <f>[3]TK111!D138</f>
        <v>continuité de la boucle de terre</v>
      </c>
      <c r="E138" s="128" t="str">
        <f>[3]TK111!E138</f>
        <v>ENTREPRISE GC + CR/SIG  + BUREAU DE CONTROL</v>
      </c>
      <c r="F138" s="50">
        <f>[3]TK111!F138</f>
        <v>0</v>
      </c>
    </row>
    <row r="139" spans="1:6" ht="15" customHeight="1">
      <c r="A139" s="54">
        <v>0.54</v>
      </c>
      <c r="B139" s="135"/>
      <c r="C139" s="138"/>
      <c r="D139" s="17" t="str">
        <f>[3]TK111!D139</f>
        <v>mesure de la prise de terre</v>
      </c>
      <c r="E139" s="130"/>
      <c r="F139" s="50">
        <f>[3]TK111!F139</f>
        <v>0</v>
      </c>
    </row>
    <row r="140" spans="1:6" ht="15" customHeight="1">
      <c r="A140" s="54">
        <v>0.54</v>
      </c>
      <c r="B140" s="14" t="str">
        <f>[3]TK111!B140</f>
        <v>7,0,3</v>
      </c>
      <c r="C140" s="16" t="str">
        <f>[3]TK111!C140</f>
        <v>7,0,3. Etanchéité</v>
      </c>
      <c r="D140" s="28" t="str">
        <f>[3]TK111!D140</f>
        <v>test étanchéité</v>
      </c>
      <c r="E140" s="8" t="str">
        <f>[3]TK111!E140</f>
        <v>ENTREPRISE GC + CR/SIG  + BUREAU DE CONTROL</v>
      </c>
      <c r="F140" s="50">
        <f>[3]TK111!F140</f>
        <v>0</v>
      </c>
    </row>
    <row r="141" spans="1:6" ht="15" customHeight="1">
      <c r="B141" s="29">
        <f>[3]TK111!B141</f>
        <v>0</v>
      </c>
      <c r="C141" s="28">
        <f>[3]TK111!C141</f>
        <v>0</v>
      </c>
      <c r="D141" s="28">
        <f>[3]TK111!D141</f>
        <v>0</v>
      </c>
      <c r="E141" s="10">
        <f>[3]TK111!E141</f>
        <v>0</v>
      </c>
      <c r="F141" s="50">
        <f>[3]TK111!F141</f>
        <v>0</v>
      </c>
    </row>
    <row r="142" spans="1:6" ht="15" customHeight="1">
      <c r="B142" s="11">
        <f>[3]TK111!B142</f>
        <v>8</v>
      </c>
      <c r="C142" s="12" t="str">
        <f>[3]TK111!C142</f>
        <v>REVETEMENT</v>
      </c>
      <c r="D142" s="16">
        <f>[3]TK111!D142</f>
        <v>0</v>
      </c>
      <c r="E142" s="30">
        <f>[3]TK111!E142</f>
        <v>0</v>
      </c>
      <c r="F142" s="50">
        <f>[3]TK111!F142</f>
        <v>0</v>
      </c>
    </row>
    <row r="143" spans="1:6" ht="15" customHeight="1">
      <c r="B143" s="11">
        <f>[3]TK111!B143</f>
        <v>8.1</v>
      </c>
      <c r="C143" s="13" t="str">
        <f>[3]TK111!C143</f>
        <v>Enduits Int/Ext</v>
      </c>
      <c r="D143" s="12">
        <f>[3]TK111!D143</f>
        <v>0</v>
      </c>
      <c r="E143" s="10">
        <f>[3]TK111!E143</f>
        <v>0</v>
      </c>
      <c r="F143" s="50">
        <f>[3]TK111!F143</f>
        <v>0</v>
      </c>
    </row>
    <row r="144" spans="1:6" ht="15" customHeight="1">
      <c r="A144" s="54">
        <v>0.52</v>
      </c>
      <c r="B144" s="14" t="str">
        <f>[3]TK111!B144</f>
        <v>8,1,1</v>
      </c>
      <c r="C144" s="15" t="str">
        <f>[3]TK111!C144</f>
        <v xml:space="preserve">8,1,1. Première couche </v>
      </c>
      <c r="D144" s="16" t="str">
        <f>[3]TK111!D144</f>
        <v>séchage  de l'enduit</v>
      </c>
      <c r="E144" s="10" t="str">
        <f>[3]TK111!E144</f>
        <v>ENTREPRISE GC</v>
      </c>
      <c r="F144" s="50">
        <f>[3]TK111!F144</f>
        <v>0</v>
      </c>
    </row>
    <row r="145" spans="1:6" ht="15" customHeight="1">
      <c r="A145" s="54">
        <v>0.52</v>
      </c>
      <c r="B145" s="14" t="str">
        <f>[3]TK111!B145</f>
        <v>8,1,2</v>
      </c>
      <c r="C145" s="15" t="str">
        <f>[3]TK111!C145</f>
        <v xml:space="preserve">8,1,2. Deuxième couche </v>
      </c>
      <c r="D145" s="16" t="str">
        <f>[3]TK111!D145</f>
        <v>qualité finition</v>
      </c>
      <c r="E145" s="10" t="str">
        <f>[3]TK111!E145</f>
        <v xml:space="preserve">ENTREPRISE GC + CR/SIG </v>
      </c>
      <c r="F145" s="50">
        <f>[3]TK111!F145</f>
        <v>0</v>
      </c>
    </row>
    <row r="146" spans="1:6" ht="15" customHeight="1">
      <c r="B146" s="14">
        <f>[3]TK111!B146</f>
        <v>0</v>
      </c>
      <c r="C146" s="15">
        <f>[3]TK111!C146</f>
        <v>0</v>
      </c>
      <c r="D146" s="16">
        <f>[3]TK111!D146</f>
        <v>0</v>
      </c>
      <c r="E146" s="27">
        <f>[3]TK111!E146</f>
        <v>0</v>
      </c>
      <c r="F146" s="50">
        <f>[3]TK111!F146</f>
        <v>0</v>
      </c>
    </row>
    <row r="147" spans="1:6" ht="15" customHeight="1">
      <c r="B147" s="11">
        <f>[3]TK111!B147</f>
        <v>8.1999999999999993</v>
      </c>
      <c r="C147" s="13" t="str">
        <f>[3]TK111!C147</f>
        <v>Peintures Int/Ext</v>
      </c>
      <c r="D147" s="12">
        <f>[3]TK111!D147</f>
        <v>0</v>
      </c>
      <c r="E147" s="26">
        <f>[3]TK111!E147</f>
        <v>0</v>
      </c>
      <c r="F147" s="50">
        <f>[3]TK111!F147</f>
        <v>0</v>
      </c>
    </row>
    <row r="148" spans="1:6" ht="15" customHeight="1">
      <c r="A148" s="54">
        <v>0.7</v>
      </c>
      <c r="B148" s="14" t="str">
        <f>[3]TK111!B148</f>
        <v>8,2,1</v>
      </c>
      <c r="C148" s="15" t="str">
        <f>[3]TK111!C148</f>
        <v>8,2,1. Première couche</v>
      </c>
      <c r="D148" s="16" t="str">
        <f>[3]TK111!D148</f>
        <v>séchage  de la peinture</v>
      </c>
      <c r="E148" s="10" t="str">
        <f>[3]TK111!E148</f>
        <v>ENTREPRISE GC</v>
      </c>
      <c r="F148" s="50">
        <f>[3]TK111!F148</f>
        <v>0</v>
      </c>
    </row>
    <row r="149" spans="1:6" ht="15" customHeight="1">
      <c r="A149" s="54">
        <v>0.74</v>
      </c>
      <c r="B149" s="14" t="str">
        <f>[3]TK111!B149</f>
        <v>8,2,2</v>
      </c>
      <c r="C149" s="15" t="str">
        <f>[3]TK111!C149</f>
        <v>8,2,2. Deuxième couche</v>
      </c>
      <c r="D149" s="16" t="str">
        <f>[3]TK111!D149</f>
        <v>séchage  de la peinture</v>
      </c>
      <c r="E149" s="128" t="str">
        <f>[3]TK111!E149</f>
        <v xml:space="preserve">ENTREPRISE GC + CR/SIG </v>
      </c>
      <c r="F149" s="50">
        <f>[3]TK111!F149</f>
        <v>0</v>
      </c>
    </row>
    <row r="150" spans="1:6" ht="15" customHeight="1">
      <c r="A150" s="54">
        <v>0.74</v>
      </c>
      <c r="B150" s="14" t="str">
        <f>[3]TK111!B150</f>
        <v>8,2,3</v>
      </c>
      <c r="C150" s="15" t="str">
        <f>[3]TK111!C150</f>
        <v xml:space="preserve">8,2,3. Troisième couche </v>
      </c>
      <c r="D150" s="16" t="str">
        <f>[3]TK111!D150</f>
        <v xml:space="preserve">qualité de la finition </v>
      </c>
      <c r="E150" s="130"/>
      <c r="F150" s="50">
        <f>[3]TK111!F150</f>
        <v>0</v>
      </c>
    </row>
    <row r="151" spans="1:6" ht="15" customHeight="1">
      <c r="B151" s="14">
        <f>[3]TK111!B151</f>
        <v>0</v>
      </c>
      <c r="C151" s="15">
        <f>[3]TK111!C151</f>
        <v>0</v>
      </c>
      <c r="D151" s="16">
        <f>[3]TK111!D151</f>
        <v>0</v>
      </c>
      <c r="E151" s="8">
        <f>[3]TK111!E151</f>
        <v>0</v>
      </c>
      <c r="F151" s="50">
        <f>[3]TK111!F151</f>
        <v>0</v>
      </c>
    </row>
    <row r="152" spans="1:6" ht="15" customHeight="1">
      <c r="B152" s="11">
        <f>[3]TK111!B152</f>
        <v>9</v>
      </c>
      <c r="C152" s="12" t="str">
        <f>[3]TK111!C152</f>
        <v xml:space="preserve">EVACUATION EAUX PLUVIALE </v>
      </c>
      <c r="D152" s="16">
        <f>[3]TK111!D152</f>
        <v>0</v>
      </c>
      <c r="E152" s="8">
        <f>[3]TK111!E152</f>
        <v>0</v>
      </c>
      <c r="F152" s="50">
        <f>[3]TK111!F152</f>
        <v>0</v>
      </c>
    </row>
    <row r="153" spans="1:6" ht="15" customHeight="1">
      <c r="A153" s="54">
        <v>0.77</v>
      </c>
      <c r="B153" s="125" t="str">
        <f>[3]TK111!B153</f>
        <v>9,0,1</v>
      </c>
      <c r="C153" s="136" t="str">
        <f>[3]TK111!C153</f>
        <v>9,0,1. Zinguerie et évacuation des eaux pluviales vers drain</v>
      </c>
      <c r="D153" s="136" t="str">
        <f>[3]TK111!D153</f>
        <v xml:space="preserve">test découlement des eaux  et test d'étanchéité </v>
      </c>
      <c r="E153" s="128" t="str">
        <f>[3]TK111!E153</f>
        <v xml:space="preserve">ENTREPRISE GC + CR/SIG </v>
      </c>
      <c r="F153" s="50">
        <f>[3]TK111!F153</f>
        <v>0</v>
      </c>
    </row>
    <row r="154" spans="1:6" ht="15" customHeight="1">
      <c r="A154" s="54">
        <v>0.77</v>
      </c>
      <c r="B154" s="135"/>
      <c r="C154" s="138"/>
      <c r="D154" s="138"/>
      <c r="E154" s="130"/>
      <c r="F154" s="50">
        <f>[3]TK111!F154</f>
        <v>0</v>
      </c>
    </row>
    <row r="155" spans="1:6" ht="15" customHeight="1">
      <c r="B155" s="109">
        <f>[3]TK111!B155</f>
        <v>0</v>
      </c>
      <c r="C155" s="110">
        <f>[3]TK111!C155</f>
        <v>0</v>
      </c>
      <c r="D155" s="110">
        <f>[3]TK111!D155</f>
        <v>0</v>
      </c>
      <c r="E155" s="108">
        <f>[3]TK111!E155</f>
        <v>0</v>
      </c>
      <c r="F155" s="50">
        <f>[3]TK111!F155</f>
        <v>0</v>
      </c>
    </row>
    <row r="156" spans="1:6" ht="15" customHeight="1">
      <c r="B156" s="109">
        <f>[3]TK111!B156</f>
        <v>0</v>
      </c>
      <c r="C156" s="110">
        <f>[3]TK111!C156</f>
        <v>0</v>
      </c>
      <c r="D156" s="110">
        <f>[3]TK111!D156</f>
        <v>0</v>
      </c>
      <c r="E156" s="108">
        <f>[3]TK111!E156</f>
        <v>0</v>
      </c>
      <c r="F156" s="50">
        <f>[3]TK111!F156</f>
        <v>0</v>
      </c>
    </row>
    <row r="157" spans="1:6" ht="15" customHeight="1">
      <c r="B157" s="31">
        <f>[3]TK111!B157</f>
        <v>0</v>
      </c>
      <c r="C157" s="32">
        <f>[3]TK111!C157</f>
        <v>0</v>
      </c>
      <c r="D157" s="33">
        <f>[3]TK111!D157</f>
        <v>0</v>
      </c>
      <c r="E157" s="34">
        <f>[3]TK111!E157</f>
        <v>0</v>
      </c>
      <c r="F157" s="50">
        <f>[3]TK111!F157</f>
        <v>0</v>
      </c>
    </row>
    <row r="158" spans="1:6" ht="15" customHeight="1">
      <c r="B158" s="11">
        <f>[3]TK111!B158</f>
        <v>10</v>
      </c>
      <c r="C158" s="35" t="str">
        <f>[3]TK111!C158</f>
        <v>ELECTRICITE</v>
      </c>
      <c r="D158" s="35">
        <f>[3]TK111!D158</f>
        <v>0</v>
      </c>
      <c r="E158" s="10">
        <f>[3]TK111!E158</f>
        <v>0</v>
      </c>
      <c r="F158" s="50">
        <f>[3]TK111!F158</f>
        <v>0</v>
      </c>
    </row>
    <row r="159" spans="1:6" ht="15" customHeight="1">
      <c r="A159" s="54">
        <v>0.9</v>
      </c>
      <c r="B159" s="14" t="str">
        <f>[3]TK111!B159</f>
        <v>10,0,1</v>
      </c>
      <c r="C159" s="65" t="str">
        <f>[3]TK111!C159</f>
        <v>10,0,1. Eclairage normal</v>
      </c>
      <c r="D159" s="36" t="str">
        <f>[3]TK111!D159</f>
        <v xml:space="preserve">test fonctionnement  et mesure des lumens </v>
      </c>
      <c r="E159" s="30" t="str">
        <f>[3]TK111!E159</f>
        <v xml:space="preserve">ENTREPRISE ELECTRICITE + CR/SIG  </v>
      </c>
      <c r="F159" s="50">
        <f>[3]TK111!F159</f>
        <v>0</v>
      </c>
    </row>
    <row r="160" spans="1:6" ht="15" customHeight="1">
      <c r="A160" s="54">
        <v>0.9</v>
      </c>
      <c r="B160" s="14" t="str">
        <f>[3]TK111!B160</f>
        <v>10,0,2</v>
      </c>
      <c r="C160" s="26" t="str">
        <f>[3]TK111!C160</f>
        <v>10,0,2. Eclairage de sécurité</v>
      </c>
      <c r="D160" s="37" t="str">
        <f>[3]TK111!D160</f>
        <v xml:space="preserve">test fonctionnement bloc de secours en cas de défaut </v>
      </c>
      <c r="E160" s="38" t="str">
        <f>[3]TK111!E160</f>
        <v>ENTREPRISE ELECTRICITE + CR/SIG</v>
      </c>
      <c r="F160" s="50">
        <f>[3]TK111!F160</f>
        <v>0</v>
      </c>
    </row>
    <row r="161" spans="1:6" ht="15" customHeight="1">
      <c r="A161" s="54">
        <v>1</v>
      </c>
      <c r="B161" s="125" t="str">
        <f>[3]TK111!B161</f>
        <v>10,0,3</v>
      </c>
      <c r="C161" s="128" t="str">
        <f>[3]TK111!C161</f>
        <v>10,0,3. Tableau électrique TGBT</v>
      </c>
      <c r="D161" s="37" t="str">
        <f>[3]TK111!D161</f>
        <v>control serrage et repérage des équipements électriques</v>
      </c>
      <c r="E161" s="128" t="str">
        <f>[3]TK111!E161</f>
        <v>ENTREPRISE ELECTRICITE + CR/SIG  + BUREAU DE CONTROL</v>
      </c>
      <c r="F161" s="50">
        <f>[3]TK111!F161</f>
        <v>0</v>
      </c>
    </row>
    <row r="162" spans="1:6" ht="15" customHeight="1">
      <c r="A162" s="54">
        <v>1</v>
      </c>
      <c r="B162" s="134"/>
      <c r="C162" s="129"/>
      <c r="D162" s="37" t="str">
        <f>[3]TK111!D162</f>
        <v>test fonctionnement différentiel</v>
      </c>
      <c r="E162" s="129"/>
      <c r="F162" s="50">
        <f>[3]TK111!F162</f>
        <v>0</v>
      </c>
    </row>
    <row r="163" spans="1:6" ht="15" customHeight="1">
      <c r="A163" s="54">
        <v>1</v>
      </c>
      <c r="B163" s="134"/>
      <c r="C163" s="129"/>
      <c r="D163" s="37" t="str">
        <f>[3]TK111!D163</f>
        <v xml:space="preserve">test mise à la terre </v>
      </c>
      <c r="E163" s="129"/>
      <c r="F163" s="50">
        <f>[3]TK111!F163</f>
        <v>0</v>
      </c>
    </row>
    <row r="164" spans="1:6" ht="15" customHeight="1">
      <c r="A164" s="54">
        <v>1</v>
      </c>
      <c r="B164" s="135"/>
      <c r="C164" s="130"/>
      <c r="D164" s="37" t="str">
        <f>[3]TK111!D164</f>
        <v>mesure d'isolement des câbles</v>
      </c>
      <c r="E164" s="130"/>
      <c r="F164" s="50">
        <f>[3]TK111!F164</f>
        <v>0</v>
      </c>
    </row>
    <row r="165" spans="1:6" ht="15" customHeight="1">
      <c r="B165" s="31">
        <f>[3]TK111!B165</f>
        <v>0</v>
      </c>
      <c r="C165" s="32">
        <f>[3]TK111!C165</f>
        <v>0</v>
      </c>
      <c r="D165" s="33">
        <f>[3]TK111!D165</f>
        <v>0</v>
      </c>
      <c r="E165" s="34">
        <f>[3]TK111!E165</f>
        <v>0</v>
      </c>
      <c r="F165" s="48">
        <f>[3]TK111!F165</f>
        <v>0</v>
      </c>
    </row>
    <row r="166" spans="1:6" ht="15" customHeight="1">
      <c r="B166" s="11">
        <f>[3]TK111!B166</f>
        <v>11</v>
      </c>
      <c r="C166" s="39" t="str">
        <f>[3]TK111!C166</f>
        <v xml:space="preserve">CLIMATISATION </v>
      </c>
      <c r="D166" s="37">
        <f>[3]TK111!D166</f>
        <v>0</v>
      </c>
      <c r="E166" s="38">
        <f>[3]TK111!E166</f>
        <v>0</v>
      </c>
      <c r="F166" s="48">
        <f>[3]TK111!F166</f>
        <v>0</v>
      </c>
    </row>
    <row r="167" spans="1:6" ht="15" customHeight="1">
      <c r="A167" s="54">
        <v>1</v>
      </c>
      <c r="B167" s="125" t="str">
        <f>[3]TK111!B167</f>
        <v>11,0,1</v>
      </c>
      <c r="C167" s="128" t="str">
        <f>[3]TK111!C167</f>
        <v>11,0,1. Unité de clim</v>
      </c>
      <c r="D167" s="37" t="str">
        <f>[3]TK111!D167</f>
        <v>test alarme sonde température</v>
      </c>
      <c r="E167" s="128" t="str">
        <f>[3]TK111!E167</f>
        <v>ENTREPRISE CLIMATISATION + CR/SIG  + BUREAU DE CONTROL</v>
      </c>
      <c r="F167" s="48">
        <f>[3]TK111!F167</f>
        <v>0</v>
      </c>
    </row>
    <row r="168" spans="1:6" ht="15" customHeight="1">
      <c r="A168" s="54">
        <v>1</v>
      </c>
      <c r="B168" s="126"/>
      <c r="C168" s="129"/>
      <c r="D168" s="37" t="str">
        <f>[3]TK111!D168</f>
        <v>test permutation automatique en cas de défaut</v>
      </c>
      <c r="E168" s="129"/>
      <c r="F168" s="48">
        <f>[3]TK111!F168</f>
        <v>0</v>
      </c>
    </row>
    <row r="169" spans="1:6" ht="15" customHeight="1">
      <c r="A169" s="54">
        <v>1</v>
      </c>
      <c r="B169" s="127"/>
      <c r="C169" s="130"/>
      <c r="D169" s="37" t="str">
        <f>[3]TK111!D169</f>
        <v>test alarme alimentation  électrique</v>
      </c>
      <c r="E169" s="130"/>
      <c r="F169" s="48">
        <f>[3]TK111!F169</f>
        <v>0</v>
      </c>
    </row>
    <row r="170" spans="1:6" ht="15" customHeight="1">
      <c r="A170" s="54">
        <v>0.97</v>
      </c>
      <c r="B170" s="14" t="str">
        <f>[3]TK111!B170</f>
        <v>11,0,2</v>
      </c>
      <c r="C170" s="26" t="str">
        <f>[3]TK111!C170</f>
        <v>11,0,2. Equipement Toiture</v>
      </c>
      <c r="D170" s="37" t="str">
        <f>[3]TK111!D170</f>
        <v>fixation unité extérieure, présence joint anti vibratile, présence isolant UV et thermique du réseau frigorifique extérieur</v>
      </c>
      <c r="E170" s="30" t="str">
        <f>[3]TK111!E170</f>
        <v>ENTREPRISE ELECTRICITE + CR/SIG</v>
      </c>
      <c r="F170" s="48">
        <f>[3]TK111!F170</f>
        <v>0</v>
      </c>
    </row>
    <row r="171" spans="1:6" ht="15" customHeight="1">
      <c r="A171" s="54">
        <v>1</v>
      </c>
      <c r="B171" s="125" t="str">
        <f>[3]TK111!B171</f>
        <v>11,0,3</v>
      </c>
      <c r="C171" s="136" t="str">
        <f>[3]TK111!C171</f>
        <v xml:space="preserve">11,0,3. MALT compresseur clim </v>
      </c>
      <c r="D171" s="17" t="str">
        <f>[3]TK111!D171</f>
        <v>continuité de la boucle de terre</v>
      </c>
      <c r="E171" s="128" t="str">
        <f>[3]TK111!E171</f>
        <v>ENTREPRISE CLIMATISATION + CR/SIG  + BUREAU DE CONTROL</v>
      </c>
      <c r="F171" s="48">
        <f>[3]TK111!F171</f>
        <v>0</v>
      </c>
    </row>
    <row r="172" spans="1:6" ht="15" customHeight="1">
      <c r="A172" s="54">
        <v>1</v>
      </c>
      <c r="B172" s="134"/>
      <c r="C172" s="137"/>
      <c r="D172" s="17" t="str">
        <f>[3]TK111!D172</f>
        <v>mesure de la prise de terre</v>
      </c>
      <c r="E172" s="129"/>
      <c r="F172" s="48">
        <f>[3]TK111!F172</f>
        <v>0</v>
      </c>
    </row>
    <row r="173" spans="1:6" ht="15" customHeight="1">
      <c r="A173" s="54">
        <v>1</v>
      </c>
      <c r="B173" s="135"/>
      <c r="C173" s="138"/>
      <c r="D173" s="17" t="str">
        <f>[3]TK111!D173</f>
        <v>mise en œuvre des éléments de la MALT (voir remarque)</v>
      </c>
      <c r="E173" s="130"/>
      <c r="F173" s="48">
        <f>[3]TK111!F173</f>
        <v>0</v>
      </c>
    </row>
    <row r="174" spans="1:6" ht="15" customHeight="1">
      <c r="A174" s="54">
        <v>1</v>
      </c>
      <c r="B174" s="125" t="str">
        <f>[3]TK111!B174</f>
        <v>11,0,4</v>
      </c>
      <c r="C174" s="128" t="str">
        <f>[3]TK111!C174</f>
        <v>11,0,4. Tableau électrique TE.CLIM</v>
      </c>
      <c r="D174" s="37" t="str">
        <f>[3]TK111!D174</f>
        <v>control serrage et repérage des équipements électriques</v>
      </c>
      <c r="E174" s="128" t="str">
        <f>[3]TK111!E174</f>
        <v>ENTREPRISE CLIMATISATION + CR/SIG  + BUREAU DE CONTROL</v>
      </c>
      <c r="F174" s="48">
        <f>[3]TK111!F174</f>
        <v>0</v>
      </c>
    </row>
    <row r="175" spans="1:6" ht="15" customHeight="1">
      <c r="A175" s="54">
        <v>1</v>
      </c>
      <c r="B175" s="134"/>
      <c r="C175" s="129"/>
      <c r="D175" s="37" t="str">
        <f>[3]TK111!D175</f>
        <v>test fonctionnement différentiel</v>
      </c>
      <c r="E175" s="129"/>
      <c r="F175" s="48">
        <f>[3]TK111!F175</f>
        <v>0</v>
      </c>
    </row>
    <row r="176" spans="1:6" ht="15" customHeight="1">
      <c r="A176" s="54">
        <v>1</v>
      </c>
      <c r="B176" s="135"/>
      <c r="C176" s="130"/>
      <c r="D176" s="37" t="str">
        <f>[3]TK111!D176</f>
        <v>mesure d'isolement des câbles</v>
      </c>
      <c r="E176" s="130"/>
      <c r="F176" s="48">
        <f>[3]TK111!F176</f>
        <v>0</v>
      </c>
    </row>
    <row r="177" spans="1:6" ht="15" customHeight="1">
      <c r="B177" s="40">
        <f>[3]TK111!B177</f>
        <v>12</v>
      </c>
      <c r="C177" s="35" t="str">
        <f>[3]TK111!C177</f>
        <v>DETECTION INCENDIE</v>
      </c>
      <c r="D177" s="35">
        <f>[3]TK111!D177</f>
        <v>0</v>
      </c>
      <c r="E177" s="10">
        <f>[3]TK111!E177</f>
        <v>0</v>
      </c>
      <c r="F177" s="48">
        <f>[3]TK111!F177</f>
        <v>0</v>
      </c>
    </row>
    <row r="178" spans="1:6" ht="15" customHeight="1">
      <c r="A178" s="54">
        <v>1</v>
      </c>
      <c r="B178" s="14" t="str">
        <f>[3]TK111!B178</f>
        <v>12,0,1</v>
      </c>
      <c r="C178" s="65" t="str">
        <f>[3]TK111!C178</f>
        <v xml:space="preserve">12,0,1. Détecteur incendie </v>
      </c>
      <c r="D178" s="36" t="str">
        <f>[3]TK111!D178</f>
        <v>test d'alarme détecteur de fumée</v>
      </c>
      <c r="E178" s="30" t="str">
        <f>[3]TK111!E178</f>
        <v>ENTREPRISE DETECTION  INCENDIE + CR/SIG  + BUREAU DE CONTROL</v>
      </c>
      <c r="F178" s="48">
        <f>[3]TK111!F178</f>
        <v>0</v>
      </c>
    </row>
    <row r="179" spans="1:6" ht="15" customHeight="1">
      <c r="A179" s="54">
        <v>1</v>
      </c>
      <c r="B179" s="125" t="str">
        <f>[3]TK111!B179</f>
        <v>12,0,2</v>
      </c>
      <c r="C179" s="128" t="str">
        <f>[3]TK111!C179</f>
        <v>12,0,2. Centrale incendie</v>
      </c>
      <c r="D179" s="36" t="str">
        <f>[3]TK111!D179</f>
        <v>test d'alarme défaut sur batterie</v>
      </c>
      <c r="E179" s="131" t="str">
        <f>[3]TK111!E179</f>
        <v>ENTREPRISE DETECTION  INCENDIE + CR/SIG  + BUREAU DE CONTROL</v>
      </c>
      <c r="F179" s="150">
        <f>[3]TK111!F179</f>
        <v>0</v>
      </c>
    </row>
    <row r="180" spans="1:6" ht="15" customHeight="1">
      <c r="A180" s="54">
        <v>1</v>
      </c>
      <c r="B180" s="126"/>
      <c r="C180" s="129"/>
      <c r="D180" s="36" t="str">
        <f>[3]TK111!D180</f>
        <v>test d'alarme défaut de ligne (Débranchement détecteur)</v>
      </c>
      <c r="E180" s="132"/>
      <c r="F180" s="151"/>
    </row>
    <row r="181" spans="1:6" ht="15" customHeight="1">
      <c r="A181" s="54">
        <v>1</v>
      </c>
      <c r="B181" s="127"/>
      <c r="C181" s="130"/>
      <c r="D181" s="36" t="str">
        <f>[3]TK111!D181</f>
        <v>test d'alarme défaut sur alimentation secteur</v>
      </c>
      <c r="E181" s="133"/>
      <c r="F181" s="151"/>
    </row>
    <row r="182" spans="1:6" ht="15" customHeight="1">
      <c r="A182" s="54">
        <v>1</v>
      </c>
      <c r="B182" s="14" t="str">
        <f>[3]TK111!B182</f>
        <v>12,0,3</v>
      </c>
      <c r="C182" s="65" t="str">
        <f>[3]TK111!C182</f>
        <v>12,0,3. Asservissement clim</v>
      </c>
      <c r="D182" s="36" t="str">
        <f>[3]TK111!D182</f>
        <v>test asservissement arrêt clim en cas de feu</v>
      </c>
      <c r="E182" s="30" t="str">
        <f>[3]TK111!E182</f>
        <v>ENTREPRISE DETECTION  INCENDIE + CR/SIG  + BUREAU DE CONTROL</v>
      </c>
      <c r="F182" s="41">
        <f>[3]TK111!F182</f>
        <v>0</v>
      </c>
    </row>
  </sheetData>
  <mergeCells count="76">
    <mergeCell ref="B2:F2"/>
    <mergeCell ref="B4:B5"/>
    <mergeCell ref="C4:C5"/>
    <mergeCell ref="D4:D5"/>
    <mergeCell ref="E4:E5"/>
    <mergeCell ref="F4:F5"/>
    <mergeCell ref="B10:B11"/>
    <mergeCell ref="C10:C11"/>
    <mergeCell ref="E10:E11"/>
    <mergeCell ref="F10:F11"/>
    <mergeCell ref="B13:B14"/>
    <mergeCell ref="C13:C14"/>
    <mergeCell ref="E13:E14"/>
    <mergeCell ref="F13:F14"/>
    <mergeCell ref="B19:B21"/>
    <mergeCell ref="C19:C21"/>
    <mergeCell ref="E19:E21"/>
    <mergeCell ref="F19:F21"/>
    <mergeCell ref="B30:B32"/>
    <mergeCell ref="C30:C32"/>
    <mergeCell ref="E30:E32"/>
    <mergeCell ref="F30:F32"/>
    <mergeCell ref="B41:B43"/>
    <mergeCell ref="C41:C43"/>
    <mergeCell ref="E41:E43"/>
    <mergeCell ref="F41:F43"/>
    <mergeCell ref="B52:B54"/>
    <mergeCell ref="C52:C54"/>
    <mergeCell ref="E52:E54"/>
    <mergeCell ref="F52:F54"/>
    <mergeCell ref="B104:B106"/>
    <mergeCell ref="C104:C106"/>
    <mergeCell ref="E104:E106"/>
    <mergeCell ref="F104:F106"/>
    <mergeCell ref="B63:B65"/>
    <mergeCell ref="C63:C65"/>
    <mergeCell ref="E63:E65"/>
    <mergeCell ref="B74:B76"/>
    <mergeCell ref="C74:C76"/>
    <mergeCell ref="E74:E76"/>
    <mergeCell ref="F74:F76"/>
    <mergeCell ref="B88:B90"/>
    <mergeCell ref="C88:C90"/>
    <mergeCell ref="E88:E90"/>
    <mergeCell ref="F88:F90"/>
    <mergeCell ref="B120:B122"/>
    <mergeCell ref="C120:C122"/>
    <mergeCell ref="E120:E122"/>
    <mergeCell ref="F120:F122"/>
    <mergeCell ref="B131:B132"/>
    <mergeCell ref="C131:C132"/>
    <mergeCell ref="E131:E132"/>
    <mergeCell ref="B138:B139"/>
    <mergeCell ref="C138:C139"/>
    <mergeCell ref="E138:E139"/>
    <mergeCell ref="E149:E150"/>
    <mergeCell ref="B153:B154"/>
    <mergeCell ref="C153:C154"/>
    <mergeCell ref="D153:D154"/>
    <mergeCell ref="E153:E154"/>
    <mergeCell ref="B161:B164"/>
    <mergeCell ref="C161:C164"/>
    <mergeCell ref="E161:E164"/>
    <mergeCell ref="B167:B169"/>
    <mergeCell ref="C167:C169"/>
    <mergeCell ref="E167:E169"/>
    <mergeCell ref="B179:B181"/>
    <mergeCell ref="C179:C181"/>
    <mergeCell ref="E179:E181"/>
    <mergeCell ref="F179:F181"/>
    <mergeCell ref="B171:B173"/>
    <mergeCell ref="C171:C173"/>
    <mergeCell ref="E171:E173"/>
    <mergeCell ref="B174:B176"/>
    <mergeCell ref="C174:C176"/>
    <mergeCell ref="E174:E176"/>
  </mergeCells>
  <hyperlinks>
    <hyperlink ref="F6" r:id="rId1" display="LGV-BAT99-MISE A DISPOSITION  1"/>
    <hyperlink ref="F7" r:id="rId2" display="LGV-BAT99-MISE A DISPOSITION 2"/>
    <hyperlink ref="F9" r:id="rId3" display="LGV-BAT124-PV101"/>
    <hyperlink ref="F10:F11" r:id="rId4" display="LGV-BAT124-PV102"/>
    <hyperlink ref="F12" r:id="rId5" display="LGV-BAT124-PV103"/>
    <hyperlink ref="F17" r:id="rId6" display="LGV-BAT124PV211"/>
    <hyperlink ref="F18" r:id="rId7" display="LGV-BAT124PV212"/>
    <hyperlink ref="F19:F21" r:id="rId8" display="LGV-BAT124PV213"/>
    <hyperlink ref="F22" r:id="rId9" display="LGV-BAT124-PV214"/>
    <hyperlink ref="F24" r:id="rId10" display="LGV-BAT124-PV216"/>
    <hyperlink ref="F29" r:id="rId11" display="LGV-BAT124-PV221"/>
    <hyperlink ref="F33" r:id="rId12" display="LGV-BAT124-PV223"/>
    <hyperlink ref="F34" r:id="rId13" display="LGV-BAT124-PV224"/>
    <hyperlink ref="F36" r:id="rId14" display="LGV-BAT124-PV226"/>
    <hyperlink ref="F51" r:id="rId15" display="LGV-BAT124PV241"/>
    <hyperlink ref="F118" r:id="rId16" display="LGV-BAT124-PV 521"/>
    <hyperlink ref="F84" r:id="rId17" display="LGV-BAT124-PV301"/>
    <hyperlink ref="F119" r:id="rId18" display="LGV-BAT124-PV 522"/>
    <hyperlink ref="F120:F122" r:id="rId19" display="LGV-BAT124-PV 523"/>
    <hyperlink ref="F123" r:id="rId20" display="LGV-BAT124-PV 524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82"/>
  <sheetViews>
    <sheetView topLeftCell="A110" workbookViewId="0">
      <selection sqref="A1:A1048576"/>
    </sheetView>
  </sheetViews>
  <sheetFormatPr baseColWidth="10" defaultRowHeight="15"/>
  <cols>
    <col min="1" max="1" width="13.28515625" style="45" customWidth="1"/>
    <col min="2" max="2" width="9.85546875" customWidth="1"/>
    <col min="3" max="3" width="38.85546875" customWidth="1"/>
    <col min="4" max="4" width="29.42578125" customWidth="1"/>
    <col min="5" max="5" width="28.5703125" customWidth="1"/>
    <col min="6" max="6" width="39.140625" customWidth="1"/>
  </cols>
  <sheetData>
    <row r="1" spans="1:6" ht="15.75" thickBot="1">
      <c r="B1" s="45">
        <f>[4]TK124!B1</f>
        <v>0</v>
      </c>
      <c r="C1" s="45">
        <f>[4]TK124!C1</f>
        <v>0</v>
      </c>
      <c r="D1" s="45">
        <f>[4]TK124!D1</f>
        <v>0</v>
      </c>
      <c r="E1" s="45">
        <f>[4]TK124!E1</f>
        <v>0</v>
      </c>
      <c r="F1" s="45">
        <f>[4]TK124!F1</f>
        <v>0</v>
      </c>
    </row>
    <row r="2" spans="1:6" ht="47.25" thickBot="1">
      <c r="B2" s="146" t="str">
        <f>[4]TK124!B2</f>
        <v xml:space="preserve"> PV &amp; FC du bâtiment LGV TK124</v>
      </c>
      <c r="C2" s="147"/>
      <c r="D2" s="147"/>
      <c r="E2" s="147"/>
      <c r="F2" s="147"/>
    </row>
    <row r="3" spans="1:6" ht="29.25" customHeight="1">
      <c r="B3" s="1">
        <f>[4]TK124!B3</f>
        <v>0</v>
      </c>
      <c r="C3" s="45">
        <f>[4]TK124!C3</f>
        <v>0</v>
      </c>
      <c r="D3" s="45">
        <f>[4]TK124!D3</f>
        <v>0</v>
      </c>
      <c r="E3" s="45">
        <f>[4]TK124!E3</f>
        <v>0</v>
      </c>
      <c r="F3" s="45">
        <f>[4]TK124!F3</f>
        <v>0</v>
      </c>
    </row>
    <row r="4" spans="1:6" ht="29.25" customHeight="1">
      <c r="A4" s="45" t="s">
        <v>123</v>
      </c>
      <c r="B4" s="148" t="str">
        <f>[4]TK124!B4</f>
        <v>Tache</v>
      </c>
      <c r="C4" s="148" t="str">
        <f>[4]TK124!C4</f>
        <v>Contrôles réalisés</v>
      </c>
      <c r="D4" s="148" t="str">
        <f>[4]TK124!D4</f>
        <v>Contrôles réalisés</v>
      </c>
      <c r="E4" s="148" t="str">
        <f>[4]TK124!E4</f>
        <v xml:space="preserve">Entités réalisant les contrôles </v>
      </c>
      <c r="F4" s="148" t="str">
        <f>[4]TK124!F4</f>
        <v>PV ou FC</v>
      </c>
    </row>
    <row r="5" spans="1:6" ht="29.25" customHeight="1">
      <c r="B5" s="149"/>
      <c r="C5" s="149"/>
      <c r="D5" s="149"/>
      <c r="E5" s="149"/>
      <c r="F5" s="149"/>
    </row>
    <row r="6" spans="1:6" ht="15" customHeight="1">
      <c r="B6" s="47">
        <f>[4]TK124!B6</f>
        <v>0</v>
      </c>
      <c r="C6" s="47" t="str">
        <f>[4]TK124!C6</f>
        <v>Mise a disposition plateforme 1 LGV TK  124</v>
      </c>
      <c r="D6" s="47">
        <f>[4]TK124!D6</f>
        <v>0</v>
      </c>
      <c r="E6" s="47">
        <f>[4]TK124!E6</f>
        <v>0</v>
      </c>
      <c r="F6" s="51" t="str">
        <f>[4]TK124!F6</f>
        <v>LGV-BAT124 MISE A DISPOSITION</v>
      </c>
    </row>
    <row r="7" spans="1:6" ht="15" customHeight="1">
      <c r="B7" s="47">
        <f>[4]TK124!B7</f>
        <v>0</v>
      </c>
      <c r="C7" s="47" t="str">
        <f>[4]TK124!C7</f>
        <v>Mise a disposition plateforme 2 LGV TK  124</v>
      </c>
      <c r="D7" s="47">
        <f>[4]TK124!D7</f>
        <v>0</v>
      </c>
      <c r="E7" s="47">
        <f>[4]TK124!E7</f>
        <v>0</v>
      </c>
      <c r="F7" s="51" t="str">
        <f>[4]TK124!F7</f>
        <v>LGV-BAT124 MISE A DISPOSITION</v>
      </c>
    </row>
    <row r="8" spans="1:6" ht="15" customHeight="1">
      <c r="A8" s="54"/>
      <c r="B8" s="2">
        <f>[4]TK124!B8</f>
        <v>1</v>
      </c>
      <c r="C8" s="3" t="str">
        <f>[4]TK124!C8</f>
        <v xml:space="preserve">TERRASSEMENT </v>
      </c>
      <c r="D8" s="3">
        <f>[4]TK124!D8</f>
        <v>0</v>
      </c>
      <c r="E8" s="3">
        <f>[4]TK124!E8</f>
        <v>0</v>
      </c>
      <c r="F8" s="10">
        <f>[4]TK124!F8</f>
        <v>0</v>
      </c>
    </row>
    <row r="9" spans="1:6" ht="15" customHeight="1">
      <c r="A9" s="54"/>
      <c r="B9" s="4" t="str">
        <f>[4]TK124!B9</f>
        <v>1,0,1</v>
      </c>
      <c r="C9" s="64" t="str">
        <f>[4]TK124!C9</f>
        <v xml:space="preserve">1,0,1. Implantation du bâtiment </v>
      </c>
      <c r="D9" s="5" t="str">
        <f>[4]TK124!D9</f>
        <v xml:space="preserve">écarts d'implantation </v>
      </c>
      <c r="E9" s="6" t="str">
        <f>[4]TK124!E9</f>
        <v xml:space="preserve">ENTREPRISE GC + GEOMETRE + CR SIG </v>
      </c>
      <c r="F9" s="51" t="str">
        <f>[4]TK124!F9</f>
        <v>LGV-BAT124-PV101</v>
      </c>
    </row>
    <row r="10" spans="1:6" ht="15" customHeight="1">
      <c r="A10" s="54">
        <v>0.01</v>
      </c>
      <c r="B10" s="142" t="str">
        <f>[4]TK124!B10</f>
        <v>1,0,2</v>
      </c>
      <c r="C10" s="136" t="str">
        <f>[4]TK124!C10</f>
        <v>1,0,2. Fond de fouille</v>
      </c>
      <c r="D10" s="5" t="str">
        <f>[4]TK124!D10</f>
        <v xml:space="preserve">contrôle des dimensions </v>
      </c>
      <c r="E10" s="144" t="str">
        <f>[4]TK124!E10</f>
        <v>ENTREPRISE GC + LABORATOIRE SOL + BUREAU DE CONTROL</v>
      </c>
      <c r="F10" s="158" t="str">
        <f>[4]TK124!F10</f>
        <v>LGV-BAT124-PV102</v>
      </c>
    </row>
    <row r="11" spans="1:6" ht="15" customHeight="1">
      <c r="A11" s="54">
        <v>0.01</v>
      </c>
      <c r="B11" s="143"/>
      <c r="C11" s="162"/>
      <c r="D11" s="5" t="str">
        <f>[4]TK124!D11</f>
        <v>contrôle de la nature du sol</v>
      </c>
      <c r="E11" s="145"/>
      <c r="F11" s="159"/>
    </row>
    <row r="12" spans="1:6" ht="15" customHeight="1">
      <c r="A12" s="54">
        <v>0.7</v>
      </c>
      <c r="B12" s="7" t="str">
        <f>[4]TK124!B12</f>
        <v>1,0,3</v>
      </c>
      <c r="C12" s="64" t="str">
        <f>[4]TK124!C12</f>
        <v xml:space="preserve">1,0,3. Compaction des sols </v>
      </c>
      <c r="D12" s="5" t="str">
        <f>[4]TK124!D12</f>
        <v>test de compaction</v>
      </c>
      <c r="E12" s="8" t="str">
        <f>[4]TK124!E12</f>
        <v>ENTREPRISE GC + CR/SIG  + LABORATOIRE SOL</v>
      </c>
      <c r="F12" s="51" t="str">
        <f>[4]TK124!F12</f>
        <v>LGV-BAT124-PV103</v>
      </c>
    </row>
    <row r="13" spans="1:6" ht="15" customHeight="1">
      <c r="A13" s="123">
        <v>2.5999999999999999E-2</v>
      </c>
      <c r="B13" s="142" t="str">
        <f>[4]TK124!B13</f>
        <v>1,0,4</v>
      </c>
      <c r="C13" s="128" t="str">
        <f>[4]TK124!C13</f>
        <v>1,0,4. MALT fond de fouille</v>
      </c>
      <c r="D13" s="8" t="str">
        <f>[4]TK124!D13</f>
        <v>continuité de la boucle de terre</v>
      </c>
      <c r="E13" s="128" t="str">
        <f>[4]TK124!E13</f>
        <v xml:space="preserve">ENTREPRISE  GC + CR/SIG  </v>
      </c>
      <c r="F13" s="158" t="str">
        <f>[4]TK124!F13</f>
        <v>LGV-BAT124-PV104</v>
      </c>
    </row>
    <row r="14" spans="1:6" ht="15" customHeight="1">
      <c r="A14" s="124">
        <v>2.5999999999999999E-2</v>
      </c>
      <c r="B14" s="143"/>
      <c r="C14" s="130"/>
      <c r="D14" s="8" t="str">
        <f>[4]TK124!D14</f>
        <v xml:space="preserve">remontées du câble de fond de fouille </v>
      </c>
      <c r="E14" s="130"/>
      <c r="F14" s="159"/>
    </row>
    <row r="15" spans="1:6" ht="15" customHeight="1">
      <c r="B15" s="11">
        <f>[4]TK124!B15</f>
        <v>2</v>
      </c>
      <c r="C15" s="12" t="str">
        <f>[4]TK124!C15</f>
        <v>STRUCTURES</v>
      </c>
      <c r="D15" s="12">
        <f>[4]TK124!D15</f>
        <v>0</v>
      </c>
      <c r="E15" s="10">
        <f>[4]TK124!E15</f>
        <v>0</v>
      </c>
      <c r="F15" s="49">
        <f>[4]TK124!F15</f>
        <v>0</v>
      </c>
    </row>
    <row r="16" spans="1:6" ht="15" customHeight="1">
      <c r="B16" s="11">
        <f>[4]TK124!B16</f>
        <v>2.1</v>
      </c>
      <c r="C16" s="13" t="str">
        <f>[4]TK124!C16</f>
        <v>Semelles</v>
      </c>
      <c r="D16" s="12">
        <f>[4]TK124!D16</f>
        <v>0</v>
      </c>
      <c r="E16" s="10">
        <f>[4]TK124!E16</f>
        <v>0</v>
      </c>
      <c r="F16" s="49">
        <f>[4]TK124!F16</f>
        <v>0</v>
      </c>
    </row>
    <row r="17" spans="1:6" ht="15" customHeight="1">
      <c r="A17" s="54">
        <v>0.03</v>
      </c>
      <c r="B17" s="14" t="str">
        <f>[4]TK124!B17</f>
        <v>2,1,1</v>
      </c>
      <c r="C17" s="15" t="str">
        <f>[4]TK124!C17</f>
        <v>2,1,1. Coffrages</v>
      </c>
      <c r="D17" s="16" t="str">
        <f>[4]TK124!D17</f>
        <v>dimension, verticalité et linéarité</v>
      </c>
      <c r="E17" s="10" t="str">
        <f>[4]TK124!E17</f>
        <v>ENTREPRISE GC</v>
      </c>
      <c r="F17" s="51" t="str">
        <f>[4]TK124!F17</f>
        <v>LGV-BAT124PV211</v>
      </c>
    </row>
    <row r="18" spans="1:6" ht="15" customHeight="1">
      <c r="A18" s="54">
        <v>0.03</v>
      </c>
      <c r="B18" s="14" t="str">
        <f>[4]TK124!B18</f>
        <v>2,1,2</v>
      </c>
      <c r="C18" s="15" t="str">
        <f>[4]TK124!C18</f>
        <v xml:space="preserve">2,1,2. Ferraillages </v>
      </c>
      <c r="D18" s="5" t="str">
        <f>[4]TK124!D18</f>
        <v xml:space="preserve">contrôle des sections  </v>
      </c>
      <c r="E18" s="10" t="str">
        <f>[4]TK124!E18</f>
        <v>ENTREPRISE GC +  BUREAU DE CONTROL</v>
      </c>
      <c r="F18" s="51" t="str">
        <f>[4]TK124!F18</f>
        <v>LGV-BAT124PV212</v>
      </c>
    </row>
    <row r="19" spans="1:6" ht="15" customHeight="1">
      <c r="A19" s="54">
        <v>0.04</v>
      </c>
      <c r="B19" s="125" t="str">
        <f>[4]TK124!B19</f>
        <v>2,1,3</v>
      </c>
      <c r="C19" s="136" t="str">
        <f>[4]TK124!C19</f>
        <v xml:space="preserve">     2,1,3. MALT fond de fouille / structure</v>
      </c>
      <c r="D19" s="17" t="str">
        <f>[4]TK124!D19</f>
        <v>continuité de la boucle de terre</v>
      </c>
      <c r="E19" s="128" t="str">
        <f>[4]TK124!E19</f>
        <v>ENTREPRISE GC + CR/SIG  + BUREAU DE CONTROL</v>
      </c>
      <c r="F19" s="152" t="str">
        <f>[4]TK124!F19</f>
        <v>LGV-BAT124PV213</v>
      </c>
    </row>
    <row r="20" spans="1:6" ht="15" customHeight="1">
      <c r="A20" s="54">
        <v>0.04</v>
      </c>
      <c r="B20" s="134"/>
      <c r="C20" s="137"/>
      <c r="D20" s="17" t="str">
        <f>[4]TK124!D20</f>
        <v>mesure de la prise de terre</v>
      </c>
      <c r="E20" s="129"/>
      <c r="F20" s="153"/>
    </row>
    <row r="21" spans="1:6" ht="15" customHeight="1">
      <c r="A21" s="54">
        <v>0.04</v>
      </c>
      <c r="B21" s="135"/>
      <c r="C21" s="138"/>
      <c r="D21" s="17" t="str">
        <f>[4]TK124!D21</f>
        <v>mise en œuvre des éléments de la MALT (voir remarque)</v>
      </c>
      <c r="E21" s="130"/>
      <c r="F21" s="154"/>
    </row>
    <row r="22" spans="1:6" ht="15" customHeight="1">
      <c r="A22" s="54">
        <v>0.04</v>
      </c>
      <c r="B22" s="14" t="str">
        <f>[4]TK124!B22</f>
        <v>2,1,4</v>
      </c>
      <c r="C22" s="15" t="str">
        <f>[4]TK124!C22</f>
        <v xml:space="preserve">2,1,4. Essais sur béton frais </v>
      </c>
      <c r="D22" s="16" t="str">
        <f>[4]TK124!D22</f>
        <v xml:space="preserve">essai d'affaissement </v>
      </c>
      <c r="E22" s="10" t="str">
        <f>[4]TK124!E22</f>
        <v>ENTREPRISE GC + LABORATOIRE SOL</v>
      </c>
      <c r="F22" s="52" t="str">
        <f>[4]TK124!F22</f>
        <v>LGV-BAT124-PV214</v>
      </c>
    </row>
    <row r="23" spans="1:6" ht="15" customHeight="1">
      <c r="A23" s="72">
        <v>0.44</v>
      </c>
      <c r="B23" s="14" t="str">
        <f>[4]TK124!B23</f>
        <v>2,1,5</v>
      </c>
      <c r="C23" s="15" t="str">
        <f>[4]TK124!C23</f>
        <v>2,1,5. Essais sur béton durci</v>
      </c>
      <c r="D23" s="16" t="str">
        <f>[4]TK124!D23</f>
        <v xml:space="preserve">essai  de résistances mécaniques </v>
      </c>
      <c r="E23" s="10" t="str">
        <f>[4]TK124!E23</f>
        <v>ENTREPRISE GC + LABORATOIRE SOL</v>
      </c>
      <c r="F23" s="50">
        <f>[4]TK124!F23</f>
        <v>0</v>
      </c>
    </row>
    <row r="24" spans="1:6" ht="15" customHeight="1">
      <c r="A24" s="54">
        <v>0.05</v>
      </c>
      <c r="B24" s="14" t="str">
        <f>[4]TK124!B24</f>
        <v>2,1,6</v>
      </c>
      <c r="C24" s="18" t="str">
        <f>[4]TK124!C24</f>
        <v>2,1,6. Décoffrage/utilisation de l'ouvrage</v>
      </c>
      <c r="D24" s="19" t="str">
        <f>[4]TK124!D24</f>
        <v>séchage du béton</v>
      </c>
      <c r="E24" s="10" t="str">
        <f>[4]TK124!E24</f>
        <v xml:space="preserve">ENTREPRISE GC + CR/SIG </v>
      </c>
      <c r="F24" s="52" t="str">
        <f>[4]TK124!F24</f>
        <v>LGV-BAT124-PV216</v>
      </c>
    </row>
    <row r="25" spans="1:6" ht="15" customHeight="1">
      <c r="A25" s="54">
        <v>0.05</v>
      </c>
      <c r="B25" s="14" t="str">
        <f>[4]TK124!B25</f>
        <v>2,1,7</v>
      </c>
      <c r="C25" s="20" t="str">
        <f>[4]TK124!C25</f>
        <v>2,1,7. MALT fond de fouille / structure</v>
      </c>
      <c r="D25" s="17" t="str">
        <f>[4]TK124!D25</f>
        <v>mesure de la prise de terre</v>
      </c>
      <c r="E25" s="8" t="str">
        <f>[4]TK124!E25</f>
        <v xml:space="preserve">ENTREPRISE GC + CR/SIG </v>
      </c>
      <c r="F25" s="50">
        <f>[4]TK124!F25</f>
        <v>0</v>
      </c>
    </row>
    <row r="26" spans="1:6" ht="15" customHeight="1">
      <c r="B26" s="9">
        <f>[4]TK124!B26</f>
        <v>0</v>
      </c>
      <c r="C26" s="16">
        <f>[4]TK124!C26</f>
        <v>0</v>
      </c>
      <c r="D26" s="16">
        <f>[4]TK124!D26</f>
        <v>0</v>
      </c>
      <c r="E26" s="10">
        <f>[4]TK124!E26</f>
        <v>0</v>
      </c>
      <c r="F26" s="48">
        <f>[4]TK124!F26</f>
        <v>0</v>
      </c>
    </row>
    <row r="27" spans="1:6" ht="15" customHeight="1">
      <c r="B27" s="11">
        <f>[4]TK124!B27</f>
        <v>2.2000000000000002</v>
      </c>
      <c r="C27" s="13" t="str">
        <f>[4]TK124!C27</f>
        <v xml:space="preserve">Longrines  </v>
      </c>
      <c r="D27" s="12">
        <f>[4]TK124!D27</f>
        <v>0</v>
      </c>
      <c r="E27" s="10">
        <f>[4]TK124!E27</f>
        <v>0</v>
      </c>
      <c r="F27" s="48">
        <f>[4]TK124!F27</f>
        <v>0</v>
      </c>
    </row>
    <row r="28" spans="1:6" ht="15" customHeight="1">
      <c r="B28" s="11">
        <f>[4]TK124!B28</f>
        <v>0</v>
      </c>
      <c r="C28" s="13" t="str">
        <f>[4]TK124!C28</f>
        <v>Longrines</v>
      </c>
      <c r="D28" s="12">
        <f>[4]TK124!D28</f>
        <v>0</v>
      </c>
      <c r="E28" s="10">
        <f>[4]TK124!E28</f>
        <v>0</v>
      </c>
      <c r="F28" s="48">
        <f>[4]TK124!F28</f>
        <v>0</v>
      </c>
    </row>
    <row r="29" spans="1:6" ht="15" customHeight="1">
      <c r="A29" s="54">
        <v>0.06</v>
      </c>
      <c r="B29" s="14" t="str">
        <f>[4]TK124!B29</f>
        <v>2,2,1</v>
      </c>
      <c r="C29" s="15" t="str">
        <f>[4]TK124!C29</f>
        <v xml:space="preserve">2,2,1. Ferraillages </v>
      </c>
      <c r="D29" s="5" t="str">
        <f>[4]TK124!D29</f>
        <v xml:space="preserve">contrôle des sections  </v>
      </c>
      <c r="E29" s="10" t="str">
        <f>[4]TK124!E29</f>
        <v>ENTREPRISE GC +  BUREAU DE CONTROL</v>
      </c>
      <c r="F29" s="52" t="str">
        <f>[4]TK124!F29</f>
        <v>LGV-BAT124-PV221</v>
      </c>
    </row>
    <row r="30" spans="1:6" ht="15" customHeight="1">
      <c r="A30" s="54">
        <v>0.03</v>
      </c>
      <c r="B30" s="125" t="str">
        <f>[4]TK124!B30</f>
        <v>2,2,2</v>
      </c>
      <c r="C30" s="136" t="str">
        <f>[4]TK124!C30</f>
        <v xml:space="preserve">     2,2,2. MALT fond de fouille / structure</v>
      </c>
      <c r="D30" s="17" t="str">
        <f>[4]TK124!D30</f>
        <v>continuité de la boucle de terre</v>
      </c>
      <c r="E30" s="128" t="str">
        <f>[4]TK124!E30</f>
        <v>ENTREPRISE GC + CR/SIG  + BUREAU DE CONTROL</v>
      </c>
      <c r="F30" s="152" t="str">
        <f>[4]TK124!F30</f>
        <v>LGV-BAT124-PV222</v>
      </c>
    </row>
    <row r="31" spans="1:6" ht="15" customHeight="1">
      <c r="A31" s="73">
        <v>0.03</v>
      </c>
      <c r="B31" s="134"/>
      <c r="C31" s="137"/>
      <c r="D31" s="17" t="str">
        <f>[4]TK124!D31</f>
        <v>mesure de la prise de terre</v>
      </c>
      <c r="E31" s="129"/>
      <c r="F31" s="153"/>
    </row>
    <row r="32" spans="1:6" ht="15" customHeight="1">
      <c r="A32" s="54">
        <v>0.03</v>
      </c>
      <c r="B32" s="135"/>
      <c r="C32" s="138"/>
      <c r="D32" s="17" t="str">
        <f>[4]TK124!D32</f>
        <v>mise en œuvre des éléments de la MALT (voir remarque)</v>
      </c>
      <c r="E32" s="130"/>
      <c r="F32" s="154"/>
    </row>
    <row r="33" spans="1:6" ht="15" customHeight="1">
      <c r="A33" s="54">
        <v>0.06</v>
      </c>
      <c r="B33" s="14" t="str">
        <f>[4]TK124!B33</f>
        <v>2,2,3</v>
      </c>
      <c r="C33" s="15" t="str">
        <f>[4]TK124!C33</f>
        <v>2,2,3. Coffrages</v>
      </c>
      <c r="D33" s="16" t="str">
        <f>[4]TK124!D33</f>
        <v>dimension, verticalité et linéarité</v>
      </c>
      <c r="E33" s="10" t="str">
        <f>[4]TK124!E33</f>
        <v>ENTREPRISE GC</v>
      </c>
      <c r="F33" s="50">
        <f>[4]TK124!F33</f>
        <v>0</v>
      </c>
    </row>
    <row r="34" spans="1:6" ht="15" customHeight="1">
      <c r="A34" s="54">
        <v>0.06</v>
      </c>
      <c r="B34" s="14" t="str">
        <f>[4]TK124!B34</f>
        <v>2,2,4</v>
      </c>
      <c r="C34" s="15" t="str">
        <f>[4]TK124!C34</f>
        <v xml:space="preserve">2,2,4. Essais sur béton frais </v>
      </c>
      <c r="D34" s="16" t="str">
        <f>[4]TK124!D34</f>
        <v xml:space="preserve">essai d'affaissement </v>
      </c>
      <c r="E34" s="10" t="str">
        <f>[4]TK124!E34</f>
        <v>ENTREPRISE GC + LABORATOIRE SOL</v>
      </c>
      <c r="F34" s="52" t="str">
        <f>[4]TK124!F34</f>
        <v>LGV-BAT124-PV224</v>
      </c>
    </row>
    <row r="35" spans="1:6" ht="15" customHeight="1">
      <c r="A35" s="54">
        <v>0.52</v>
      </c>
      <c r="B35" s="14" t="str">
        <f>[4]TK124!B35</f>
        <v>2,2,5</v>
      </c>
      <c r="C35" s="15" t="str">
        <f>[4]TK124!C35</f>
        <v>2,2,5. Essais sur béton durci</v>
      </c>
      <c r="D35" s="16" t="str">
        <f>[4]TK124!D35</f>
        <v xml:space="preserve">essai  de résistances mécaniques </v>
      </c>
      <c r="E35" s="10" t="str">
        <f>[4]TK124!E35</f>
        <v>ENTREPRISE GC + LABORATOIRE SOL</v>
      </c>
      <c r="F35" s="50">
        <f>[4]TK124!F35</f>
        <v>0</v>
      </c>
    </row>
    <row r="36" spans="1:6" ht="15" customHeight="1">
      <c r="A36" s="54">
        <v>0.08</v>
      </c>
      <c r="B36" s="14" t="str">
        <f>[4]TK124!B36</f>
        <v>2,2,6</v>
      </c>
      <c r="C36" s="18" t="str">
        <f>[4]TK124!C36</f>
        <v>2,2,6. Décoffrage/utilisation de l'ouvrage</v>
      </c>
      <c r="D36" s="19" t="str">
        <f>[4]TK124!D36</f>
        <v>séchage du béton</v>
      </c>
      <c r="E36" s="10" t="str">
        <f>[4]TK124!E36</f>
        <v xml:space="preserve">ENTREPRISE GC + CR/SIG </v>
      </c>
      <c r="F36" s="52" t="str">
        <f>[4]TK124!F36</f>
        <v>LGV-BAT124-PV226</v>
      </c>
    </row>
    <row r="37" spans="1:6" ht="15" customHeight="1">
      <c r="A37" s="54">
        <v>0.08</v>
      </c>
      <c r="B37" s="14" t="str">
        <f>[4]TK124!B37</f>
        <v>2,2,7</v>
      </c>
      <c r="C37" s="20" t="str">
        <f>[4]TK124!C37</f>
        <v>2,2,7. MALT fond de fouille / structure</v>
      </c>
      <c r="D37" s="17" t="str">
        <f>[4]TK124!D37</f>
        <v>mesure de la prise de terre</v>
      </c>
      <c r="E37" s="8" t="str">
        <f>[4]TK124!E37</f>
        <v xml:space="preserve">ENTREPRISE GC + CR/SIG </v>
      </c>
      <c r="F37" s="50">
        <f>[4]TK124!F37</f>
        <v>0</v>
      </c>
    </row>
    <row r="38" spans="1:6" ht="15" customHeight="1">
      <c r="B38" s="14">
        <f>[4]TK124!B38</f>
        <v>0</v>
      </c>
      <c r="C38" s="20">
        <f>[4]TK124!C38</f>
        <v>0</v>
      </c>
      <c r="D38" s="17">
        <f>[4]TK124!D38</f>
        <v>0</v>
      </c>
      <c r="E38" s="8">
        <f>[4]TK124!E38</f>
        <v>0</v>
      </c>
      <c r="F38" s="48">
        <f>[4]TK124!F38</f>
        <v>0</v>
      </c>
    </row>
    <row r="39" spans="1:6" ht="15" customHeight="1">
      <c r="B39" s="11" t="str">
        <f>[4]TK124!B39</f>
        <v>2,3,0</v>
      </c>
      <c r="C39" s="13" t="str">
        <f>[4]TK124!C39</f>
        <v>Poteaux raidisseur</v>
      </c>
      <c r="D39" s="12">
        <f>[4]TK124!D39</f>
        <v>0</v>
      </c>
      <c r="E39" s="10">
        <f>[4]TK124!E39</f>
        <v>0</v>
      </c>
      <c r="F39" s="48">
        <f>[4]TK124!F39</f>
        <v>0</v>
      </c>
    </row>
    <row r="40" spans="1:6" ht="15" customHeight="1">
      <c r="A40" s="54">
        <v>0.09</v>
      </c>
      <c r="B40" s="14" t="str">
        <f>[4]TK124!B40</f>
        <v>2,3,1</v>
      </c>
      <c r="C40" s="15" t="str">
        <f>[4]TK124!C40</f>
        <v xml:space="preserve">2,3,1. Ferraillages </v>
      </c>
      <c r="D40" s="5" t="str">
        <f>[4]TK124!D40</f>
        <v xml:space="preserve">contrôle des sections  </v>
      </c>
      <c r="E40" s="10" t="str">
        <f>[4]TK124!E40</f>
        <v>ENTREPRISE GC +  BUREAU DE CONTROL</v>
      </c>
      <c r="F40" s="52" t="str">
        <f>[4]TK124!F40</f>
        <v>LGV-BAT124PV231</v>
      </c>
    </row>
    <row r="41" spans="1:6" ht="15" customHeight="1">
      <c r="A41" s="54">
        <v>0.09</v>
      </c>
      <c r="B41" s="125" t="str">
        <f>[4]TK124!B41</f>
        <v>2,3,2</v>
      </c>
      <c r="C41" s="136" t="str">
        <f>[4]TK124!C41</f>
        <v xml:space="preserve">     2,3,2. MALT structure</v>
      </c>
      <c r="D41" s="17" t="str">
        <f>[4]TK124!D41</f>
        <v>continuité de la boucle de terre</v>
      </c>
      <c r="E41" s="128" t="str">
        <f>[4]TK124!E41</f>
        <v>ENTREPRISE GC + CR/SIG  + BUREAU DE CONTROL</v>
      </c>
      <c r="F41" s="152" t="str">
        <f>[4]TK124!F41</f>
        <v>LGV-BAT124PV232</v>
      </c>
    </row>
    <row r="42" spans="1:6" ht="15" customHeight="1">
      <c r="A42" s="54">
        <v>0.09</v>
      </c>
      <c r="B42" s="134"/>
      <c r="C42" s="137"/>
      <c r="D42" s="17" t="str">
        <f>[4]TK124!D42</f>
        <v>mesure de la prise de terre</v>
      </c>
      <c r="E42" s="129"/>
      <c r="F42" s="153"/>
    </row>
    <row r="43" spans="1:6" ht="15" customHeight="1">
      <c r="A43" s="54">
        <v>0.09</v>
      </c>
      <c r="B43" s="135"/>
      <c r="C43" s="138"/>
      <c r="D43" s="17" t="str">
        <f>[4]TK124!D43</f>
        <v>mise en œuvre des éléments de la MALT (voir remarque)</v>
      </c>
      <c r="E43" s="130"/>
      <c r="F43" s="154"/>
    </row>
    <row r="44" spans="1:6" ht="15" customHeight="1">
      <c r="A44" s="54">
        <v>0.09</v>
      </c>
      <c r="B44" s="14" t="str">
        <f>[4]TK124!B44</f>
        <v>2,3,3</v>
      </c>
      <c r="C44" s="15" t="str">
        <f>[4]TK124!C44</f>
        <v>2,3,3. Coffrages</v>
      </c>
      <c r="D44" s="16" t="str">
        <f>[4]TK124!D44</f>
        <v>dimension, verticalité et linéarité</v>
      </c>
      <c r="E44" s="10" t="str">
        <f>[4]TK124!E44</f>
        <v>ENTREPRISE GC</v>
      </c>
      <c r="F44" s="52" t="str">
        <f>[4]TK124!F44</f>
        <v>LGV-BAT124PV233</v>
      </c>
    </row>
    <row r="45" spans="1:6" ht="15" customHeight="1">
      <c r="A45" s="54">
        <v>0.1</v>
      </c>
      <c r="B45" s="14" t="str">
        <f>[4]TK124!B45</f>
        <v>2,3,4</v>
      </c>
      <c r="C45" s="15" t="str">
        <f>[4]TK124!C45</f>
        <v xml:space="preserve">2,3,4. Essais sur béton frais </v>
      </c>
      <c r="D45" s="16" t="str">
        <f>[4]TK124!D45</f>
        <v xml:space="preserve">essai d'affaissement </v>
      </c>
      <c r="E45" s="10" t="str">
        <f>[4]TK124!E45</f>
        <v>ENTREPRISE GC + LABORATOIRE SOL</v>
      </c>
      <c r="F45" s="52" t="str">
        <f>[4]TK124!F45</f>
        <v>LGV-BAT124PV234</v>
      </c>
    </row>
    <row r="46" spans="1:6" ht="15" customHeight="1">
      <c r="A46" s="54">
        <v>0.56999999999999995</v>
      </c>
      <c r="B46" s="14" t="str">
        <f>[4]TK124!B46</f>
        <v>2,3,5</v>
      </c>
      <c r="C46" s="15" t="str">
        <f>[4]TK124!C46</f>
        <v>2,3,5. Essais sur béton durci</v>
      </c>
      <c r="D46" s="16" t="str">
        <f>[4]TK124!D46</f>
        <v xml:space="preserve">essai  de résistances mécaniques </v>
      </c>
      <c r="E46" s="10" t="str">
        <f>[4]TK124!E46</f>
        <v>ENTREPRISE GC + LABORATOIRE SOL</v>
      </c>
      <c r="F46" s="50">
        <f>[4]TK124!F46</f>
        <v>0</v>
      </c>
    </row>
    <row r="47" spans="1:6" ht="15" customHeight="1">
      <c r="A47" s="54">
        <v>0.13</v>
      </c>
      <c r="B47" s="14" t="str">
        <f>[4]TK124!B47</f>
        <v>2,3,6</v>
      </c>
      <c r="C47" s="18" t="str">
        <f>[4]TK124!C47</f>
        <v>2,3,6. Décoffrage/utilisation de l'ouvrage</v>
      </c>
      <c r="D47" s="19" t="str">
        <f>[4]TK124!D47</f>
        <v>séchage du béton</v>
      </c>
      <c r="E47" s="10" t="str">
        <f>[4]TK124!E47</f>
        <v xml:space="preserve">ENTREPRISE GC + CR/SIG </v>
      </c>
      <c r="F47" s="50">
        <f>[4]TK124!F47</f>
        <v>0</v>
      </c>
    </row>
    <row r="48" spans="1:6" ht="15" customHeight="1">
      <c r="A48" s="54">
        <v>0.13</v>
      </c>
      <c r="B48" s="14" t="str">
        <f>[4]TK124!B48</f>
        <v>2,3,7</v>
      </c>
      <c r="C48" s="20" t="str">
        <f>[4]TK124!C48</f>
        <v>2,3,7. MALT structure</v>
      </c>
      <c r="D48" s="17" t="str">
        <f>[4]TK124!D48</f>
        <v>mesure de la prise de terre</v>
      </c>
      <c r="E48" s="8" t="str">
        <f>[4]TK124!E48</f>
        <v xml:space="preserve">ENTREPRISE GC + CR/SIG </v>
      </c>
      <c r="F48" s="50">
        <f>[4]TK124!F48</f>
        <v>0</v>
      </c>
    </row>
    <row r="49" spans="1:6" ht="15" customHeight="1">
      <c r="B49" s="9">
        <f>[4]TK124!B49</f>
        <v>0</v>
      </c>
      <c r="C49" s="15">
        <f>[4]TK124!C49</f>
        <v>0</v>
      </c>
      <c r="D49" s="16">
        <f>[4]TK124!D49</f>
        <v>0</v>
      </c>
      <c r="E49" s="10">
        <f>[4]TK124!E49</f>
        <v>0</v>
      </c>
      <c r="F49" s="48">
        <f>[4]TK124!F49</f>
        <v>0</v>
      </c>
    </row>
    <row r="50" spans="1:6" ht="15" customHeight="1">
      <c r="B50" s="11" t="str">
        <f>[4]TK124!B50</f>
        <v>2,4,0</v>
      </c>
      <c r="C50" s="13" t="str">
        <f>[4]TK124!C50</f>
        <v xml:space="preserve">Chainages et linteaux </v>
      </c>
      <c r="D50" s="12">
        <f>[4]TK124!D50</f>
        <v>0</v>
      </c>
      <c r="E50" s="10">
        <f>[4]TK124!E50</f>
        <v>0</v>
      </c>
      <c r="F50" s="48">
        <f>[4]TK124!F50</f>
        <v>0</v>
      </c>
    </row>
    <row r="51" spans="1:6" ht="15" customHeight="1">
      <c r="A51" s="54">
        <v>0.22</v>
      </c>
      <c r="B51" s="14" t="str">
        <f>[4]TK124!B51</f>
        <v>2,4,1</v>
      </c>
      <c r="C51" s="15" t="str">
        <f>[4]TK124!C51</f>
        <v xml:space="preserve">2,4,1. Ferraillages </v>
      </c>
      <c r="D51" s="5" t="str">
        <f>[4]TK124!D51</f>
        <v xml:space="preserve">contrôle des sections  </v>
      </c>
      <c r="E51" s="10" t="str">
        <f>[4]TK124!E51</f>
        <v>ENTREPRISE GC +  BUREAU DE CONTROL</v>
      </c>
      <c r="F51" s="52" t="str">
        <f>[4]TK124!F51</f>
        <v>LGV-BAT124PV241</v>
      </c>
    </row>
    <row r="52" spans="1:6" ht="15" customHeight="1">
      <c r="A52" s="54">
        <v>0.22</v>
      </c>
      <c r="B52" s="125" t="str">
        <f>[4]TK124!B52</f>
        <v>2,4,2</v>
      </c>
      <c r="C52" s="136" t="str">
        <f>[4]TK124!C52</f>
        <v xml:space="preserve">     2,4,2. MALT structure</v>
      </c>
      <c r="D52" s="17" t="str">
        <f>[4]TK124!D52</f>
        <v>continuité de la boucle de terre</v>
      </c>
      <c r="E52" s="128" t="str">
        <f>[4]TK124!E52</f>
        <v>ENTREPRISE GC + CR/SIG  + BUREAU DE CONTROL</v>
      </c>
      <c r="F52" s="152" t="str">
        <f>[4]TK124!F52</f>
        <v>LGV-BAT124PV242</v>
      </c>
    </row>
    <row r="53" spans="1:6" ht="15" customHeight="1">
      <c r="A53" s="54">
        <v>0.22</v>
      </c>
      <c r="B53" s="134"/>
      <c r="C53" s="137"/>
      <c r="D53" s="17" t="str">
        <f>[4]TK124!D53</f>
        <v>mesure de la prise de terre</v>
      </c>
      <c r="E53" s="129"/>
      <c r="F53" s="153"/>
    </row>
    <row r="54" spans="1:6" ht="15" customHeight="1">
      <c r="A54" s="54">
        <v>0.22</v>
      </c>
      <c r="B54" s="135"/>
      <c r="C54" s="138"/>
      <c r="D54" s="17" t="str">
        <f>[4]TK124!D54</f>
        <v>mise en œuvre des éléments de la MALT (voir remarque)</v>
      </c>
      <c r="E54" s="130"/>
      <c r="F54" s="154"/>
    </row>
    <row r="55" spans="1:6" ht="15" customHeight="1">
      <c r="A55" s="54">
        <v>0.22</v>
      </c>
      <c r="B55" s="14" t="str">
        <f>[4]TK124!B55</f>
        <v>2,4,3</v>
      </c>
      <c r="C55" s="15" t="str">
        <f>[4]TK124!C55</f>
        <v>2,4,3. Coffrages</v>
      </c>
      <c r="D55" s="16" t="str">
        <f>[4]TK124!D55</f>
        <v>dimension, verticalité et linéarité</v>
      </c>
      <c r="E55" s="10" t="str">
        <f>[4]TK124!E55</f>
        <v>ENTREPRISE GC</v>
      </c>
      <c r="F55" s="52" t="str">
        <f>[4]TK124!F55</f>
        <v>LGV-BAT124PV243</v>
      </c>
    </row>
    <row r="56" spans="1:6" ht="15" customHeight="1">
      <c r="A56" s="54">
        <v>0.23</v>
      </c>
      <c r="B56" s="14" t="str">
        <f>[4]TK124!B56</f>
        <v>2,4,4</v>
      </c>
      <c r="C56" s="15" t="str">
        <f>[4]TK124!C56</f>
        <v xml:space="preserve">2,4,4. Essais sur béton frais </v>
      </c>
      <c r="D56" s="16" t="str">
        <f>[4]TK124!D56</f>
        <v xml:space="preserve">essai d'affaissement </v>
      </c>
      <c r="E56" s="10" t="str">
        <f>[4]TK124!E56</f>
        <v>ENTREPRISE GC + LABORATOIRE SOL</v>
      </c>
      <c r="F56" s="52" t="str">
        <f>[4]TK124!F56</f>
        <v>LGV-BAT124PV244</v>
      </c>
    </row>
    <row r="57" spans="1:6" ht="15" customHeight="1">
      <c r="A57" s="54">
        <v>0.61</v>
      </c>
      <c r="B57" s="14" t="str">
        <f>[4]TK124!B57</f>
        <v>2,4,5</v>
      </c>
      <c r="C57" s="15" t="str">
        <f>[4]TK124!C57</f>
        <v>2,4,5. Essais sur béton durci</v>
      </c>
      <c r="D57" s="16" t="str">
        <f>[4]TK124!D57</f>
        <v xml:space="preserve">essai  de résistances mécaniques </v>
      </c>
      <c r="E57" s="10" t="str">
        <f>[4]TK124!E57</f>
        <v>ENTREPRISE GC + LABORATOIRE SOL</v>
      </c>
      <c r="F57" s="50">
        <f>[4]TK124!F57</f>
        <v>0</v>
      </c>
    </row>
    <row r="58" spans="1:6" ht="15" customHeight="1">
      <c r="A58" s="54">
        <v>0.32</v>
      </c>
      <c r="B58" s="14" t="str">
        <f>[4]TK124!B58</f>
        <v>2,4,6</v>
      </c>
      <c r="C58" s="18" t="str">
        <f>[4]TK124!C58</f>
        <v>2,4,6. Décoffrage/utilisation de l'ouvrage</v>
      </c>
      <c r="D58" s="19" t="str">
        <f>[4]TK124!D58</f>
        <v>séchage du béton</v>
      </c>
      <c r="E58" s="10" t="str">
        <f>[4]TK124!E58</f>
        <v xml:space="preserve">ENTREPRISE GC + CR/SIG </v>
      </c>
      <c r="F58" s="52" t="str">
        <f>[4]TK124!F58</f>
        <v>LGV-BAT124PV246</v>
      </c>
    </row>
    <row r="59" spans="1:6" ht="15" customHeight="1">
      <c r="A59" s="54">
        <v>0.32</v>
      </c>
      <c r="B59" s="14" t="str">
        <f>[4]TK124!B59</f>
        <v>2,4,7</v>
      </c>
      <c r="C59" s="20" t="str">
        <f>[4]TK124!C59</f>
        <v>2,4,7. MALT structure</v>
      </c>
      <c r="D59" s="17" t="str">
        <f>[4]TK124!D59</f>
        <v>mesure de la prise de terre</v>
      </c>
      <c r="E59" s="8" t="str">
        <f>[4]TK124!E59</f>
        <v xml:space="preserve">ENTREPRISE GC + CR/SIG </v>
      </c>
      <c r="F59" s="50">
        <f>[4]TK124!F59</f>
        <v>0</v>
      </c>
    </row>
    <row r="60" spans="1:6" ht="15" customHeight="1">
      <c r="B60" s="9">
        <f>[4]TK124!B60</f>
        <v>0</v>
      </c>
      <c r="C60" s="15">
        <f>[4]TK124!C60</f>
        <v>0</v>
      </c>
      <c r="D60" s="16">
        <f>[4]TK124!D60</f>
        <v>0</v>
      </c>
      <c r="E60" s="10">
        <f>[4]TK124!E60</f>
        <v>0</v>
      </c>
      <c r="F60" s="50">
        <f>[4]TK124!F60</f>
        <v>0</v>
      </c>
    </row>
    <row r="61" spans="1:6" ht="15" customHeight="1">
      <c r="B61" s="11" t="str">
        <f>[4]TK124!B61</f>
        <v>2,5,0</v>
      </c>
      <c r="C61" s="21" t="str">
        <f>[4]TK124!C61</f>
        <v>Poutres</v>
      </c>
      <c r="D61" s="3">
        <f>[4]TK124!D61</f>
        <v>0</v>
      </c>
      <c r="E61" s="10">
        <f>[4]TK124!E61</f>
        <v>0</v>
      </c>
      <c r="F61" s="50">
        <f>[4]TK124!F61</f>
        <v>0</v>
      </c>
    </row>
    <row r="62" spans="1:6" ht="15" customHeight="1">
      <c r="A62" s="54">
        <v>0.33</v>
      </c>
      <c r="B62" s="14" t="str">
        <f>[4]TK124!B62</f>
        <v>2,5,1</v>
      </c>
      <c r="C62" s="15" t="str">
        <f>[4]TK124!C62</f>
        <v xml:space="preserve">2,5,1. Ferraillages </v>
      </c>
      <c r="D62" s="5" t="str">
        <f>[4]TK124!D62</f>
        <v xml:space="preserve">contrôle des sections  </v>
      </c>
      <c r="E62" s="10" t="str">
        <f>[4]TK124!E62</f>
        <v>ENTREPRISE GC +  BUREAU DE CONTROL</v>
      </c>
      <c r="F62" s="50">
        <f>[4]TK124!F62</f>
        <v>0</v>
      </c>
    </row>
    <row r="63" spans="1:6" ht="15" customHeight="1">
      <c r="A63" s="54">
        <v>0.33</v>
      </c>
      <c r="B63" s="125" t="str">
        <f>[4]TK124!B63</f>
        <v>2,5,2</v>
      </c>
      <c r="C63" s="136" t="str">
        <f>[4]TK124!C63</f>
        <v xml:space="preserve">     2,5,2. MALT structure</v>
      </c>
      <c r="D63" s="17" t="str">
        <f>[4]TK124!D63</f>
        <v>continuité de la boucle de terre</v>
      </c>
      <c r="E63" s="128" t="str">
        <f>[4]TK124!E63</f>
        <v>ENTREPRISE GC + CR/SIG  + BUREAU DE CONTROL</v>
      </c>
      <c r="F63" s="50">
        <f>[4]TK124!F63</f>
        <v>0</v>
      </c>
    </row>
    <row r="64" spans="1:6" ht="15" customHeight="1">
      <c r="A64" s="54">
        <v>0.33</v>
      </c>
      <c r="B64" s="134"/>
      <c r="C64" s="137"/>
      <c r="D64" s="17" t="str">
        <f>[4]TK124!D64</f>
        <v>mesure de la prise de terre</v>
      </c>
      <c r="E64" s="129"/>
      <c r="F64" s="50">
        <f>[4]TK124!F64</f>
        <v>0</v>
      </c>
    </row>
    <row r="65" spans="1:6" ht="15" customHeight="1">
      <c r="A65" s="54">
        <v>0.33</v>
      </c>
      <c r="B65" s="135"/>
      <c r="C65" s="138"/>
      <c r="D65" s="17" t="str">
        <f>[4]TK124!D65</f>
        <v>mise en œuvre des éléments de la MALT (voir remarque)</v>
      </c>
      <c r="E65" s="130"/>
      <c r="F65" s="50">
        <f>[4]TK124!F65</f>
        <v>0</v>
      </c>
    </row>
    <row r="66" spans="1:6" ht="15" customHeight="1">
      <c r="A66" s="54">
        <v>0.33</v>
      </c>
      <c r="B66" s="14" t="str">
        <f>[4]TK124!B66</f>
        <v>2,5,3</v>
      </c>
      <c r="C66" s="15" t="str">
        <f>[4]TK124!C66</f>
        <v>2,5,3. Coffrages</v>
      </c>
      <c r="D66" s="16" t="str">
        <f>[4]TK124!D66</f>
        <v>dimension, verticalité et linéarité</v>
      </c>
      <c r="E66" s="10" t="str">
        <f>[4]TK124!E66</f>
        <v>ENTREPRISE GC</v>
      </c>
      <c r="F66" s="50">
        <f>[4]TK124!F66</f>
        <v>0</v>
      </c>
    </row>
    <row r="67" spans="1:6" ht="15" customHeight="1">
      <c r="A67" s="54">
        <v>0.35</v>
      </c>
      <c r="B67" s="14" t="str">
        <f>[4]TK124!B67</f>
        <v>2,5,4</v>
      </c>
      <c r="C67" s="15" t="str">
        <f>[4]TK124!C67</f>
        <v xml:space="preserve">2,5,4. Essais sur béton frais </v>
      </c>
      <c r="D67" s="16" t="str">
        <f>[4]TK124!D67</f>
        <v xml:space="preserve">essai d'affaissement </v>
      </c>
      <c r="E67" s="10" t="str">
        <f>[4]TK124!E67</f>
        <v>ENTREPRISE GC + LABORATOIRE SOL</v>
      </c>
      <c r="F67" s="50">
        <f>[4]TK124!F67</f>
        <v>0</v>
      </c>
    </row>
    <row r="68" spans="1:6" ht="15" customHeight="1">
      <c r="A68" s="54">
        <v>0.61</v>
      </c>
      <c r="B68" s="14" t="str">
        <f>[4]TK124!B68</f>
        <v>2,5,5</v>
      </c>
      <c r="C68" s="15" t="str">
        <f>[4]TK124!C68</f>
        <v>2,5,5. Essais sur béton durci</v>
      </c>
      <c r="D68" s="16" t="str">
        <f>[4]TK124!D68</f>
        <v xml:space="preserve">essai  de résistances mécaniques </v>
      </c>
      <c r="E68" s="10" t="str">
        <f>[4]TK124!E68</f>
        <v>ENTREPRISE GC + LABORATOIRE SOL</v>
      </c>
      <c r="F68" s="50">
        <f>[4]TK124!F68</f>
        <v>0</v>
      </c>
    </row>
    <row r="69" spans="1:6" ht="15" customHeight="1">
      <c r="A69" s="54">
        <v>0.33</v>
      </c>
      <c r="B69" s="14" t="str">
        <f>[4]TK124!B69</f>
        <v>2,5,6</v>
      </c>
      <c r="C69" s="18" t="str">
        <f>[4]TK124!C69</f>
        <v>2,5,6. Décoffrage/utilisation de l'ouvrage</v>
      </c>
      <c r="D69" s="19" t="str">
        <f>[4]TK124!D69</f>
        <v>séchage du béton</v>
      </c>
      <c r="E69" s="10" t="str">
        <f>[4]TK124!E69</f>
        <v xml:space="preserve">ENTREPRISE GC + CR/SIG </v>
      </c>
      <c r="F69" s="48">
        <f>[4]TK124!F69</f>
        <v>0</v>
      </c>
    </row>
    <row r="70" spans="1:6" ht="15" customHeight="1">
      <c r="A70" s="54">
        <v>0.34</v>
      </c>
      <c r="B70" s="14" t="str">
        <f>[4]TK124!B70</f>
        <v>2,5,7</v>
      </c>
      <c r="C70" s="20" t="str">
        <f>[4]TK124!C70</f>
        <v>2,5,7. MALT structure</v>
      </c>
      <c r="D70" s="17" t="str">
        <f>[4]TK124!D70</f>
        <v>mesure de la prise de terre</v>
      </c>
      <c r="E70" s="8" t="str">
        <f>[4]TK124!E70</f>
        <v xml:space="preserve">ENTREPRISE GC + CR/SIG </v>
      </c>
      <c r="F70" s="48">
        <f>[4]TK124!F70</f>
        <v>0</v>
      </c>
    </row>
    <row r="71" spans="1:6" ht="15" customHeight="1">
      <c r="B71" s="9">
        <f>[4]TK124!B71</f>
        <v>0</v>
      </c>
      <c r="C71" s="15">
        <f>[4]TK124!C71</f>
        <v>0</v>
      </c>
      <c r="D71" s="16">
        <f>[4]TK124!D71</f>
        <v>0</v>
      </c>
      <c r="E71" s="10">
        <f>[4]TK124!E71</f>
        <v>0</v>
      </c>
      <c r="F71" s="48">
        <f>[4]TK124!F71</f>
        <v>0</v>
      </c>
    </row>
    <row r="72" spans="1:6" ht="15" customHeight="1">
      <c r="B72" s="11" t="str">
        <f>[4]TK124!B72</f>
        <v>2,6,0</v>
      </c>
      <c r="C72" s="13" t="str">
        <f>[4]TK124!C72</f>
        <v>Acrotères</v>
      </c>
      <c r="D72" s="12">
        <f>[4]TK124!D72</f>
        <v>0</v>
      </c>
      <c r="E72" s="10">
        <f>[4]TK124!E72</f>
        <v>0</v>
      </c>
      <c r="F72" s="48">
        <f>[4]TK124!F72</f>
        <v>0</v>
      </c>
    </row>
    <row r="73" spans="1:6" ht="15" customHeight="1">
      <c r="A73" s="54">
        <v>0.44</v>
      </c>
      <c r="B73" s="14" t="str">
        <f>[4]TK124!B73</f>
        <v>2,6,1</v>
      </c>
      <c r="C73" s="15" t="str">
        <f>[4]TK124!C73</f>
        <v xml:space="preserve">2,6,1. Ferraillages </v>
      </c>
      <c r="D73" s="5" t="str">
        <f>[4]TK124!D73</f>
        <v xml:space="preserve">contrôle des sections  </v>
      </c>
      <c r="E73" s="10" t="str">
        <f>[4]TK124!E73</f>
        <v>ENTREPRISE GC +  BUREAU DE CONTROL</v>
      </c>
      <c r="F73" s="52" t="str">
        <f>[4]TK124!F73</f>
        <v>LGV-BAT124-PV261</v>
      </c>
    </row>
    <row r="74" spans="1:6" ht="15" customHeight="1">
      <c r="A74" s="54">
        <v>0.44</v>
      </c>
      <c r="B74" s="125" t="str">
        <f>[4]TK124!B74</f>
        <v>2,6,2</v>
      </c>
      <c r="C74" s="136" t="str">
        <f>[4]TK124!C74</f>
        <v xml:space="preserve">     2,6,2. MALT structure</v>
      </c>
      <c r="D74" s="17" t="str">
        <f>[4]TK124!D74</f>
        <v>continuité de la boucle de terre</v>
      </c>
      <c r="E74" s="128" t="str">
        <f>[4]TK124!E74</f>
        <v>ENTREPRISE GC + CR/SIG  + BUREAU DE CONTROL</v>
      </c>
      <c r="F74" s="152" t="str">
        <f>[4]TK124!F74</f>
        <v>LGV-BAT124-PV262</v>
      </c>
    </row>
    <row r="75" spans="1:6" ht="15" customHeight="1">
      <c r="A75" s="54">
        <v>0.44</v>
      </c>
      <c r="B75" s="134"/>
      <c r="C75" s="137"/>
      <c r="D75" s="17" t="str">
        <f>[4]TK124!D75</f>
        <v>mesure de la prise de terre</v>
      </c>
      <c r="E75" s="129"/>
      <c r="F75" s="153"/>
    </row>
    <row r="76" spans="1:6" ht="15" customHeight="1">
      <c r="A76" s="54">
        <v>0.44</v>
      </c>
      <c r="B76" s="135"/>
      <c r="C76" s="138"/>
      <c r="D76" s="17" t="str">
        <f>[4]TK124!D76</f>
        <v>mise en œuvre des éléments de la MALT (voir remarque)</v>
      </c>
      <c r="E76" s="130"/>
      <c r="F76" s="154"/>
    </row>
    <row r="77" spans="1:6" ht="15" customHeight="1">
      <c r="A77" s="54">
        <v>0.44</v>
      </c>
      <c r="B77" s="14" t="str">
        <f>[4]TK124!B77</f>
        <v>2,6,3</v>
      </c>
      <c r="C77" s="15" t="str">
        <f>[4]TK124!C77</f>
        <v>2,6,3. Coffrages</v>
      </c>
      <c r="D77" s="16" t="str">
        <f>[4]TK124!D77</f>
        <v>dimention, verticalité et linéarité</v>
      </c>
      <c r="E77" s="10" t="str">
        <f>[4]TK124!E77</f>
        <v>ENTREPRISE GC</v>
      </c>
      <c r="F77" s="52" t="str">
        <f>[4]TK124!F77</f>
        <v>LGV-BAT124-PV263</v>
      </c>
    </row>
    <row r="78" spans="1:6" ht="15" customHeight="1">
      <c r="A78" s="54">
        <v>0.45</v>
      </c>
      <c r="B78" s="14" t="str">
        <f>[4]TK124!B78</f>
        <v>2,6,4</v>
      </c>
      <c r="C78" s="15" t="str">
        <f>[4]TK124!C78</f>
        <v xml:space="preserve">2,6,4. Essais sur béton frais </v>
      </c>
      <c r="D78" s="16" t="str">
        <f>[4]TK124!D78</f>
        <v xml:space="preserve">essai d'affaissement </v>
      </c>
      <c r="E78" s="10" t="str">
        <f>[4]TK124!E78</f>
        <v>ENTREPRISE GC + LABORATOIRE SOL</v>
      </c>
      <c r="F78" s="52" t="str">
        <f>[4]TK124!F78</f>
        <v>LGV-BAT124-PV264</v>
      </c>
    </row>
    <row r="79" spans="1:6" ht="15" customHeight="1">
      <c r="A79" s="54">
        <v>0.74</v>
      </c>
      <c r="B79" s="14" t="str">
        <f>[4]TK124!B79</f>
        <v>2,6,5</v>
      </c>
      <c r="C79" s="15" t="str">
        <f>[4]TK124!C79</f>
        <v>2,6,5. Essais sur béton durci</v>
      </c>
      <c r="D79" s="16" t="str">
        <f>[4]TK124!D79</f>
        <v xml:space="preserve">essai  de résistances mécaniques </v>
      </c>
      <c r="E79" s="10" t="str">
        <f>[4]TK124!E79</f>
        <v>ENTREPRISE GC + LABORATOIRE SOL</v>
      </c>
      <c r="F79" s="50">
        <f>[4]TK124!F79</f>
        <v>0</v>
      </c>
    </row>
    <row r="80" spans="1:6" ht="15" customHeight="1">
      <c r="A80" s="54">
        <v>0.48</v>
      </c>
      <c r="B80" s="14" t="str">
        <f>[4]TK124!B80</f>
        <v>2,6,6</v>
      </c>
      <c r="C80" s="18" t="str">
        <f>[4]TK124!C80</f>
        <v>2,6,6. Decofrage/utilisation de l'ouvrage</v>
      </c>
      <c r="D80" s="19" t="str">
        <f>[4]TK124!D80</f>
        <v>séchage du béton</v>
      </c>
      <c r="E80" s="10" t="str">
        <f>[4]TK124!E80</f>
        <v xml:space="preserve">ENTREPRISE GC + CR/SIG </v>
      </c>
      <c r="F80" s="50">
        <f>[4]TK124!F80</f>
        <v>0</v>
      </c>
    </row>
    <row r="81" spans="1:6" ht="15" customHeight="1">
      <c r="A81" s="54">
        <v>0.48</v>
      </c>
      <c r="B81" s="14" t="str">
        <f>[4]TK124!B81</f>
        <v>2,6,7</v>
      </c>
      <c r="C81" s="20" t="str">
        <f>[4]TK124!C81</f>
        <v>2,6,7. MALT structure</v>
      </c>
      <c r="D81" s="17" t="str">
        <f>[4]TK124!D81</f>
        <v>mesure de la prise de terre</v>
      </c>
      <c r="E81" s="8" t="str">
        <f>[4]TK124!E81</f>
        <v xml:space="preserve">ENTREPRISE GC + CR/SIG </v>
      </c>
      <c r="F81" s="50">
        <f>[4]TK124!F81</f>
        <v>0</v>
      </c>
    </row>
    <row r="82" spans="1:6" ht="15" customHeight="1">
      <c r="B82" s="9">
        <f>[4]TK124!B82</f>
        <v>0</v>
      </c>
      <c r="C82" s="16">
        <f>[4]TK124!C82</f>
        <v>0</v>
      </c>
      <c r="D82" s="16">
        <f>[4]TK124!D82</f>
        <v>0</v>
      </c>
      <c r="E82" s="10">
        <f>[4]TK124!E82</f>
        <v>0</v>
      </c>
      <c r="F82" s="50">
        <f>[4]TK124!F82</f>
        <v>0</v>
      </c>
    </row>
    <row r="83" spans="1:6" ht="15" customHeight="1">
      <c r="B83" s="11">
        <f>[4]TK124!B83</f>
        <v>3</v>
      </c>
      <c r="C83" s="12" t="str">
        <f>[4]TK124!C83</f>
        <v xml:space="preserve">DALLES </v>
      </c>
      <c r="D83" s="12">
        <f>[4]TK124!D83</f>
        <v>0</v>
      </c>
      <c r="E83" s="10">
        <f>[4]TK124!E83</f>
        <v>0</v>
      </c>
      <c r="F83" s="50">
        <f>[4]TK124!F83</f>
        <v>0</v>
      </c>
    </row>
    <row r="84" spans="1:6" ht="15" customHeight="1">
      <c r="A84" s="54">
        <v>0.09</v>
      </c>
      <c r="B84" s="14" t="str">
        <f>[4]TK124!B84</f>
        <v>3,0,1</v>
      </c>
      <c r="C84" s="64" t="str">
        <f>[4]TK124!C84</f>
        <v>3,0,1. Réseaux sous dallage</v>
      </c>
      <c r="D84" s="5" t="str">
        <f>[4]TK124!D84</f>
        <v xml:space="preserve">positionement des reseaux sous dallage </v>
      </c>
      <c r="E84" s="10" t="str">
        <f>[4]TK124!E84</f>
        <v>ENTREPRISE GC</v>
      </c>
      <c r="F84" s="52" t="str">
        <f>[4]TK124!F84</f>
        <v>LGV-BAT124-PV301</v>
      </c>
    </row>
    <row r="85" spans="1:6" ht="15" customHeight="1">
      <c r="A85" s="54">
        <v>0.65</v>
      </c>
      <c r="B85" s="14" t="str">
        <f>[4]TK124!B85</f>
        <v>3,0,2</v>
      </c>
      <c r="C85" s="64" t="str">
        <f>[4]TK124!C85</f>
        <v>3,0,2. Compaction des sols</v>
      </c>
      <c r="D85" s="5" t="str">
        <f>[4]TK124!D85</f>
        <v>test de compaction</v>
      </c>
      <c r="E85" s="10" t="str">
        <f>[4]TK124!E85</f>
        <v>ENTREPRISE GC + LABORATOIRE SOL</v>
      </c>
      <c r="F85" s="50">
        <f>[4]TK124!F85</f>
        <v>0</v>
      </c>
    </row>
    <row r="86" spans="1:6" ht="15" customHeight="1">
      <c r="A86" s="54">
        <v>0.74</v>
      </c>
      <c r="B86" s="14" t="str">
        <f>[4]TK124!B86</f>
        <v>3,0,3</v>
      </c>
      <c r="C86" s="16" t="str">
        <f>[4]TK124!C86</f>
        <v>3,0,3. Coffrages</v>
      </c>
      <c r="D86" s="16" t="str">
        <f>[4]TK124!D86</f>
        <v>dimention, verticalité et linéarité</v>
      </c>
      <c r="E86" s="10" t="str">
        <f>[4]TK124!E86</f>
        <v>ENTREPRISE GC</v>
      </c>
      <c r="F86" s="50">
        <f>[4]TK124!F86</f>
        <v>0</v>
      </c>
    </row>
    <row r="87" spans="1:6" ht="15" customHeight="1">
      <c r="A87" s="54">
        <v>0.74</v>
      </c>
      <c r="B87" s="14" t="str">
        <f>[4]TK124!B87</f>
        <v>3,0,4</v>
      </c>
      <c r="C87" s="16" t="str">
        <f>[4]TK124!C87</f>
        <v xml:space="preserve">3,0,4. Ferraillages </v>
      </c>
      <c r="D87" s="5" t="str">
        <f>[4]TK124!D87</f>
        <v xml:space="preserve">contrôle des sections  </v>
      </c>
      <c r="E87" s="10" t="str">
        <f>[4]TK124!E87</f>
        <v>ENTREPRISE GC +  BUREAU DE CONTROL</v>
      </c>
      <c r="F87" s="50">
        <f>[4]TK124!F87</f>
        <v>0</v>
      </c>
    </row>
    <row r="88" spans="1:6" ht="15" customHeight="1">
      <c r="A88" s="54">
        <v>0.74</v>
      </c>
      <c r="B88" s="125" t="str">
        <f>[4]TK124!B88</f>
        <v>3,0,5</v>
      </c>
      <c r="C88" s="136" t="str">
        <f>[4]TK124!C88</f>
        <v>3,0,5. MALT dalle sur radier</v>
      </c>
      <c r="D88" s="17" t="str">
        <f>[4]TK124!D88</f>
        <v>continuité de la boucle de terre</v>
      </c>
      <c r="E88" s="128" t="str">
        <f>[4]TK124!E88</f>
        <v>ENTREPRISE GC + CR/SIG  + BUREAU DE CONTROL</v>
      </c>
      <c r="F88" s="155">
        <f>[4]TK124!F88</f>
        <v>0</v>
      </c>
    </row>
    <row r="89" spans="1:6" ht="15" customHeight="1">
      <c r="A89" s="54">
        <v>0.74</v>
      </c>
      <c r="B89" s="134"/>
      <c r="C89" s="137"/>
      <c r="D89" s="17" t="str">
        <f>[4]TK124!D89</f>
        <v>mesure de la prise de terre</v>
      </c>
      <c r="E89" s="129"/>
      <c r="F89" s="156"/>
    </row>
    <row r="90" spans="1:6" ht="15" customHeight="1">
      <c r="A90" s="54">
        <v>0.74</v>
      </c>
      <c r="B90" s="135"/>
      <c r="C90" s="138"/>
      <c r="D90" s="17" t="str">
        <f>[4]TK124!D90</f>
        <v>mise en œuvre des éléments de la MALT (voir remarque)</v>
      </c>
      <c r="E90" s="130"/>
      <c r="F90" s="157"/>
    </row>
    <row r="91" spans="1:6" ht="15" customHeight="1">
      <c r="A91" s="54">
        <v>0.74</v>
      </c>
      <c r="B91" s="14" t="str">
        <f>[4]TK124!B91</f>
        <v>3,0,6</v>
      </c>
      <c r="C91" s="16" t="str">
        <f>[4]TK124!C91</f>
        <v xml:space="preserve">3,0,6.Essais sur béton frais </v>
      </c>
      <c r="D91" s="16" t="str">
        <f>[4]TK124!D91</f>
        <v xml:space="preserve">essai d'affaissement </v>
      </c>
      <c r="E91" s="10" t="str">
        <f>[4]TK124!E91</f>
        <v>ENTREPRISE GC + LABORATOIRE SOL</v>
      </c>
      <c r="F91" s="50">
        <f>[4]TK124!F91</f>
        <v>0</v>
      </c>
    </row>
    <row r="92" spans="1:6" ht="15" customHeight="1">
      <c r="A92" s="54">
        <v>0.83</v>
      </c>
      <c r="B92" s="14" t="str">
        <f>[4]TK124!B92</f>
        <v>3,0,7</v>
      </c>
      <c r="C92" s="16" t="str">
        <f>[4]TK124!C92</f>
        <v>3,0,7.Essais sur béton durci</v>
      </c>
      <c r="D92" s="16" t="str">
        <f>[4]TK124!D92</f>
        <v xml:space="preserve">essai  de résistances mécaniques </v>
      </c>
      <c r="E92" s="10" t="str">
        <f>[4]TK124!E92</f>
        <v>ENTREPRISE GC + LABORATOIRE SOL</v>
      </c>
      <c r="F92" s="50">
        <f>[4]TK124!F92</f>
        <v>0</v>
      </c>
    </row>
    <row r="93" spans="1:6" ht="15" customHeight="1">
      <c r="A93" s="54">
        <v>0.76</v>
      </c>
      <c r="B93" s="14" t="str">
        <f>[4]TK124!B93</f>
        <v>3,0,8</v>
      </c>
      <c r="C93" s="16" t="str">
        <f>[4]TK124!C93</f>
        <v>3,0,8. Finition de la dalle</v>
      </c>
      <c r="D93" s="16" t="str">
        <f>[4]TK124!D93</f>
        <v>finition et planimétrie</v>
      </c>
      <c r="E93" s="8" t="str">
        <f>[4]TK124!E93</f>
        <v xml:space="preserve">ENTREPRISE GC + CR/SIG </v>
      </c>
      <c r="F93" s="50">
        <f>[4]TK124!F93</f>
        <v>0</v>
      </c>
    </row>
    <row r="94" spans="1:6" ht="15" customHeight="1">
      <c r="A94" s="54">
        <v>0.76</v>
      </c>
      <c r="B94" s="14" t="str">
        <f>[4]TK124!B94</f>
        <v>3,0,9</v>
      </c>
      <c r="C94" s="22" t="str">
        <f>[4]TK124!C94</f>
        <v>3,0,9. Décoffrage/utilisation de l'ouvrage</v>
      </c>
      <c r="D94" s="19" t="str">
        <f>[4]TK124!D94</f>
        <v>séchage du béton</v>
      </c>
      <c r="E94" s="8" t="str">
        <f>[4]TK124!E94</f>
        <v xml:space="preserve">ENTREPRISE GC + CR/SIG </v>
      </c>
      <c r="F94" s="50">
        <f>[4]TK124!F94</f>
        <v>0</v>
      </c>
    </row>
    <row r="95" spans="1:6" ht="15" customHeight="1">
      <c r="A95" s="54">
        <v>0.76</v>
      </c>
      <c r="B95" s="14" t="str">
        <f>[4]TK124!B95</f>
        <v>3,0,10</v>
      </c>
      <c r="C95" s="17" t="str">
        <f>[4]TK124!C95</f>
        <v>3,0,10. MALT dalle sur radier</v>
      </c>
      <c r="D95" s="17" t="str">
        <f>[4]TK124!D95</f>
        <v>mesure de la prise de terre</v>
      </c>
      <c r="E95" s="8" t="str">
        <f>[4]TK124!E95</f>
        <v xml:space="preserve">ENTREPRISE GC + CR/SIG </v>
      </c>
      <c r="F95" s="50">
        <f>[4]TK124!F95</f>
        <v>0</v>
      </c>
    </row>
    <row r="96" spans="1:6" ht="15" customHeight="1">
      <c r="B96" s="14">
        <f>[4]TK124!B96</f>
        <v>0</v>
      </c>
      <c r="C96" s="17">
        <f>[4]TK124!C96</f>
        <v>0</v>
      </c>
      <c r="D96" s="17">
        <f>[4]TK124!D96</f>
        <v>0</v>
      </c>
      <c r="E96" s="8">
        <f>[4]TK124!E96</f>
        <v>0</v>
      </c>
      <c r="F96" s="48">
        <f>[4]TK124!F96</f>
        <v>0</v>
      </c>
    </row>
    <row r="97" spans="1:6" ht="15" customHeight="1">
      <c r="B97" s="14">
        <f>[4]TK124!B97</f>
        <v>0</v>
      </c>
      <c r="C97" s="17">
        <f>[4]TK124!C97</f>
        <v>0</v>
      </c>
      <c r="D97" s="17">
        <f>[4]TK124!D97</f>
        <v>0</v>
      </c>
      <c r="E97" s="8">
        <f>[4]TK124!E97</f>
        <v>0</v>
      </c>
      <c r="F97" s="48">
        <f>[4]TK124!F97</f>
        <v>0</v>
      </c>
    </row>
    <row r="98" spans="1:6" ht="15" customHeight="1">
      <c r="B98" s="14">
        <f>[4]TK124!B98</f>
        <v>0</v>
      </c>
      <c r="C98" s="17">
        <f>[4]TK124!C98</f>
        <v>0</v>
      </c>
      <c r="D98" s="17">
        <f>[4]TK124!D98</f>
        <v>0</v>
      </c>
      <c r="E98" s="8">
        <f>[4]TK124!E98</f>
        <v>0</v>
      </c>
      <c r="F98" s="48">
        <f>[4]TK124!F98</f>
        <v>0</v>
      </c>
    </row>
    <row r="99" spans="1:6" ht="15" customHeight="1">
      <c r="B99" s="14">
        <f>[4]TK124!B99</f>
        <v>0</v>
      </c>
      <c r="C99" s="17">
        <f>[4]TK124!C99</f>
        <v>0</v>
      </c>
      <c r="D99" s="17">
        <f>[4]TK124!D99</f>
        <v>0</v>
      </c>
      <c r="E99" s="8">
        <f>[4]TK124!E99</f>
        <v>0</v>
      </c>
      <c r="F99" s="48">
        <f>[4]TK124!F99</f>
        <v>0</v>
      </c>
    </row>
    <row r="100" spans="1:6" ht="15" customHeight="1">
      <c r="B100" s="9">
        <f>[4]TK124!B100</f>
        <v>0</v>
      </c>
      <c r="C100" s="16">
        <f>[4]TK124!C100</f>
        <v>0</v>
      </c>
      <c r="D100" s="16">
        <f>[4]TK124!D100</f>
        <v>0</v>
      </c>
      <c r="E100" s="10">
        <f>[4]TK124!E100</f>
        <v>0</v>
      </c>
      <c r="F100" s="48">
        <f>[4]TK124!F100</f>
        <v>0</v>
      </c>
    </row>
    <row r="101" spans="1:6" ht="15" customHeight="1">
      <c r="B101" s="11">
        <f>[4]TK124!B101</f>
        <v>4</v>
      </c>
      <c r="C101" s="12" t="str">
        <f>[4]TK124!C101</f>
        <v xml:space="preserve">PLANCHERS </v>
      </c>
      <c r="D101" s="12">
        <f>[4]TK124!D101</f>
        <v>0</v>
      </c>
      <c r="E101" s="10">
        <f>[4]TK124!E101</f>
        <v>0</v>
      </c>
      <c r="F101" s="48">
        <f>[4]TK124!F101</f>
        <v>0</v>
      </c>
    </row>
    <row r="102" spans="1:6" ht="15" customHeight="1">
      <c r="A102" s="54">
        <v>0.4</v>
      </c>
      <c r="B102" s="14" t="str">
        <f>[4]TK124!B102</f>
        <v>4,0,1</v>
      </c>
      <c r="C102" s="16" t="str">
        <f>[4]TK124!C102</f>
        <v>4,0,1. Coffrages</v>
      </c>
      <c r="D102" s="16" t="str">
        <f>[4]TK124!D102</f>
        <v>verticalité et mesures</v>
      </c>
      <c r="E102" s="10" t="str">
        <f>[4]TK124!E102</f>
        <v>ENTREPRISE GC</v>
      </c>
      <c r="F102" s="52" t="str">
        <f>[4]TK124!F102</f>
        <v>LGV-BAT124-PV401</v>
      </c>
    </row>
    <row r="103" spans="1:6" ht="15" customHeight="1">
      <c r="A103" s="54">
        <v>0.4</v>
      </c>
      <c r="B103" s="14" t="str">
        <f>[4]TK124!B103</f>
        <v>4,0,2</v>
      </c>
      <c r="C103" s="16" t="str">
        <f>[4]TK124!C103</f>
        <v xml:space="preserve">4,0,2. Ferraillages </v>
      </c>
      <c r="D103" s="5" t="str">
        <f>[4]TK124!D103</f>
        <v xml:space="preserve">contrôle des sections  </v>
      </c>
      <c r="E103" s="10" t="str">
        <f>[4]TK124!E103</f>
        <v>ENTREPRISE GC +  BUREAU DE CONTROL</v>
      </c>
      <c r="F103" s="52" t="str">
        <f>[4]TK124!F103</f>
        <v>LGV-BAT124-PV402</v>
      </c>
    </row>
    <row r="104" spans="1:6" ht="15" customHeight="1">
      <c r="A104" s="54">
        <v>0.4</v>
      </c>
      <c r="B104" s="125" t="str">
        <f>[4]TK124!B104</f>
        <v>4,0,3</v>
      </c>
      <c r="C104" s="136" t="str">
        <f>[4]TK124!C104</f>
        <v>4,0,3. MALT plancher haut</v>
      </c>
      <c r="D104" s="17" t="str">
        <f>[4]TK124!D104</f>
        <v>continuité de la boucle de terre</v>
      </c>
      <c r="E104" s="128" t="str">
        <f>[4]TK124!E104</f>
        <v>ENTREPRISE GC + CR/SIG  + BUREAU DE CONTROL</v>
      </c>
      <c r="F104" s="152" t="str">
        <f>[4]TK124!F104</f>
        <v>LGV-BAT124-PV403</v>
      </c>
    </row>
    <row r="105" spans="1:6" ht="15" customHeight="1">
      <c r="A105" s="54">
        <v>0.4</v>
      </c>
      <c r="B105" s="134"/>
      <c r="C105" s="137"/>
      <c r="D105" s="17" t="str">
        <f>[4]TK124!D105</f>
        <v>mesure de la prise de terre</v>
      </c>
      <c r="E105" s="129"/>
      <c r="F105" s="153"/>
    </row>
    <row r="106" spans="1:6" ht="15" customHeight="1">
      <c r="A106" s="54">
        <v>0.4</v>
      </c>
      <c r="B106" s="135"/>
      <c r="C106" s="138"/>
      <c r="D106" s="17" t="str">
        <f>[4]TK124!D106</f>
        <v>mise en œuvre des éléments de la MALT (voir remarque)</v>
      </c>
      <c r="E106" s="130"/>
      <c r="F106" s="154"/>
    </row>
    <row r="107" spans="1:6" ht="15" customHeight="1">
      <c r="A107" s="54">
        <v>0.42</v>
      </c>
      <c r="B107" s="14" t="str">
        <f>[4]TK124!B107</f>
        <v>4,0,4</v>
      </c>
      <c r="C107" s="16" t="str">
        <f>[4]TK124!C107</f>
        <v xml:space="preserve">4,0,4. Essais sur béton frais </v>
      </c>
      <c r="D107" s="16" t="str">
        <f>[4]TK124!D107</f>
        <v xml:space="preserve">essai d'affaissement </v>
      </c>
      <c r="E107" s="10" t="str">
        <f>[4]TK124!E107</f>
        <v>ENTREPRISE GC + LABORATOIRE SOL</v>
      </c>
      <c r="F107" s="52" t="str">
        <f>[4]TK124!F107</f>
        <v>LGV-BAT124-PV404</v>
      </c>
    </row>
    <row r="108" spans="1:6" ht="15" customHeight="1">
      <c r="A108" s="54">
        <v>0.7</v>
      </c>
      <c r="B108" s="14" t="str">
        <f>[4]TK124!B108</f>
        <v>4,0,5</v>
      </c>
      <c r="C108" s="16" t="str">
        <f>[4]TK124!C108</f>
        <v>4,0,5. Essais sur béton durci</v>
      </c>
      <c r="D108" s="16" t="str">
        <f>[4]TK124!D108</f>
        <v xml:space="preserve">essai  de résistances mécaniques </v>
      </c>
      <c r="E108" s="10" t="str">
        <f>[4]TK124!E108</f>
        <v>ENTREPRISE GC + LABORATOIRE SOL</v>
      </c>
      <c r="F108" s="50">
        <f>[4]TK124!F108</f>
        <v>0</v>
      </c>
    </row>
    <row r="109" spans="1:6" ht="15" customHeight="1">
      <c r="A109" s="54">
        <v>0.44</v>
      </c>
      <c r="B109" s="14" t="str">
        <f>[4]TK124!B109</f>
        <v>4,0,6</v>
      </c>
      <c r="C109" s="22" t="str">
        <f>[4]TK124!C109</f>
        <v>4,0,6. Décoffrage/utilisation de l'ouvrage</v>
      </c>
      <c r="D109" s="19" t="str">
        <f>[4]TK124!D109</f>
        <v>séchage du béton</v>
      </c>
      <c r="E109" s="10" t="str">
        <f>[4]TK124!E109</f>
        <v xml:space="preserve">ENTREPRISE GC + CR/SIG </v>
      </c>
      <c r="F109" s="50">
        <f>[4]TK124!F109</f>
        <v>0</v>
      </c>
    </row>
    <row r="110" spans="1:6" ht="15" customHeight="1">
      <c r="A110" s="54">
        <v>0.44</v>
      </c>
      <c r="B110" s="14" t="str">
        <f>[4]TK124!B110</f>
        <v>4,0,7</v>
      </c>
      <c r="C110" s="23" t="str">
        <f>[4]TK124!C110</f>
        <v>4,0,7. MALT plancher haut</v>
      </c>
      <c r="D110" s="17" t="str">
        <f>[4]TK124!D110</f>
        <v>mesure de la prise de terre</v>
      </c>
      <c r="E110" s="8" t="str">
        <f>[4]TK124!E110</f>
        <v xml:space="preserve">ENTREPRISE GC + CR/SIG </v>
      </c>
      <c r="F110" s="50">
        <f>[4]TK124!F110</f>
        <v>0</v>
      </c>
    </row>
    <row r="111" spans="1:6" ht="15" customHeight="1">
      <c r="B111" s="9">
        <f>[4]TK124!B111</f>
        <v>0</v>
      </c>
      <c r="C111" s="24">
        <f>[4]TK124!C111</f>
        <v>0</v>
      </c>
      <c r="D111" s="17">
        <f>[4]TK124!D111</f>
        <v>0</v>
      </c>
      <c r="E111" s="6">
        <f>[4]TK124!E111</f>
        <v>0</v>
      </c>
      <c r="F111" s="48">
        <f>[4]TK124!F111</f>
        <v>0</v>
      </c>
    </row>
    <row r="112" spans="1:6" ht="15" customHeight="1">
      <c r="B112" s="25">
        <f>[4]TK124!B112</f>
        <v>5</v>
      </c>
      <c r="C112" s="12" t="str">
        <f>[4]TK124!C112</f>
        <v xml:space="preserve">VOILES </v>
      </c>
      <c r="D112" s="26">
        <f>[4]TK124!D112</f>
        <v>0</v>
      </c>
      <c r="E112" s="10">
        <f>[4]TK124!E112</f>
        <v>0</v>
      </c>
      <c r="F112" s="48">
        <f>[4]TK124!F112</f>
        <v>0</v>
      </c>
    </row>
    <row r="113" spans="1:6" ht="15" customHeight="1">
      <c r="B113" s="11">
        <f>[4]TK124!B113</f>
        <v>5.0999999999999996</v>
      </c>
      <c r="C113" s="13" t="str">
        <f>[4]TK124!C113</f>
        <v>Corps creux Agglo/Brique</v>
      </c>
      <c r="D113" s="12">
        <f>[4]TK124!D113</f>
        <v>0</v>
      </c>
      <c r="E113" s="10">
        <f>[4]TK124!E113</f>
        <v>0</v>
      </c>
      <c r="F113" s="48">
        <f>[4]TK124!F113</f>
        <v>0</v>
      </c>
    </row>
    <row r="114" spans="1:6" ht="15" customHeight="1">
      <c r="A114" s="54">
        <v>0.1</v>
      </c>
      <c r="B114" s="14" t="str">
        <f>[4]TK124!B114</f>
        <v>5,1,1</v>
      </c>
      <c r="C114" s="15" t="str">
        <f>[4]TK124!C114</f>
        <v xml:space="preserve">5,1,1. Implantation des murs </v>
      </c>
      <c r="D114" s="5" t="str">
        <f>[4]TK124!D114</f>
        <v xml:space="preserve">écarts d'implantation </v>
      </c>
      <c r="E114" s="6" t="str">
        <f>[4]TK124!E114</f>
        <v>ENTREPRISE GC + GEOMETRE + CR SIG</v>
      </c>
      <c r="F114" s="52" t="str">
        <f>[4]TK124!F114</f>
        <v>LGV-BAT124-PV 511</v>
      </c>
    </row>
    <row r="115" spans="1:6" ht="15" customHeight="1">
      <c r="A115" s="54">
        <v>0.1</v>
      </c>
      <c r="B115" s="14" t="str">
        <f>[4]TK124!B115</f>
        <v>5,1,2</v>
      </c>
      <c r="C115" s="15" t="str">
        <f>[4]TK124!C115</f>
        <v>5,1,2. Verticalité et mesures des murs</v>
      </c>
      <c r="D115" s="16" t="str">
        <f>[4]TK124!D115</f>
        <v>dimension, verticalité et linéarité</v>
      </c>
      <c r="E115" s="10" t="str">
        <f>[4]TK124!E115</f>
        <v>ENTREPRISE GC</v>
      </c>
      <c r="F115" s="52" t="str">
        <f>[4]TK124!F115</f>
        <v>LGV-BAT124-PV 512</v>
      </c>
    </row>
    <row r="116" spans="1:6" ht="15" customHeight="1">
      <c r="B116" s="14">
        <f>[4]TK124!B116</f>
        <v>0</v>
      </c>
      <c r="C116" s="15">
        <f>[4]TK124!C116</f>
        <v>0</v>
      </c>
      <c r="D116" s="16">
        <f>[4]TK124!D116</f>
        <v>0</v>
      </c>
      <c r="E116" s="10">
        <f>[4]TK124!E116</f>
        <v>0</v>
      </c>
      <c r="F116" s="50">
        <f>[4]TK124!F116</f>
        <v>0</v>
      </c>
    </row>
    <row r="117" spans="1:6" ht="15" customHeight="1">
      <c r="B117" s="11">
        <f>[4]TK124!B117</f>
        <v>5.2</v>
      </c>
      <c r="C117" s="13" t="str">
        <f>[4]TK124!C117</f>
        <v>Corps plein BA</v>
      </c>
      <c r="D117" s="12">
        <f>[4]TK124!D117</f>
        <v>0</v>
      </c>
      <c r="E117" s="10">
        <f>[4]TK124!E117</f>
        <v>0</v>
      </c>
      <c r="F117" s="50">
        <f>[4]TK124!F117</f>
        <v>0</v>
      </c>
    </row>
    <row r="118" spans="1:6" ht="15" customHeight="1">
      <c r="A118" s="54">
        <v>0.1</v>
      </c>
      <c r="B118" s="14" t="str">
        <f>[4]TK124!B118</f>
        <v>5,2,1</v>
      </c>
      <c r="C118" s="15" t="str">
        <f>[4]TK124!C118</f>
        <v xml:space="preserve">5,2,1. Implantation des murs </v>
      </c>
      <c r="D118" s="5" t="str">
        <f>[4]TK124!D118</f>
        <v xml:space="preserve">écarts d'implantation </v>
      </c>
      <c r="E118" s="6" t="str">
        <f>[4]TK124!E118</f>
        <v>ENTREPRISE GC + GEOMETRE + CR SIG</v>
      </c>
      <c r="F118" s="52" t="str">
        <f>[4]TK124!F118</f>
        <v>LGV-BAT124-PV 521</v>
      </c>
    </row>
    <row r="119" spans="1:6" ht="15" customHeight="1">
      <c r="A119" s="54">
        <v>0.35</v>
      </c>
      <c r="B119" s="14" t="str">
        <f>[4]TK124!B119</f>
        <v>5,2,2</v>
      </c>
      <c r="C119" s="15" t="str">
        <f>[4]TK124!C119</f>
        <v xml:space="preserve">5,2,2. Ferraillages </v>
      </c>
      <c r="D119" s="5" t="str">
        <f>[4]TK124!D119</f>
        <v xml:space="preserve">contrôle des sections  </v>
      </c>
      <c r="E119" s="10" t="str">
        <f>[4]TK124!E119</f>
        <v>ENTREPRISE GC +  BUREAU DE CONTROL</v>
      </c>
      <c r="F119" s="52" t="str">
        <f>[4]TK124!F119</f>
        <v>LGV-BAT124-PV 522</v>
      </c>
    </row>
    <row r="120" spans="1:6" ht="15" customHeight="1">
      <c r="A120" s="54">
        <v>0.35</v>
      </c>
      <c r="B120" s="125" t="str">
        <f>[4]TK124!B120</f>
        <v>5,2,3</v>
      </c>
      <c r="C120" s="139" t="str">
        <f>[4]TK124!C120</f>
        <v>5,2,3. MALT murs</v>
      </c>
      <c r="D120" s="17" t="str">
        <f>[4]TK124!D120</f>
        <v>continuité de la boucle de terre</v>
      </c>
      <c r="E120" s="128" t="str">
        <f>[4]TK124!E120</f>
        <v>ENTREPRISE GC + CR/SIG  + BUREAU DE CONTROL</v>
      </c>
      <c r="F120" s="152" t="str">
        <f>[4]TK124!F120</f>
        <v>LGV-BAT124-PV 523</v>
      </c>
    </row>
    <row r="121" spans="1:6" ht="15" customHeight="1">
      <c r="A121" s="54">
        <v>0.35</v>
      </c>
      <c r="B121" s="134"/>
      <c r="C121" s="140"/>
      <c r="D121" s="17" t="str">
        <f>[4]TK124!D121</f>
        <v>mesure de la prise de terre</v>
      </c>
      <c r="E121" s="129"/>
      <c r="F121" s="153"/>
    </row>
    <row r="122" spans="1:6" ht="15" customHeight="1">
      <c r="A122" s="54">
        <v>0.35</v>
      </c>
      <c r="B122" s="135"/>
      <c r="C122" s="141"/>
      <c r="D122" s="17" t="str">
        <f>[4]TK124!D122</f>
        <v>mise en œuvre des éléments de la MALT (voir remarque)</v>
      </c>
      <c r="E122" s="130"/>
      <c r="F122" s="154"/>
    </row>
    <row r="123" spans="1:6" ht="15" customHeight="1">
      <c r="A123" s="54">
        <v>0.35</v>
      </c>
      <c r="B123" s="14" t="str">
        <f>[4]TK124!B123</f>
        <v>5,2,4</v>
      </c>
      <c r="C123" s="15" t="str">
        <f>[4]TK124!C123</f>
        <v>5,2,4. Verticalité et mesure des murs</v>
      </c>
      <c r="D123" s="16" t="str">
        <f>[4]TK124!D123</f>
        <v>dimension, verticalité et linéarité</v>
      </c>
      <c r="E123" s="10" t="str">
        <f>[4]TK124!E123</f>
        <v>ENTREPRISE GC</v>
      </c>
      <c r="F123" s="52" t="str">
        <f>[4]TK124!F123</f>
        <v>LGV-BAT124-PV 524</v>
      </c>
    </row>
    <row r="124" spans="1:6" ht="15" customHeight="1">
      <c r="A124" s="54">
        <v>0.35</v>
      </c>
      <c r="B124" s="14" t="str">
        <f>[4]TK124!B124</f>
        <v>5,2,5</v>
      </c>
      <c r="C124" s="15" t="str">
        <f>[4]TK124!C124</f>
        <v xml:space="preserve">5,2,5. Essais sur béton frais </v>
      </c>
      <c r="D124" s="16" t="str">
        <f>[4]TK124!D124</f>
        <v xml:space="preserve">essai d'affaissement </v>
      </c>
      <c r="E124" s="10" t="str">
        <f>[4]TK124!E124</f>
        <v>ENTREPRISE GC + LABORATOIRE SOL</v>
      </c>
      <c r="F124" s="52" t="str">
        <f>[4]TK124!F124</f>
        <v>LGV-BAT124-PV 525</v>
      </c>
    </row>
    <row r="125" spans="1:6" ht="15" customHeight="1">
      <c r="A125" s="54">
        <v>0.7</v>
      </c>
      <c r="B125" s="14" t="str">
        <f>[4]TK124!B125</f>
        <v>5,2,6</v>
      </c>
      <c r="C125" s="15" t="str">
        <f>[4]TK124!C125</f>
        <v>5,2,6. Essais sur béton durci</v>
      </c>
      <c r="D125" s="16" t="str">
        <f>[4]TK124!D125</f>
        <v xml:space="preserve">essai  de résistances mécaniques </v>
      </c>
      <c r="E125" s="10" t="str">
        <f>[4]TK124!E125</f>
        <v>ENTREPRISE GC + LABORATOIRE SOL</v>
      </c>
      <c r="F125" s="50">
        <f>[4]TK124!F125</f>
        <v>0</v>
      </c>
    </row>
    <row r="126" spans="1:6" ht="15" customHeight="1">
      <c r="A126" s="54">
        <v>0.39</v>
      </c>
      <c r="B126" s="14" t="str">
        <f>[4]TK124!B126</f>
        <v>5,2,7</v>
      </c>
      <c r="C126" s="18" t="str">
        <f>[4]TK124!C126</f>
        <v>5,2,7. Décoffrage/utilisation de l'ouvrage</v>
      </c>
      <c r="D126" s="19" t="str">
        <f>[4]TK124!D126</f>
        <v>séchage du béton</v>
      </c>
      <c r="E126" s="10" t="str">
        <f>[4]TK124!E126</f>
        <v xml:space="preserve">ENTREPRISE GC + CR/SIG </v>
      </c>
      <c r="F126" s="52" t="str">
        <f>[4]TK124!F126</f>
        <v>LGV-BAT124-PV 527</v>
      </c>
    </row>
    <row r="127" spans="1:6" ht="15" customHeight="1">
      <c r="A127" s="54">
        <v>0.39</v>
      </c>
      <c r="B127" s="14" t="str">
        <f>[4]TK124!B127</f>
        <v>5,2,8</v>
      </c>
      <c r="C127" s="20" t="str">
        <f>[4]TK124!C127</f>
        <v>5,2,8. MALT murs</v>
      </c>
      <c r="D127" s="17" t="str">
        <f>[4]TK124!D127</f>
        <v>mesure de la prise de terre</v>
      </c>
      <c r="E127" s="8" t="str">
        <f>[4]TK124!E127</f>
        <v xml:space="preserve">ENTREPRISE GC + CR/SIG </v>
      </c>
      <c r="F127" s="50">
        <f>[4]TK124!F127</f>
        <v>0</v>
      </c>
    </row>
    <row r="128" spans="1:6" ht="15" customHeight="1">
      <c r="A128" s="54">
        <v>0.39</v>
      </c>
      <c r="B128" s="14" t="str">
        <f>[4]TK124!B128</f>
        <v>5,2,9</v>
      </c>
      <c r="C128" s="15" t="str">
        <f>[4]TK124!C128</f>
        <v>5,2,9. Parement des murs</v>
      </c>
      <c r="D128" s="28" t="str">
        <f>[4]TK124!D128</f>
        <v xml:space="preserve">qualité de la finition </v>
      </c>
      <c r="E128" s="8" t="str">
        <f>[4]TK124!E128</f>
        <v xml:space="preserve">ENTREPRISE GC + CR/SIG </v>
      </c>
      <c r="F128" s="52" t="str">
        <f>[4]TK124!F128</f>
        <v>LGV-BAT124-PV 529</v>
      </c>
    </row>
    <row r="129" spans="1:6" ht="15" customHeight="1">
      <c r="B129" s="14">
        <f>[4]TK124!B129</f>
        <v>0</v>
      </c>
      <c r="C129" s="16">
        <f>[4]TK124!C129</f>
        <v>0</v>
      </c>
      <c r="D129" s="16">
        <f>[4]TK124!D129</f>
        <v>0</v>
      </c>
      <c r="E129" s="10">
        <f>[4]TK124!E129</f>
        <v>0</v>
      </c>
      <c r="F129" s="48">
        <f>[4]TK124!F129</f>
        <v>0</v>
      </c>
    </row>
    <row r="130" spans="1:6" ht="15" customHeight="1">
      <c r="B130" s="11">
        <f>[4]TK124!B130</f>
        <v>6</v>
      </c>
      <c r="C130" s="12" t="str">
        <f>[4]TK124!C130</f>
        <v xml:space="preserve">ETANCHEITE ET ISOLATION </v>
      </c>
      <c r="D130" s="12">
        <f>[4]TK124!D130</f>
        <v>0</v>
      </c>
      <c r="E130" s="10">
        <f>[4]TK124!E130</f>
        <v>0</v>
      </c>
      <c r="F130" s="48">
        <f>[4]TK124!F130</f>
        <v>0</v>
      </c>
    </row>
    <row r="131" spans="1:6" ht="15" customHeight="1">
      <c r="A131" s="54">
        <v>0.61</v>
      </c>
      <c r="B131" s="125" t="str">
        <f>[4]TK124!B131</f>
        <v>6,0,1</v>
      </c>
      <c r="C131" s="136" t="str">
        <f>[4]TK124!C131</f>
        <v xml:space="preserve"> 6,0,1. Forme et utilisation de l'ouvrage </v>
      </c>
      <c r="D131" s="16" t="str">
        <f>[4]TK124!D131</f>
        <v>contrôle de la pente</v>
      </c>
      <c r="E131" s="128" t="str">
        <f>[4]TK124!E131</f>
        <v xml:space="preserve">ENTREPRISE GC + CR/SIG </v>
      </c>
      <c r="F131" s="48">
        <f>[4]TK124!F131</f>
        <v>0</v>
      </c>
    </row>
    <row r="132" spans="1:6" ht="15" customHeight="1">
      <c r="A132" s="54">
        <v>0.61</v>
      </c>
      <c r="B132" s="135"/>
      <c r="C132" s="138"/>
      <c r="D132" s="16" t="str">
        <f>[4]TK124!D132</f>
        <v>séchage de la forme</v>
      </c>
      <c r="E132" s="130"/>
      <c r="F132" s="48">
        <f>[4]TK124!F132</f>
        <v>0</v>
      </c>
    </row>
    <row r="133" spans="1:6" ht="15" customHeight="1">
      <c r="A133" s="54">
        <v>0.61</v>
      </c>
      <c r="B133" s="14" t="str">
        <f>[4]TK124!B133</f>
        <v>6,0,2</v>
      </c>
      <c r="C133" s="16" t="str">
        <f>[4]TK124!C133</f>
        <v xml:space="preserve">6,0,2. Isolation </v>
      </c>
      <c r="D133" s="16" t="str">
        <f>[4]TK124!D133</f>
        <v xml:space="preserve">contrôle des ponts thermique </v>
      </c>
      <c r="E133" s="10" t="str">
        <f>[4]TK124!E133</f>
        <v>ENTREPRISE GC</v>
      </c>
      <c r="F133" s="48">
        <f>[4]TK124!F133</f>
        <v>0</v>
      </c>
    </row>
    <row r="134" spans="1:6" ht="15" customHeight="1">
      <c r="A134" s="54">
        <v>0.63</v>
      </c>
      <c r="B134" s="14" t="str">
        <f>[4]TK124!B134</f>
        <v>6,0,3</v>
      </c>
      <c r="C134" s="16" t="str">
        <f>[4]TK124!C134</f>
        <v>6,0,3. Etanchéité</v>
      </c>
      <c r="D134" s="28" t="str">
        <f>[4]TK124!D134</f>
        <v>test étanchéité</v>
      </c>
      <c r="E134" s="8" t="str">
        <f>[4]TK124!E134</f>
        <v>ENTREPRISE GC + CR/SIG  + BUREAU DE CONTROL</v>
      </c>
      <c r="F134" s="48">
        <f>[4]TK124!F134</f>
        <v>0</v>
      </c>
    </row>
    <row r="135" spans="1:6" ht="15" customHeight="1">
      <c r="B135" s="29">
        <f>[4]TK124!B135</f>
        <v>0</v>
      </c>
      <c r="C135" s="28">
        <f>[4]TK124!C135</f>
        <v>0</v>
      </c>
      <c r="D135" s="28">
        <f>[4]TK124!D135</f>
        <v>0</v>
      </c>
      <c r="E135" s="10">
        <f>[4]TK124!E135</f>
        <v>0</v>
      </c>
      <c r="F135" s="48">
        <f>[4]TK124!F135</f>
        <v>0</v>
      </c>
    </row>
    <row r="136" spans="1:6" ht="15" customHeight="1">
      <c r="B136" s="11">
        <f>[4]TK124!B136</f>
        <v>7</v>
      </c>
      <c r="C136" s="12" t="str">
        <f>[4]TK124!C136</f>
        <v>MENUISERIE</v>
      </c>
      <c r="D136" s="12">
        <f>[4]TK124!D136</f>
        <v>0</v>
      </c>
      <c r="E136" s="30">
        <f>[4]TK124!E136</f>
        <v>0</v>
      </c>
      <c r="F136" s="48">
        <f>[4]TK124!F136</f>
        <v>0</v>
      </c>
    </row>
    <row r="137" spans="1:6" ht="15" customHeight="1">
      <c r="A137" s="54">
        <v>0.54</v>
      </c>
      <c r="B137" s="14" t="str">
        <f>[4]TK124!B137</f>
        <v>7,0,1</v>
      </c>
      <c r="C137" s="16" t="str">
        <f>[4]TK124!C137</f>
        <v>7,0,1. Bâti dormant et menuiserie</v>
      </c>
      <c r="D137" s="16" t="str">
        <f>[4]TK124!D137</f>
        <v>contrôle de pose</v>
      </c>
      <c r="E137" s="10" t="str">
        <f>[4]TK124!E137</f>
        <v>ENTREPRISE GC</v>
      </c>
      <c r="F137" s="48">
        <f>[4]TK124!F137</f>
        <v>0</v>
      </c>
    </row>
    <row r="138" spans="1:6" ht="15" customHeight="1">
      <c r="A138" s="54">
        <v>0.54</v>
      </c>
      <c r="B138" s="125" t="str">
        <f>[4]TK124!B138</f>
        <v>7,0,2</v>
      </c>
      <c r="C138" s="136" t="str">
        <f>[4]TK124!C138</f>
        <v>7,0,2. MALT des menuiseries</v>
      </c>
      <c r="D138" s="17" t="str">
        <f>[4]TK124!D138</f>
        <v>continuité de la boucle de terre</v>
      </c>
      <c r="E138" s="128" t="str">
        <f>[4]TK124!E138</f>
        <v>ENTREPRISE GC + CR/SIG  + BUREAU DE CONTROL</v>
      </c>
      <c r="F138" s="48">
        <f>[4]TK124!F138</f>
        <v>0</v>
      </c>
    </row>
    <row r="139" spans="1:6" ht="15" customHeight="1">
      <c r="A139" s="54">
        <v>0.54</v>
      </c>
      <c r="B139" s="135"/>
      <c r="C139" s="138"/>
      <c r="D139" s="17" t="str">
        <f>[4]TK124!D139</f>
        <v>mesure de la prise de terre</v>
      </c>
      <c r="E139" s="130"/>
      <c r="F139" s="48">
        <f>[4]TK124!F139</f>
        <v>0</v>
      </c>
    </row>
    <row r="140" spans="1:6" ht="15" customHeight="1">
      <c r="A140" s="54">
        <v>0.54</v>
      </c>
      <c r="B140" s="14" t="str">
        <f>[4]TK124!B140</f>
        <v>7,0,3</v>
      </c>
      <c r="C140" s="16" t="str">
        <f>[4]TK124!C140</f>
        <v>7,0,3. Etanchéité</v>
      </c>
      <c r="D140" s="28" t="str">
        <f>[4]TK124!D140</f>
        <v>test étanchéité</v>
      </c>
      <c r="E140" s="8" t="str">
        <f>[4]TK124!E140</f>
        <v>ENTREPRISE GC + CR/SIG  + BUREAU DE CONTROL</v>
      </c>
      <c r="F140" s="48">
        <f>[4]TK124!F140</f>
        <v>0</v>
      </c>
    </row>
    <row r="141" spans="1:6" ht="15" customHeight="1">
      <c r="B141" s="29">
        <f>[4]TK124!B141</f>
        <v>0</v>
      </c>
      <c r="C141" s="28">
        <f>[4]TK124!C141</f>
        <v>0</v>
      </c>
      <c r="D141" s="28">
        <f>[4]TK124!D141</f>
        <v>0</v>
      </c>
      <c r="E141" s="10">
        <f>[4]TK124!E141</f>
        <v>0</v>
      </c>
      <c r="F141" s="48">
        <f>[4]TK124!F141</f>
        <v>0</v>
      </c>
    </row>
    <row r="142" spans="1:6" ht="15" customHeight="1">
      <c r="B142" s="11">
        <f>[4]TK124!B142</f>
        <v>8</v>
      </c>
      <c r="C142" s="12" t="str">
        <f>[4]TK124!C142</f>
        <v>REVETEMENT</v>
      </c>
      <c r="D142" s="16">
        <f>[4]TK124!D142</f>
        <v>0</v>
      </c>
      <c r="E142" s="30">
        <f>[4]TK124!E142</f>
        <v>0</v>
      </c>
      <c r="F142" s="48">
        <f>[4]TK124!F142</f>
        <v>0</v>
      </c>
    </row>
    <row r="143" spans="1:6" ht="15" customHeight="1">
      <c r="B143" s="11">
        <f>[4]TK124!B143</f>
        <v>8.1</v>
      </c>
      <c r="C143" s="13" t="str">
        <f>[4]TK124!C143</f>
        <v>Enduits Int/Ext</v>
      </c>
      <c r="D143" s="12">
        <f>[4]TK124!D143</f>
        <v>0</v>
      </c>
      <c r="E143" s="10">
        <f>[4]TK124!E143</f>
        <v>0</v>
      </c>
      <c r="F143" s="48">
        <f>[4]TK124!F143</f>
        <v>0</v>
      </c>
    </row>
    <row r="144" spans="1:6" ht="15" customHeight="1">
      <c r="A144" s="54">
        <v>0.52</v>
      </c>
      <c r="B144" s="14" t="str">
        <f>[4]TK124!B144</f>
        <v>8,1,1</v>
      </c>
      <c r="C144" s="15" t="str">
        <f>[4]TK124!C144</f>
        <v xml:space="preserve">8,1,1. Première couche </v>
      </c>
      <c r="D144" s="16" t="str">
        <f>[4]TK124!D144</f>
        <v>séchage  de l'enduit</v>
      </c>
      <c r="E144" s="10" t="str">
        <f>[4]TK124!E144</f>
        <v>ENTREPRISE GC</v>
      </c>
      <c r="F144" s="48">
        <f>[4]TK124!F144</f>
        <v>0</v>
      </c>
    </row>
    <row r="145" spans="1:6" ht="15" customHeight="1">
      <c r="A145" s="54">
        <v>0.52</v>
      </c>
      <c r="B145" s="14" t="str">
        <f>[4]TK124!B145</f>
        <v>8,1,2</v>
      </c>
      <c r="C145" s="15" t="str">
        <f>[4]TK124!C145</f>
        <v xml:space="preserve">8,1,2. Deuxième couche </v>
      </c>
      <c r="D145" s="16" t="str">
        <f>[4]TK124!D145</f>
        <v>qualité finition</v>
      </c>
      <c r="E145" s="10" t="str">
        <f>[4]TK124!E145</f>
        <v xml:space="preserve">ENTREPRISE GC + CR/SIG </v>
      </c>
      <c r="F145" s="48">
        <f>[4]TK124!F145</f>
        <v>0</v>
      </c>
    </row>
    <row r="146" spans="1:6" ht="15" customHeight="1">
      <c r="B146" s="14">
        <f>[4]TK124!B146</f>
        <v>0</v>
      </c>
      <c r="C146" s="15">
        <f>[4]TK124!C146</f>
        <v>0</v>
      </c>
      <c r="D146" s="16">
        <f>[4]TK124!D146</f>
        <v>0</v>
      </c>
      <c r="E146" s="27">
        <f>[4]TK124!E146</f>
        <v>0</v>
      </c>
      <c r="F146" s="48">
        <f>[4]TK124!F146</f>
        <v>0</v>
      </c>
    </row>
    <row r="147" spans="1:6" ht="15" customHeight="1">
      <c r="B147" s="11">
        <f>[4]TK124!B147</f>
        <v>8.1999999999999993</v>
      </c>
      <c r="C147" s="13" t="str">
        <f>[4]TK124!C147</f>
        <v>Peintures Int/Ext</v>
      </c>
      <c r="D147" s="12">
        <f>[4]TK124!D147</f>
        <v>0</v>
      </c>
      <c r="E147" s="26">
        <f>[4]TK124!E147</f>
        <v>0</v>
      </c>
      <c r="F147" s="48">
        <f>[4]TK124!F147</f>
        <v>0</v>
      </c>
    </row>
    <row r="148" spans="1:6" ht="15" customHeight="1">
      <c r="A148" s="54">
        <v>0.7</v>
      </c>
      <c r="B148" s="14" t="str">
        <f>[4]TK124!B148</f>
        <v>8,2,1</v>
      </c>
      <c r="C148" s="15" t="str">
        <f>[4]TK124!C148</f>
        <v>8,2,1. Première couche</v>
      </c>
      <c r="D148" s="16" t="str">
        <f>[4]TK124!D148</f>
        <v>séchage  de la peinture</v>
      </c>
      <c r="E148" s="10" t="str">
        <f>[4]TK124!E148</f>
        <v>ENTREPRISE GC</v>
      </c>
      <c r="F148" s="48">
        <f>[4]TK124!F148</f>
        <v>0</v>
      </c>
    </row>
    <row r="149" spans="1:6" ht="15" customHeight="1">
      <c r="A149" s="54">
        <v>0.74</v>
      </c>
      <c r="B149" s="14" t="str">
        <f>[4]TK124!B149</f>
        <v>8,2,2</v>
      </c>
      <c r="C149" s="15" t="str">
        <f>[4]TK124!C149</f>
        <v>8,2,2. Deuxième couche</v>
      </c>
      <c r="D149" s="16" t="str">
        <f>[4]TK124!D149</f>
        <v>séchage  de la peinture</v>
      </c>
      <c r="E149" s="128" t="str">
        <f>[4]TK124!E149</f>
        <v xml:space="preserve">ENTREPRISE GC + CR/SIG </v>
      </c>
      <c r="F149" s="48">
        <f>[4]TK124!F149</f>
        <v>0</v>
      </c>
    </row>
    <row r="150" spans="1:6" ht="15" customHeight="1">
      <c r="A150" s="54">
        <v>0.74</v>
      </c>
      <c r="B150" s="14" t="str">
        <f>[4]TK124!B150</f>
        <v>8,2,3</v>
      </c>
      <c r="C150" s="15" t="str">
        <f>[4]TK124!C150</f>
        <v xml:space="preserve">8,2,3. Troisième couche </v>
      </c>
      <c r="D150" s="16" t="str">
        <f>[4]TK124!D150</f>
        <v xml:space="preserve">qualité de la finition </v>
      </c>
      <c r="E150" s="130"/>
      <c r="F150" s="48">
        <f>[4]TK124!F150</f>
        <v>0</v>
      </c>
    </row>
    <row r="151" spans="1:6" ht="15" customHeight="1">
      <c r="B151" s="14">
        <f>[4]TK124!B151</f>
        <v>0</v>
      </c>
      <c r="C151" s="15">
        <f>[4]TK124!C151</f>
        <v>0</v>
      </c>
      <c r="D151" s="16">
        <f>[4]TK124!D151</f>
        <v>0</v>
      </c>
      <c r="E151" s="8">
        <f>[4]TK124!E151</f>
        <v>0</v>
      </c>
      <c r="F151" s="48">
        <f>[4]TK124!F151</f>
        <v>0</v>
      </c>
    </row>
    <row r="152" spans="1:6" ht="15" customHeight="1">
      <c r="B152" s="11">
        <f>[4]TK124!B152</f>
        <v>9</v>
      </c>
      <c r="C152" s="12" t="str">
        <f>[4]TK124!C152</f>
        <v xml:space="preserve">EVACUATION EAUX PLUVIALE </v>
      </c>
      <c r="D152" s="16">
        <f>[4]TK124!D152</f>
        <v>0</v>
      </c>
      <c r="E152" s="8">
        <f>[4]TK124!E152</f>
        <v>0</v>
      </c>
      <c r="F152" s="48">
        <f>[4]TK124!F152</f>
        <v>0</v>
      </c>
    </row>
    <row r="153" spans="1:6" ht="15" customHeight="1">
      <c r="A153" s="54">
        <v>0.77</v>
      </c>
      <c r="B153" s="125" t="str">
        <f>[4]TK124!B153</f>
        <v>9,0,1</v>
      </c>
      <c r="C153" s="136" t="str">
        <f>[4]TK124!C153</f>
        <v>9,0,1. Zinguerie et évacuation des eaux pluviales vers drain</v>
      </c>
      <c r="D153" s="136" t="str">
        <f>[4]TK124!D153</f>
        <v xml:space="preserve">test découlement des eaux  et test d'étanchéité </v>
      </c>
      <c r="E153" s="128" t="str">
        <f>[4]TK124!E153</f>
        <v xml:space="preserve">ENTREPRISE GC + CR/SIG </v>
      </c>
      <c r="F153" s="48">
        <f>[4]TK124!F153</f>
        <v>0</v>
      </c>
    </row>
    <row r="154" spans="1:6" ht="15" customHeight="1">
      <c r="A154" s="54">
        <v>0.77</v>
      </c>
      <c r="B154" s="135"/>
      <c r="C154" s="138"/>
      <c r="D154" s="138"/>
      <c r="E154" s="130"/>
      <c r="F154" s="48">
        <f>[4]TK124!F154</f>
        <v>0</v>
      </c>
    </row>
    <row r="155" spans="1:6" ht="15" customHeight="1">
      <c r="B155" s="113">
        <f>[4]TK124!B155</f>
        <v>0</v>
      </c>
      <c r="C155" s="111">
        <f>[4]TK124!C155</f>
        <v>0</v>
      </c>
      <c r="D155" s="111">
        <f>[4]TK124!D155</f>
        <v>0</v>
      </c>
      <c r="E155" s="112">
        <f>[4]TK124!E155</f>
        <v>0</v>
      </c>
      <c r="F155" s="48">
        <f>[4]TK124!F155</f>
        <v>0</v>
      </c>
    </row>
    <row r="156" spans="1:6" ht="15" customHeight="1">
      <c r="B156" s="113">
        <f>[4]TK124!B156</f>
        <v>0</v>
      </c>
      <c r="C156" s="111">
        <f>[4]TK124!C156</f>
        <v>0</v>
      </c>
      <c r="D156" s="111">
        <f>[4]TK124!D156</f>
        <v>0</v>
      </c>
      <c r="E156" s="112">
        <f>[4]TK124!E156</f>
        <v>0</v>
      </c>
      <c r="F156" s="48">
        <f>[4]TK124!F156</f>
        <v>0</v>
      </c>
    </row>
    <row r="157" spans="1:6" ht="15" customHeight="1">
      <c r="B157" s="31">
        <f>[4]TK124!B157</f>
        <v>0</v>
      </c>
      <c r="C157" s="32">
        <f>[4]TK124!C157</f>
        <v>0</v>
      </c>
      <c r="D157" s="33">
        <f>[4]TK124!D157</f>
        <v>0</v>
      </c>
      <c r="E157" s="34">
        <f>[4]TK124!E157</f>
        <v>0</v>
      </c>
      <c r="F157" s="48">
        <f>[4]TK124!F157</f>
        <v>0</v>
      </c>
    </row>
    <row r="158" spans="1:6" ht="15" customHeight="1">
      <c r="B158" s="11">
        <f>[4]TK124!B158</f>
        <v>10</v>
      </c>
      <c r="C158" s="35" t="str">
        <f>[4]TK124!C158</f>
        <v>ELECTRICITE</v>
      </c>
      <c r="D158" s="35">
        <f>[4]TK124!D158</f>
        <v>0</v>
      </c>
      <c r="E158" s="10">
        <f>[4]TK124!E158</f>
        <v>0</v>
      </c>
      <c r="F158" s="48">
        <f>[4]TK124!F158</f>
        <v>0</v>
      </c>
    </row>
    <row r="159" spans="1:6" ht="15" customHeight="1">
      <c r="A159" s="54">
        <v>0.9</v>
      </c>
      <c r="B159" s="14" t="str">
        <f>[4]TK124!B159</f>
        <v>10,0,1</v>
      </c>
      <c r="C159" s="65" t="str">
        <f>[4]TK124!C159</f>
        <v>10,0,1. Eclairage normal</v>
      </c>
      <c r="D159" s="36" t="str">
        <f>[4]TK124!D159</f>
        <v xml:space="preserve">test fonctionnement  et mesure des lumens </v>
      </c>
      <c r="E159" s="30" t="str">
        <f>[4]TK124!E159</f>
        <v xml:space="preserve">ENTREPRISE ELECTRICITE + CR/SIG  </v>
      </c>
      <c r="F159" s="48">
        <f>[4]TK124!F159</f>
        <v>0</v>
      </c>
    </row>
    <row r="160" spans="1:6" ht="15" customHeight="1">
      <c r="A160" s="54">
        <v>0.9</v>
      </c>
      <c r="B160" s="14" t="str">
        <f>[4]TK124!B160</f>
        <v>10,0,2</v>
      </c>
      <c r="C160" s="26" t="str">
        <f>[4]TK124!C160</f>
        <v>10,0,2. Eclairage de sécurité</v>
      </c>
      <c r="D160" s="37" t="str">
        <f>[4]TK124!D160</f>
        <v xml:space="preserve">test fonctionnement bloc de secours en cas de défaut </v>
      </c>
      <c r="E160" s="38" t="str">
        <f>[4]TK124!E160</f>
        <v>ENTREPRISE ELECTRICITE + CR/SIG</v>
      </c>
      <c r="F160" s="48">
        <f>[4]TK124!F160</f>
        <v>0</v>
      </c>
    </row>
    <row r="161" spans="1:6" ht="15" customHeight="1">
      <c r="A161" s="54">
        <v>1</v>
      </c>
      <c r="B161" s="125" t="str">
        <f>[4]TK124!B161</f>
        <v>10,0,3</v>
      </c>
      <c r="C161" s="128" t="str">
        <f>[4]TK124!C161</f>
        <v>10,0,3. Tableau électrique TGBT</v>
      </c>
      <c r="D161" s="37" t="str">
        <f>[4]TK124!D161</f>
        <v>control serrage et repérage des équipements électriques</v>
      </c>
      <c r="E161" s="128" t="str">
        <f>[4]TK124!E161</f>
        <v>ENTREPRISE ELECTRICITE + CR/SIG  + BUREAU DE CONTROL</v>
      </c>
      <c r="F161" s="48">
        <f>[4]TK124!F161</f>
        <v>0</v>
      </c>
    </row>
    <row r="162" spans="1:6" ht="15" customHeight="1">
      <c r="A162" s="54">
        <v>1</v>
      </c>
      <c r="B162" s="134"/>
      <c r="C162" s="132"/>
      <c r="D162" s="37" t="str">
        <f>[4]TK124!D162</f>
        <v>test fonctionnement différentiel</v>
      </c>
      <c r="E162" s="129"/>
      <c r="F162" s="48">
        <f>[4]TK124!F162</f>
        <v>0</v>
      </c>
    </row>
    <row r="163" spans="1:6" ht="15" customHeight="1">
      <c r="A163" s="54">
        <v>1</v>
      </c>
      <c r="B163" s="134"/>
      <c r="C163" s="132"/>
      <c r="D163" s="37" t="str">
        <f>[4]TK124!D163</f>
        <v xml:space="preserve">test mise à la terre </v>
      </c>
      <c r="E163" s="129"/>
      <c r="F163" s="48">
        <f>[4]TK124!F163</f>
        <v>0</v>
      </c>
    </row>
    <row r="164" spans="1:6" ht="15" customHeight="1">
      <c r="A164" s="54">
        <v>1</v>
      </c>
      <c r="B164" s="135"/>
      <c r="C164" s="133"/>
      <c r="D164" s="37" t="str">
        <f>[4]TK124!D164</f>
        <v>mesure d'isolement des câbles</v>
      </c>
      <c r="E164" s="130"/>
      <c r="F164" s="48">
        <f>[4]TK124!F164</f>
        <v>0</v>
      </c>
    </row>
    <row r="165" spans="1:6" ht="15" customHeight="1">
      <c r="B165" s="31">
        <f>[4]TK124!B165</f>
        <v>0</v>
      </c>
      <c r="C165" s="32">
        <f>[4]TK124!C165</f>
        <v>0</v>
      </c>
      <c r="D165" s="33">
        <f>[4]TK124!D165</f>
        <v>0</v>
      </c>
      <c r="E165" s="34">
        <f>[4]TK124!E165</f>
        <v>0</v>
      </c>
      <c r="F165" s="48">
        <f>[4]TK124!F165</f>
        <v>0</v>
      </c>
    </row>
    <row r="166" spans="1:6" ht="15" customHeight="1">
      <c r="B166" s="11">
        <f>[4]TK124!B166</f>
        <v>11</v>
      </c>
      <c r="C166" s="39" t="str">
        <f>[4]TK124!C166</f>
        <v xml:space="preserve">CLIMATISATION </v>
      </c>
      <c r="D166" s="37">
        <f>[4]TK124!D166</f>
        <v>0</v>
      </c>
      <c r="E166" s="38">
        <f>[4]TK124!E166</f>
        <v>0</v>
      </c>
      <c r="F166" s="48">
        <f>[4]TK124!F166</f>
        <v>0</v>
      </c>
    </row>
    <row r="167" spans="1:6" ht="15" customHeight="1">
      <c r="A167" s="54">
        <v>1</v>
      </c>
      <c r="B167" s="125" t="str">
        <f>[4]TK124!B167</f>
        <v>11,0,1</v>
      </c>
      <c r="C167" s="128" t="str">
        <f>[4]TK124!C167</f>
        <v>11,0,1. Unité de clim</v>
      </c>
      <c r="D167" s="37" t="str">
        <f>[4]TK124!D167</f>
        <v>test alarme sonde température</v>
      </c>
      <c r="E167" s="128" t="str">
        <f>[4]TK124!E167</f>
        <v>ENTREPRISE CLIMATISATION + CR/SIG  + BUREAU DE CONTROL</v>
      </c>
      <c r="F167" s="48">
        <f>[4]TK124!F167</f>
        <v>0</v>
      </c>
    </row>
    <row r="168" spans="1:6" ht="15" customHeight="1">
      <c r="A168" s="54">
        <v>1</v>
      </c>
      <c r="B168" s="126"/>
      <c r="C168" s="132"/>
      <c r="D168" s="37" t="str">
        <f>[4]TK124!D168</f>
        <v>test permutation automatique en cas de défaut</v>
      </c>
      <c r="E168" s="129"/>
      <c r="F168" s="48">
        <f>[4]TK124!F168</f>
        <v>0</v>
      </c>
    </row>
    <row r="169" spans="1:6" ht="15" customHeight="1">
      <c r="A169" s="54">
        <v>1</v>
      </c>
      <c r="B169" s="127"/>
      <c r="C169" s="133"/>
      <c r="D169" s="37" t="str">
        <f>[4]TK124!D169</f>
        <v>test alarme alimentation  électrique</v>
      </c>
      <c r="E169" s="130"/>
      <c r="F169" s="48">
        <f>[4]TK124!F169</f>
        <v>0</v>
      </c>
    </row>
    <row r="170" spans="1:6" ht="15" customHeight="1">
      <c r="A170" s="54">
        <v>0.97</v>
      </c>
      <c r="B170" s="14" t="str">
        <f>[4]TK124!B170</f>
        <v>11,0,2</v>
      </c>
      <c r="C170" s="26" t="str">
        <f>[4]TK124!C170</f>
        <v>11,0,2. Equipement Toiture</v>
      </c>
      <c r="D170" s="37" t="str">
        <f>[4]TK124!D170</f>
        <v>fixation unité extérieure, présence joint anti vibratile, présence isolant UV et thermique du réseau frigorifique extérieur</v>
      </c>
      <c r="E170" s="30" t="str">
        <f>[4]TK124!E170</f>
        <v>ENTREPRISE ELECTRICITE + CR/SIG</v>
      </c>
      <c r="F170" s="48">
        <f>[4]TK124!F170</f>
        <v>0</v>
      </c>
    </row>
    <row r="171" spans="1:6" ht="15" customHeight="1">
      <c r="A171" s="54">
        <v>1</v>
      </c>
      <c r="B171" s="125" t="str">
        <f>[4]TK124!B171</f>
        <v>11,0,3</v>
      </c>
      <c r="C171" s="136" t="str">
        <f>[4]TK124!C171</f>
        <v xml:space="preserve">11,0,3. MALT compresseur clim </v>
      </c>
      <c r="D171" s="17" t="str">
        <f>[4]TK124!D171</f>
        <v>continuité de la boucle de terre</v>
      </c>
      <c r="E171" s="128" t="str">
        <f>[4]TK124!E171</f>
        <v>ENTREPRISE CLIMATISATION + CR/SIG  + BUREAU DE CONTROL</v>
      </c>
      <c r="F171" s="48">
        <f>[4]TK124!F171</f>
        <v>0</v>
      </c>
    </row>
    <row r="172" spans="1:6" ht="15" customHeight="1">
      <c r="A172" s="54">
        <v>1</v>
      </c>
      <c r="B172" s="134"/>
      <c r="C172" s="137"/>
      <c r="D172" s="17" t="str">
        <f>[4]TK124!D172</f>
        <v>mesure de la prise de terre</v>
      </c>
      <c r="E172" s="129"/>
      <c r="F172" s="48">
        <f>[4]TK124!F172</f>
        <v>0</v>
      </c>
    </row>
    <row r="173" spans="1:6" ht="15" customHeight="1">
      <c r="A173" s="54">
        <v>1</v>
      </c>
      <c r="B173" s="135"/>
      <c r="C173" s="138"/>
      <c r="D173" s="17" t="str">
        <f>[4]TK124!D173</f>
        <v>mise en œuvre des éléments de la MALT (voir remarque)</v>
      </c>
      <c r="E173" s="130"/>
      <c r="F173" s="48">
        <f>[4]TK124!F173</f>
        <v>0</v>
      </c>
    </row>
    <row r="174" spans="1:6" ht="15" customHeight="1">
      <c r="A174" s="54">
        <v>1</v>
      </c>
      <c r="B174" s="125" t="str">
        <f>[4]TK124!B174</f>
        <v>11,0,4</v>
      </c>
      <c r="C174" s="128" t="str">
        <f>[4]TK124!C174</f>
        <v>11,0,4. Tableau électrique TE.CLIM</v>
      </c>
      <c r="D174" s="37" t="str">
        <f>[4]TK124!D174</f>
        <v>control serrage et repérage des équipements électriques</v>
      </c>
      <c r="E174" s="128" t="str">
        <f>[4]TK124!E174</f>
        <v>ENTREPRISE CLIMATISATION + CR/SIG  + BUREAU DE CONTROL</v>
      </c>
      <c r="F174" s="48">
        <f>[4]TK124!F174</f>
        <v>0</v>
      </c>
    </row>
    <row r="175" spans="1:6" ht="15" customHeight="1">
      <c r="A175" s="54">
        <v>1</v>
      </c>
      <c r="B175" s="134"/>
      <c r="C175" s="132"/>
      <c r="D175" s="37" t="str">
        <f>[4]TK124!D175</f>
        <v>test fonctionnement différentiel</v>
      </c>
      <c r="E175" s="129"/>
      <c r="F175" s="48">
        <f>[4]TK124!F175</f>
        <v>0</v>
      </c>
    </row>
    <row r="176" spans="1:6" ht="15" customHeight="1">
      <c r="A176" s="54">
        <v>1</v>
      </c>
      <c r="B176" s="135"/>
      <c r="C176" s="133"/>
      <c r="D176" s="37" t="str">
        <f>[4]TK124!D176</f>
        <v>mesure d'isolement des câbles</v>
      </c>
      <c r="E176" s="130"/>
      <c r="F176" s="48">
        <f>[4]TK124!F176</f>
        <v>0</v>
      </c>
    </row>
    <row r="177" spans="1:6" ht="15" customHeight="1">
      <c r="B177" s="40">
        <f>[4]TK124!B177</f>
        <v>12</v>
      </c>
      <c r="C177" s="35" t="str">
        <f>[4]TK124!C177</f>
        <v>DETECTION INCENDIE</v>
      </c>
      <c r="D177" s="35">
        <f>[4]TK124!D177</f>
        <v>0</v>
      </c>
      <c r="E177" s="10">
        <f>[4]TK124!E177</f>
        <v>0</v>
      </c>
      <c r="F177" s="48">
        <f>[4]TK124!F177</f>
        <v>0</v>
      </c>
    </row>
    <row r="178" spans="1:6" ht="15" customHeight="1">
      <c r="A178" s="54">
        <v>1</v>
      </c>
      <c r="B178" s="14" t="str">
        <f>[4]TK124!B178</f>
        <v>12,0,1</v>
      </c>
      <c r="C178" s="65" t="str">
        <f>[4]TK124!C178</f>
        <v xml:space="preserve">12,0,1. Détecteur incendie </v>
      </c>
      <c r="D178" s="36" t="str">
        <f>[4]TK124!D178</f>
        <v>test d'alarme détecteur de fumée</v>
      </c>
      <c r="E178" s="30" t="str">
        <f>[4]TK124!E178</f>
        <v>ENTREPRISE DETECTION  INCENDIE + CR/SIG  + BUREAU DE CONTROL</v>
      </c>
      <c r="F178" s="48">
        <f>[4]TK124!F178</f>
        <v>0</v>
      </c>
    </row>
    <row r="179" spans="1:6" ht="15" customHeight="1">
      <c r="A179" s="54">
        <v>1</v>
      </c>
      <c r="B179" s="125" t="str">
        <f>[4]TK124!B179</f>
        <v>12,0,2</v>
      </c>
      <c r="C179" s="128" t="str">
        <f>[4]TK124!C179</f>
        <v>12,0,2. Centrale incendie</v>
      </c>
      <c r="D179" s="36" t="str">
        <f>[4]TK124!D179</f>
        <v>test d'alarme défaut sur batterie</v>
      </c>
      <c r="E179" s="131" t="str">
        <f>[4]TK124!E179</f>
        <v>ENTREPRISE DETECTION  INCENDIE + CR/SIG  + BUREAU DE CONTROL</v>
      </c>
      <c r="F179" s="150">
        <f>[4]TK124!F179</f>
        <v>0</v>
      </c>
    </row>
    <row r="180" spans="1:6" ht="15" customHeight="1">
      <c r="A180" s="54">
        <v>1</v>
      </c>
      <c r="B180" s="126"/>
      <c r="C180" s="132"/>
      <c r="D180" s="36" t="str">
        <f>[4]TK124!D180</f>
        <v>test d'alarme défaut de ligne (Débranchement détecteur)</v>
      </c>
      <c r="E180" s="132"/>
      <c r="F180" s="151"/>
    </row>
    <row r="181" spans="1:6" ht="15" customHeight="1">
      <c r="A181" s="54">
        <v>1</v>
      </c>
      <c r="B181" s="127"/>
      <c r="C181" s="133"/>
      <c r="D181" s="36" t="str">
        <f>[4]TK124!D181</f>
        <v>test d'alarme défaut sur alimentation secteur</v>
      </c>
      <c r="E181" s="133"/>
      <c r="F181" s="151"/>
    </row>
    <row r="182" spans="1:6" ht="15" customHeight="1">
      <c r="A182" s="54">
        <v>1</v>
      </c>
      <c r="B182" s="14" t="str">
        <f>[4]TK124!B182</f>
        <v>12,0,3</v>
      </c>
      <c r="C182" s="65" t="str">
        <f>[4]TK124!C182</f>
        <v>12,0,3. Asservissement clim</v>
      </c>
      <c r="D182" s="36" t="str">
        <f>[4]TK124!D182</f>
        <v>test asservissement arrêt clim en cas de feu</v>
      </c>
      <c r="E182" s="30" t="str">
        <f>[4]TK124!E182</f>
        <v>ENTREPRISE DETECTION  INCENDIE + CR/SIG  + BUREAU DE CONTROL</v>
      </c>
      <c r="F182" s="41">
        <f>[4]TK124!F182</f>
        <v>0</v>
      </c>
    </row>
  </sheetData>
  <mergeCells count="76">
    <mergeCell ref="B179:B181"/>
    <mergeCell ref="C179:C181"/>
    <mergeCell ref="E179:E181"/>
    <mergeCell ref="F179:F181"/>
    <mergeCell ref="B171:B173"/>
    <mergeCell ref="C171:C173"/>
    <mergeCell ref="E171:E173"/>
    <mergeCell ref="B174:B176"/>
    <mergeCell ref="C174:C176"/>
    <mergeCell ref="E174:E176"/>
    <mergeCell ref="B161:B164"/>
    <mergeCell ref="C161:C164"/>
    <mergeCell ref="E161:E164"/>
    <mergeCell ref="B167:B169"/>
    <mergeCell ref="C167:C169"/>
    <mergeCell ref="E167:E169"/>
    <mergeCell ref="B138:B139"/>
    <mergeCell ref="C138:C139"/>
    <mergeCell ref="E138:E139"/>
    <mergeCell ref="E149:E150"/>
    <mergeCell ref="B153:B154"/>
    <mergeCell ref="C153:C154"/>
    <mergeCell ref="D153:D154"/>
    <mergeCell ref="E153:E154"/>
    <mergeCell ref="B120:B122"/>
    <mergeCell ref="C120:C122"/>
    <mergeCell ref="E120:E122"/>
    <mergeCell ref="F120:F122"/>
    <mergeCell ref="B131:B132"/>
    <mergeCell ref="C131:C132"/>
    <mergeCell ref="E131:E132"/>
    <mergeCell ref="B104:B106"/>
    <mergeCell ref="C104:C106"/>
    <mergeCell ref="E104:E106"/>
    <mergeCell ref="F104:F106"/>
    <mergeCell ref="B63:B65"/>
    <mergeCell ref="C63:C65"/>
    <mergeCell ref="E63:E65"/>
    <mergeCell ref="B74:B76"/>
    <mergeCell ref="C74:C76"/>
    <mergeCell ref="E74:E76"/>
    <mergeCell ref="F74:F76"/>
    <mergeCell ref="B88:B90"/>
    <mergeCell ref="C88:C90"/>
    <mergeCell ref="E88:E90"/>
    <mergeCell ref="F88:F90"/>
    <mergeCell ref="B41:B43"/>
    <mergeCell ref="C41:C43"/>
    <mergeCell ref="E41:E43"/>
    <mergeCell ref="F41:F43"/>
    <mergeCell ref="B52:B54"/>
    <mergeCell ref="C52:C54"/>
    <mergeCell ref="E52:E54"/>
    <mergeCell ref="F52:F54"/>
    <mergeCell ref="B19:B21"/>
    <mergeCell ref="C19:C21"/>
    <mergeCell ref="E19:E21"/>
    <mergeCell ref="F19:F21"/>
    <mergeCell ref="B30:B32"/>
    <mergeCell ref="C30:C32"/>
    <mergeCell ref="E30:E32"/>
    <mergeCell ref="F30:F32"/>
    <mergeCell ref="B10:B11"/>
    <mergeCell ref="C10:C11"/>
    <mergeCell ref="E10:E11"/>
    <mergeCell ref="F10:F11"/>
    <mergeCell ref="B13:B14"/>
    <mergeCell ref="C13:C14"/>
    <mergeCell ref="E13:E14"/>
    <mergeCell ref="F13:F14"/>
    <mergeCell ref="B2:F2"/>
    <mergeCell ref="B4:B5"/>
    <mergeCell ref="C4:C5"/>
    <mergeCell ref="D4:D5"/>
    <mergeCell ref="E4:E5"/>
    <mergeCell ref="F4:F5"/>
  </mergeCells>
  <hyperlinks>
    <hyperlink ref="F6" r:id="rId1" display="LGV-BAT124 MISE A DISPOSITION"/>
    <hyperlink ref="F7" r:id="rId2" display="LGV-BAT124 MISE A DISPOSITION"/>
    <hyperlink ref="F9" r:id="rId3" display="LGV-BAT124-PV101"/>
    <hyperlink ref="F10:F11" r:id="rId4" display="LGV-BAT124-PV102"/>
    <hyperlink ref="F12" r:id="rId5" display="LGV-BAT124-PV103"/>
    <hyperlink ref="F13:F14" r:id="rId6" display="LGV-BAT124-PV104"/>
    <hyperlink ref="F17" r:id="rId7" display="LGV-BAT124PV211"/>
    <hyperlink ref="F18" r:id="rId8" display="LGV-BAT124PV212"/>
    <hyperlink ref="F19:F21" r:id="rId9" display="LGV-BAT124PV213"/>
    <hyperlink ref="F22" r:id="rId10" display="LGV-BAT124-PV214"/>
    <hyperlink ref="F24" r:id="rId11" display="LGV-BAT124-PV216"/>
    <hyperlink ref="F29" r:id="rId12" display="LGV-BAT124-PV221"/>
    <hyperlink ref="F30:F32" r:id="rId13" display="LGV-BAT124-PV222"/>
    <hyperlink ref="F34" r:id="rId14" display="LGV-BAT124-PV224"/>
    <hyperlink ref="F36" r:id="rId15" display="LGV-BAT124-PV226"/>
    <hyperlink ref="F40" r:id="rId16" display="LGV-BAT124PV231"/>
    <hyperlink ref="F41:F43" r:id="rId17" display="LGV-BAT124PV232"/>
    <hyperlink ref="F44" r:id="rId18" display="LGV-BAT124PV233"/>
    <hyperlink ref="F45" r:id="rId19" display="LGV-BAT124PV234"/>
    <hyperlink ref="F51" r:id="rId20" display="LGV-BAT124PV241"/>
    <hyperlink ref="F52:F54" r:id="rId21" display="LGV-BAT124PV242"/>
    <hyperlink ref="F55" r:id="rId22" display="LGV-BAT124PV243"/>
    <hyperlink ref="F56" r:id="rId23" display="LGV-BAT124PV244"/>
    <hyperlink ref="F58" r:id="rId24" display="LGV-BAT124PV246"/>
    <hyperlink ref="F73" r:id="rId25" display="LGV-BAT124-PV261"/>
    <hyperlink ref="F74:F76" r:id="rId26" display="LGV-BAT124-PV262"/>
    <hyperlink ref="F77" r:id="rId27" display="LGV-BAT124-PV263"/>
    <hyperlink ref="F78" r:id="rId28" display="LGV-BAT124-PV264"/>
    <hyperlink ref="F84" r:id="rId29" display="LGV-BAT124-PV301"/>
    <hyperlink ref="F102" r:id="rId30" display="LGV-BAT124-PV401"/>
    <hyperlink ref="F103" r:id="rId31" display="LGV-BAT124-PV402"/>
    <hyperlink ref="F104:F106" r:id="rId32" display="LGV-BAT124-PV403"/>
    <hyperlink ref="F107" r:id="rId33" display="LGV-BAT124-PV404"/>
    <hyperlink ref="F114" r:id="rId34" display="LGV-BAT124-PV 511"/>
    <hyperlink ref="F115" r:id="rId35" display="LGV-BAT124-PV 512"/>
    <hyperlink ref="F118" r:id="rId36" display="LGV-BAT124-PV 521"/>
    <hyperlink ref="F119" r:id="rId37" display="LGV-BAT124-PV 522"/>
    <hyperlink ref="F120:F122" r:id="rId38" display="LGV-BAT124-PV 523"/>
    <hyperlink ref="F123" r:id="rId39" display="LGV-BAT124-PV 524"/>
    <hyperlink ref="F124" r:id="rId40" display="LGV-BAT124-PV 525"/>
    <hyperlink ref="F126" r:id="rId41" display="LGV-BAT124-PV 527"/>
    <hyperlink ref="F128" r:id="rId42" display="LGV-BAT124-PV 529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82"/>
  <sheetViews>
    <sheetView topLeftCell="A103" workbookViewId="0">
      <selection sqref="A1:A1048576"/>
    </sheetView>
  </sheetViews>
  <sheetFormatPr baseColWidth="10" defaultRowHeight="15"/>
  <cols>
    <col min="1" max="1" width="13.28515625" style="45" customWidth="1"/>
    <col min="2" max="2" width="14.5703125" customWidth="1"/>
    <col min="3" max="3" width="37.42578125" customWidth="1"/>
    <col min="4" max="4" width="31.140625" customWidth="1"/>
    <col min="5" max="5" width="30.140625" customWidth="1"/>
    <col min="6" max="6" width="35.5703125" customWidth="1"/>
  </cols>
  <sheetData>
    <row r="1" spans="1:6" ht="15.75" thickBot="1">
      <c r="B1" s="45">
        <f>[5]TK136!B1</f>
        <v>0</v>
      </c>
      <c r="C1" s="45">
        <f>[5]TK136!C1</f>
        <v>0</v>
      </c>
      <c r="D1" s="45">
        <f>[5]TK136!D1</f>
        <v>0</v>
      </c>
      <c r="E1" s="45">
        <f>[5]TK136!E1</f>
        <v>0</v>
      </c>
      <c r="F1" s="45">
        <f>[5]TK136!F1</f>
        <v>0</v>
      </c>
    </row>
    <row r="2" spans="1:6" ht="47.25" thickBot="1">
      <c r="B2" s="146" t="str">
        <f>[5]TK136!B2</f>
        <v xml:space="preserve"> PV &amp; FC du bâtiment LGV TK136</v>
      </c>
      <c r="C2" s="147"/>
      <c r="D2" s="147"/>
      <c r="E2" s="147"/>
      <c r="F2" s="147"/>
    </row>
    <row r="3" spans="1:6" ht="46.5">
      <c r="B3" s="1">
        <f>[5]TK136!B3</f>
        <v>0</v>
      </c>
      <c r="C3" s="45">
        <f>[5]TK136!C3</f>
        <v>0</v>
      </c>
      <c r="D3" s="45">
        <f>[5]TK136!D3</f>
        <v>0</v>
      </c>
      <c r="E3" s="45">
        <f>[5]TK136!E3</f>
        <v>0</v>
      </c>
      <c r="F3" s="45">
        <f>[5]TK136!F3</f>
        <v>0</v>
      </c>
    </row>
    <row r="4" spans="1:6">
      <c r="A4" s="45" t="s">
        <v>123</v>
      </c>
      <c r="B4" s="148" t="str">
        <f>[5]TK136!B4</f>
        <v>Tache</v>
      </c>
      <c r="C4" s="148" t="str">
        <f>[5]TK136!C4</f>
        <v>Contrôles réalisés</v>
      </c>
      <c r="D4" s="148" t="str">
        <f>[5]TK136!D4</f>
        <v>Contrôles réalisés</v>
      </c>
      <c r="E4" s="148" t="str">
        <f>[5]TK136!E4</f>
        <v xml:space="preserve">Entités réalisant les contrôles </v>
      </c>
      <c r="F4" s="148" t="str">
        <f>[5]TK136!F4</f>
        <v>PV ou FC</v>
      </c>
    </row>
    <row r="5" spans="1:6">
      <c r="B5" s="149"/>
      <c r="C5" s="149"/>
      <c r="D5" s="149"/>
      <c r="E5" s="149"/>
      <c r="F5" s="149"/>
    </row>
    <row r="6" spans="1:6">
      <c r="B6" s="47">
        <f>[5]TK136!B6</f>
        <v>0</v>
      </c>
      <c r="C6" s="47" t="str">
        <f>[5]TK136!C6</f>
        <v>Mise a disposition plateforme LGV TK  136</v>
      </c>
      <c r="D6" s="47">
        <f>[5]TK136!D6</f>
        <v>0</v>
      </c>
      <c r="E6" s="47">
        <f>[5]TK136!E6</f>
        <v>0</v>
      </c>
      <c r="F6" s="115" t="str">
        <f>[5]TK136!F6</f>
        <v xml:space="preserve">             LGV-BAT136 MISE A DISPOSITION </v>
      </c>
    </row>
    <row r="7" spans="1:6">
      <c r="B7" s="47">
        <f>[5]TK136!B7</f>
        <v>0</v>
      </c>
      <c r="C7" s="47" t="str">
        <f>[5]TK136!C7</f>
        <v>Mise a disposition plateforme LGV TK  136</v>
      </c>
      <c r="D7" s="47">
        <f>[5]TK136!D7</f>
        <v>0</v>
      </c>
      <c r="E7" s="47">
        <f>[5]TK136!E7</f>
        <v>0</v>
      </c>
      <c r="F7" s="115" t="str">
        <f>[5]TK136!F7</f>
        <v xml:space="preserve">             LGV-BAT136 MISE A DISPOSITION </v>
      </c>
    </row>
    <row r="8" spans="1:6" ht="15" customHeight="1">
      <c r="A8" s="54"/>
      <c r="B8" s="2">
        <f>[5]TK136!B8</f>
        <v>1</v>
      </c>
      <c r="C8" s="3" t="str">
        <f>[5]TK136!C8</f>
        <v xml:space="preserve">TERRASSEMENT </v>
      </c>
      <c r="D8" s="3">
        <f>[5]TK136!D8</f>
        <v>0</v>
      </c>
      <c r="E8" s="3">
        <f>[5]TK136!E8</f>
        <v>0</v>
      </c>
      <c r="F8" s="115">
        <f>[5]TK136!F8</f>
        <v>0</v>
      </c>
    </row>
    <row r="9" spans="1:6" ht="15" customHeight="1">
      <c r="A9" s="54"/>
      <c r="B9" s="4" t="str">
        <f>[5]TK136!B9</f>
        <v>1,0,1</v>
      </c>
      <c r="C9" s="64" t="str">
        <f>[5]TK136!C9</f>
        <v xml:space="preserve">1,0,1. Implantation du bâtiment </v>
      </c>
      <c r="D9" s="5" t="str">
        <f>[5]TK136!D9</f>
        <v xml:space="preserve">écarts d'implantation </v>
      </c>
      <c r="E9" s="6" t="str">
        <f>[5]TK136!E9</f>
        <v xml:space="preserve">ENTREPRISE GC + GEOMETRE + CR SIG </v>
      </c>
      <c r="F9" s="115" t="str">
        <f>[5]TK136!F9</f>
        <v>LGV-BAT136-PV 101</v>
      </c>
    </row>
    <row r="10" spans="1:6" ht="15" customHeight="1">
      <c r="A10" s="54">
        <v>0.01</v>
      </c>
      <c r="B10" s="142" t="str">
        <f>[5]TK136!B10</f>
        <v>1,0,2</v>
      </c>
      <c r="C10" s="136" t="str">
        <f>[5]TK136!C10</f>
        <v>1,0,2. Fond de fouille</v>
      </c>
      <c r="D10" s="5" t="str">
        <f>[5]TK136!D10</f>
        <v xml:space="preserve">contrôle des dimensions </v>
      </c>
      <c r="E10" s="128" t="str">
        <f>[5]TK136!E10</f>
        <v>ENTREPRISE GC + LABORATOIRE SOL + BUREAU DE CONTROL</v>
      </c>
      <c r="F10" s="164" t="str">
        <f>[5]TK136!F10</f>
        <v>LGV-BAT136-PV102</v>
      </c>
    </row>
    <row r="11" spans="1:6" ht="15" customHeight="1">
      <c r="A11" s="54">
        <v>0.01</v>
      </c>
      <c r="B11" s="163"/>
      <c r="C11" s="138"/>
      <c r="D11" s="5" t="str">
        <f>[5]TK136!D11</f>
        <v>contrôle de la nature du sol</v>
      </c>
      <c r="E11" s="130"/>
      <c r="F11" s="165"/>
    </row>
    <row r="12" spans="1:6" ht="15" customHeight="1">
      <c r="A12" s="54">
        <v>0.7</v>
      </c>
      <c r="B12" s="7" t="str">
        <f>[5]TK136!B12</f>
        <v>1,0,3</v>
      </c>
      <c r="C12" s="64" t="str">
        <f>[5]TK136!C12</f>
        <v xml:space="preserve">1,0,3. Compaction des sols </v>
      </c>
      <c r="D12" s="5" t="str">
        <f>[5]TK136!D12</f>
        <v>test de compaction</v>
      </c>
      <c r="E12" s="8" t="str">
        <f>[5]TK136!E12</f>
        <v>ENTREPRISE GC + CR/SIG  + LABORATOIRE SOL</v>
      </c>
      <c r="F12" s="115" t="str">
        <f>[5]TK136!F12</f>
        <v>LGV-BAT136-PV 103</v>
      </c>
    </row>
    <row r="13" spans="1:6" ht="15" customHeight="1">
      <c r="A13" s="123">
        <v>2.5999999999999999E-2</v>
      </c>
      <c r="B13" s="142" t="str">
        <f>[5]TK136!B13</f>
        <v>1,0,4</v>
      </c>
      <c r="C13" s="128" t="str">
        <f>[5]TK136!C13</f>
        <v>1,0,4. MALT fond de fouille</v>
      </c>
      <c r="D13" s="8" t="str">
        <f>[5]TK136!D13</f>
        <v>continuité de la boucle de terre</v>
      </c>
      <c r="E13" s="128" t="str">
        <f>[5]TK136!E13</f>
        <v xml:space="preserve">ENTREPRISE  GC + CR/SIG  </v>
      </c>
      <c r="F13" s="164" t="str">
        <f>[5]TK136!F13</f>
        <v>LGV-BAT136-PV104</v>
      </c>
    </row>
    <row r="14" spans="1:6" ht="15" customHeight="1">
      <c r="A14" s="124">
        <v>2.5999999999999999E-2</v>
      </c>
      <c r="B14" s="163"/>
      <c r="C14" s="130"/>
      <c r="D14" s="8" t="str">
        <f>[5]TK136!D14</f>
        <v xml:space="preserve">remontées du câble de fond de fouille </v>
      </c>
      <c r="E14" s="130"/>
      <c r="F14" s="165"/>
    </row>
    <row r="15" spans="1:6" ht="15" customHeight="1">
      <c r="B15" s="11">
        <f>[5]TK136!B15</f>
        <v>2</v>
      </c>
      <c r="C15" s="12" t="str">
        <f>[5]TK136!C15</f>
        <v>STRUCTURES</v>
      </c>
      <c r="D15" s="12">
        <f>[5]TK136!D15</f>
        <v>0</v>
      </c>
      <c r="E15" s="10">
        <f>[5]TK136!E15</f>
        <v>0</v>
      </c>
      <c r="F15" s="79">
        <f>[5]TK136!F15</f>
        <v>0</v>
      </c>
    </row>
    <row r="16" spans="1:6" ht="15" customHeight="1">
      <c r="B16" s="11">
        <f>[5]TK136!B16</f>
        <v>2.1</v>
      </c>
      <c r="C16" s="13" t="str">
        <f>[5]TK136!C16</f>
        <v>Semelles</v>
      </c>
      <c r="D16" s="12">
        <f>[5]TK136!D16</f>
        <v>0</v>
      </c>
      <c r="E16" s="10">
        <f>[5]TK136!E16</f>
        <v>0</v>
      </c>
      <c r="F16" s="115">
        <f>[5]TK136!F16</f>
        <v>0</v>
      </c>
    </row>
    <row r="17" spans="1:6" ht="15" customHeight="1">
      <c r="A17" s="54">
        <v>0.03</v>
      </c>
      <c r="B17" s="14" t="str">
        <f>[5]TK136!B17</f>
        <v>2,1,1</v>
      </c>
      <c r="C17" s="15" t="str">
        <f>[5]TK136!C17</f>
        <v>2,1,1. Coffrages</v>
      </c>
      <c r="D17" s="16" t="str">
        <f>[5]TK136!D17</f>
        <v>dimension, verticalité et linéarité</v>
      </c>
      <c r="E17" s="10" t="str">
        <f>[5]TK136!E17</f>
        <v>ENTREPRISE GC</v>
      </c>
      <c r="F17" s="115" t="str">
        <f>[5]TK136!F17</f>
        <v>LGV-BAT136-PV 211</v>
      </c>
    </row>
    <row r="18" spans="1:6" ht="15" customHeight="1">
      <c r="A18" s="54">
        <v>0.03</v>
      </c>
      <c r="B18" s="14" t="str">
        <f>[5]TK136!B18</f>
        <v>2,1,2</v>
      </c>
      <c r="C18" s="15" t="str">
        <f>[5]TK136!C18</f>
        <v xml:space="preserve">2,1,2. Ferraillages </v>
      </c>
      <c r="D18" s="5" t="str">
        <f>[5]TK136!D18</f>
        <v xml:space="preserve">contrôle des sections  </v>
      </c>
      <c r="E18" s="10" t="str">
        <f>[5]TK136!E18</f>
        <v>ENTREPRISE GC +  BUREAU DE CONTROL</v>
      </c>
      <c r="F18" s="115" t="str">
        <f>[5]TK136!F18</f>
        <v>LGV-BAT136-PV212</v>
      </c>
    </row>
    <row r="19" spans="1:6" ht="15" customHeight="1">
      <c r="A19" s="54">
        <v>0.04</v>
      </c>
      <c r="B19" s="125" t="str">
        <f>[5]TK136!B19</f>
        <v>2,1,3</v>
      </c>
      <c r="C19" s="136" t="str">
        <f>[5]TK136!C19</f>
        <v xml:space="preserve">     2,1,3. MALT fond de fouille / structure</v>
      </c>
      <c r="D19" s="17" t="str">
        <f>[5]TK136!D19</f>
        <v>continuité de la boucle de terre</v>
      </c>
      <c r="E19" s="128" t="str">
        <f>[5]TK136!E19</f>
        <v>ENTREPRISE GC + CR/SIG  + BUREAU DE CONTROL</v>
      </c>
      <c r="F19" s="164" t="str">
        <f>[5]TK136!F19</f>
        <v>LGV-BAT136-PV213</v>
      </c>
    </row>
    <row r="20" spans="1:6" ht="15" customHeight="1">
      <c r="A20" s="54">
        <v>0.04</v>
      </c>
      <c r="B20" s="134"/>
      <c r="C20" s="137"/>
      <c r="D20" s="17" t="str">
        <f>[5]TK136!D20</f>
        <v>mesure de la prise de terre</v>
      </c>
      <c r="E20" s="129"/>
      <c r="F20" s="166"/>
    </row>
    <row r="21" spans="1:6" ht="15" customHeight="1">
      <c r="A21" s="54">
        <v>0.04</v>
      </c>
      <c r="B21" s="135"/>
      <c r="C21" s="138"/>
      <c r="D21" s="17" t="str">
        <f>[5]TK136!D21</f>
        <v>mise en œuvre des éléments de la MALT (voir remarque)</v>
      </c>
      <c r="E21" s="130"/>
      <c r="F21" s="165"/>
    </row>
    <row r="22" spans="1:6" ht="15" customHeight="1">
      <c r="A22" s="54">
        <v>0.04</v>
      </c>
      <c r="B22" s="14" t="str">
        <f>[5]TK136!B22</f>
        <v>2,1,4</v>
      </c>
      <c r="C22" s="15" t="str">
        <f>[5]TK136!C22</f>
        <v xml:space="preserve">2,1,4. Essais sur béton frais </v>
      </c>
      <c r="D22" s="16" t="str">
        <f>[5]TK136!D22</f>
        <v xml:space="preserve">essai d'affaissement </v>
      </c>
      <c r="E22" s="10" t="str">
        <f>[5]TK136!E22</f>
        <v>ENTREPRISE GC + LABORATOIRE SOL</v>
      </c>
      <c r="F22" s="115" t="str">
        <f>[5]TK136!F22</f>
        <v>LGV-BAT136-PV214</v>
      </c>
    </row>
    <row r="23" spans="1:6" ht="15" customHeight="1">
      <c r="A23" s="72">
        <v>0.44</v>
      </c>
      <c r="B23" s="14" t="str">
        <f>[5]TK136!B23</f>
        <v>2,1,5</v>
      </c>
      <c r="C23" s="15" t="str">
        <f>[5]TK136!C23</f>
        <v>2,1,5. Essais sur béton durci</v>
      </c>
      <c r="D23" s="16" t="str">
        <f>[5]TK136!D23</f>
        <v xml:space="preserve">essai  de résistances mécaniques </v>
      </c>
      <c r="E23" s="10" t="str">
        <f>[5]TK136!E23</f>
        <v>ENTREPRISE GC + LABORATOIRE SOL</v>
      </c>
      <c r="F23" s="115">
        <f>[5]TK136!F23</f>
        <v>0</v>
      </c>
    </row>
    <row r="24" spans="1:6" ht="15" customHeight="1">
      <c r="A24" s="54">
        <v>0.05</v>
      </c>
      <c r="B24" s="14" t="str">
        <f>[5]TK136!B24</f>
        <v>2,1,6</v>
      </c>
      <c r="C24" s="18" t="str">
        <f>[5]TK136!C24</f>
        <v>2,1,6. Décoffrage/utilisation de l'ouvrage</v>
      </c>
      <c r="D24" s="19" t="str">
        <f>[5]TK136!D24</f>
        <v>séchage du béton</v>
      </c>
      <c r="E24" s="10" t="str">
        <f>[5]TK136!E24</f>
        <v xml:space="preserve">ENTREPRISE GC + CR/SIG </v>
      </c>
      <c r="F24" s="115" t="str">
        <f>[5]TK136!F24</f>
        <v>LGV-BAT136-PV216</v>
      </c>
    </row>
    <row r="25" spans="1:6" ht="15" customHeight="1">
      <c r="A25" s="54">
        <v>0.05</v>
      </c>
      <c r="B25" s="14" t="str">
        <f>[5]TK136!B25</f>
        <v>2,1,7</v>
      </c>
      <c r="C25" s="20" t="str">
        <f>[5]TK136!C25</f>
        <v>2,1,7. MALT fond de fouille / structure</v>
      </c>
      <c r="D25" s="17" t="str">
        <f>[5]TK136!D25</f>
        <v>mesure de la prise de terre</v>
      </c>
      <c r="E25" s="8" t="str">
        <f>[5]TK136!E25</f>
        <v xml:space="preserve">ENTREPRISE GC + CR/SIG </v>
      </c>
      <c r="F25" s="115">
        <f>[5]TK136!F25</f>
        <v>0</v>
      </c>
    </row>
    <row r="26" spans="1:6" ht="15" customHeight="1">
      <c r="B26" s="9">
        <f>[5]TK136!B26</f>
        <v>0</v>
      </c>
      <c r="C26" s="16">
        <f>[5]TK136!C26</f>
        <v>0</v>
      </c>
      <c r="D26" s="16">
        <f>[5]TK136!D26</f>
        <v>0</v>
      </c>
      <c r="E26" s="10">
        <f>[5]TK136!E26</f>
        <v>0</v>
      </c>
      <c r="F26" s="115">
        <f>[5]TK136!F26</f>
        <v>0</v>
      </c>
    </row>
    <row r="27" spans="1:6" ht="15" customHeight="1">
      <c r="B27" s="11">
        <f>[5]TK136!B27</f>
        <v>2.2000000000000002</v>
      </c>
      <c r="C27" s="13" t="str">
        <f>[5]TK136!C27</f>
        <v xml:space="preserve">Longrines  </v>
      </c>
      <c r="D27" s="12">
        <f>[5]TK136!D27</f>
        <v>0</v>
      </c>
      <c r="E27" s="10">
        <f>[5]TK136!E27</f>
        <v>0</v>
      </c>
      <c r="F27" s="115">
        <f>[5]TK136!F27</f>
        <v>0</v>
      </c>
    </row>
    <row r="28" spans="1:6" ht="15" customHeight="1">
      <c r="B28" s="11">
        <f>[5]TK136!B28</f>
        <v>0</v>
      </c>
      <c r="C28" s="13" t="str">
        <f>[5]TK136!C28</f>
        <v>Longrines</v>
      </c>
      <c r="D28" s="12">
        <f>[5]TK136!D28</f>
        <v>0</v>
      </c>
      <c r="E28" s="10">
        <f>[5]TK136!E28</f>
        <v>0</v>
      </c>
      <c r="F28" s="115">
        <f>[5]TK136!F28</f>
        <v>0</v>
      </c>
    </row>
    <row r="29" spans="1:6" ht="15" customHeight="1">
      <c r="A29" s="54">
        <v>0.06</v>
      </c>
      <c r="B29" s="14" t="str">
        <f>[5]TK136!B29</f>
        <v>2,2,1</v>
      </c>
      <c r="C29" s="15" t="str">
        <f>[5]TK136!C29</f>
        <v xml:space="preserve">2,2,1. Ferraillages </v>
      </c>
      <c r="D29" s="5" t="str">
        <f>[5]TK136!D29</f>
        <v xml:space="preserve">contrôle des sections  </v>
      </c>
      <c r="E29" s="10" t="str">
        <f>[5]TK136!E29</f>
        <v>ENTREPRISE GC +  BUREAU DE CONTROL</v>
      </c>
      <c r="F29" s="115" t="str">
        <f>[5]TK136!F29</f>
        <v>LGV-BAT136-PV221</v>
      </c>
    </row>
    <row r="30" spans="1:6" ht="15" customHeight="1">
      <c r="A30" s="54">
        <v>0.03</v>
      </c>
      <c r="B30" s="125" t="str">
        <f>[5]TK136!B30</f>
        <v>2,2,2</v>
      </c>
      <c r="C30" s="136" t="str">
        <f>[5]TK136!C30</f>
        <v xml:space="preserve">     2,2,2. MALT fond de fouille / structure</v>
      </c>
      <c r="D30" s="17" t="str">
        <f>[5]TK136!D30</f>
        <v>continuité de la boucle de terre</v>
      </c>
      <c r="E30" s="128" t="str">
        <f>[5]TK136!E30</f>
        <v>ENTREPRISE GC + CR/SIG  + BUREAU DE CONTROL</v>
      </c>
      <c r="F30" s="164" t="str">
        <f>[5]TK136!F30</f>
        <v>LGV-BAT136-PV222</v>
      </c>
    </row>
    <row r="31" spans="1:6" ht="15" customHeight="1">
      <c r="A31" s="73">
        <v>0.03</v>
      </c>
      <c r="B31" s="134"/>
      <c r="C31" s="137"/>
      <c r="D31" s="17" t="str">
        <f>[5]TK136!D31</f>
        <v>mesure de la prise de terre</v>
      </c>
      <c r="E31" s="129"/>
      <c r="F31" s="166"/>
    </row>
    <row r="32" spans="1:6" ht="15" customHeight="1">
      <c r="A32" s="54">
        <v>0.03</v>
      </c>
      <c r="B32" s="135"/>
      <c r="C32" s="138"/>
      <c r="D32" s="17" t="str">
        <f>[5]TK136!D32</f>
        <v>mise en œuvre des éléments de la MALT (voir remarque)</v>
      </c>
      <c r="E32" s="130"/>
      <c r="F32" s="165"/>
    </row>
    <row r="33" spans="1:6" ht="15" customHeight="1">
      <c r="A33" s="54">
        <v>0.06</v>
      </c>
      <c r="B33" s="14" t="str">
        <f>[5]TK136!B33</f>
        <v>2,2,3</v>
      </c>
      <c r="C33" s="15" t="str">
        <f>[5]TK136!C33</f>
        <v>2,2,3. Coffrages</v>
      </c>
      <c r="D33" s="16" t="str">
        <f>[5]TK136!D33</f>
        <v>dimension, verticalité et linéarité</v>
      </c>
      <c r="E33" s="10" t="str">
        <f>[5]TK136!E33</f>
        <v>ENTREPRISE GC</v>
      </c>
      <c r="F33" s="115" t="str">
        <f>[5]TK136!F33</f>
        <v>LGV-BAT136-PV223</v>
      </c>
    </row>
    <row r="34" spans="1:6" ht="15" customHeight="1">
      <c r="A34" s="54">
        <v>0.06</v>
      </c>
      <c r="B34" s="14" t="str">
        <f>[5]TK136!B34</f>
        <v>2,2,4</v>
      </c>
      <c r="C34" s="15" t="str">
        <f>[5]TK136!C34</f>
        <v xml:space="preserve">2,2,4. Essais sur béton frais </v>
      </c>
      <c r="D34" s="16" t="str">
        <f>[5]TK136!D34</f>
        <v xml:space="preserve">essai d'affaissement </v>
      </c>
      <c r="E34" s="10" t="str">
        <f>[5]TK136!E34</f>
        <v>ENTREPRISE GC + LABORATOIRE SOL</v>
      </c>
      <c r="F34" s="115" t="str">
        <f>[5]TK136!F34</f>
        <v>LGV-BAT136-PV224</v>
      </c>
    </row>
    <row r="35" spans="1:6" ht="15" customHeight="1">
      <c r="A35" s="54">
        <v>0.52</v>
      </c>
      <c r="B35" s="14" t="str">
        <f>[5]TK136!B35</f>
        <v>2,2,5</v>
      </c>
      <c r="C35" s="15" t="str">
        <f>[5]TK136!C35</f>
        <v>2,2,5. Essais sur béton durci</v>
      </c>
      <c r="D35" s="16" t="str">
        <f>[5]TK136!D35</f>
        <v xml:space="preserve">essai  de résistances mécaniques </v>
      </c>
      <c r="E35" s="10" t="str">
        <f>[5]TK136!E35</f>
        <v>ENTREPRISE GC + LABORATOIRE SOL</v>
      </c>
      <c r="F35" s="41">
        <f>[5]TK136!F35</f>
        <v>0</v>
      </c>
    </row>
    <row r="36" spans="1:6" ht="15" customHeight="1">
      <c r="A36" s="54">
        <v>0.08</v>
      </c>
      <c r="B36" s="14" t="str">
        <f>[5]TK136!B36</f>
        <v>2,2,6</v>
      </c>
      <c r="C36" s="18" t="str">
        <f>[5]TK136!C36</f>
        <v>2,2,6. Décoffrage/utilisation de l'ouvrage</v>
      </c>
      <c r="D36" s="19" t="str">
        <f>[5]TK136!D36</f>
        <v>séchage du béton</v>
      </c>
      <c r="E36" s="10" t="str">
        <f>[5]TK136!E36</f>
        <v xml:space="preserve">ENTREPRISE GC + CR/SIG </v>
      </c>
      <c r="F36" s="41" t="str">
        <f>[5]TK136!F36</f>
        <v>LGV-BAT136-PV226</v>
      </c>
    </row>
    <row r="37" spans="1:6" ht="15" customHeight="1">
      <c r="A37" s="54">
        <v>0.08</v>
      </c>
      <c r="B37" s="14" t="str">
        <f>[5]TK136!B37</f>
        <v>2,2,7</v>
      </c>
      <c r="C37" s="20" t="str">
        <f>[5]TK136!C37</f>
        <v>2,2,7. MALT fond de fouille / structure</v>
      </c>
      <c r="D37" s="17" t="str">
        <f>[5]TK136!D37</f>
        <v>mesure de la prise de terre</v>
      </c>
      <c r="E37" s="8" t="str">
        <f>[5]TK136!E37</f>
        <v xml:space="preserve">ENTREPRISE GC + CR/SIG </v>
      </c>
      <c r="F37" s="41">
        <f>[5]TK136!F37</f>
        <v>0</v>
      </c>
    </row>
    <row r="38" spans="1:6" ht="15" customHeight="1">
      <c r="B38" s="14">
        <f>[5]TK136!B38</f>
        <v>0</v>
      </c>
      <c r="C38" s="20">
        <f>[5]TK136!C38</f>
        <v>0</v>
      </c>
      <c r="D38" s="17">
        <f>[5]TK136!D38</f>
        <v>0</v>
      </c>
      <c r="E38" s="8">
        <f>[5]TK136!E38</f>
        <v>0</v>
      </c>
      <c r="F38" s="41">
        <f>[5]TK136!F38</f>
        <v>0</v>
      </c>
    </row>
    <row r="39" spans="1:6" ht="15" customHeight="1">
      <c r="B39" s="11" t="str">
        <f>[5]TK136!B39</f>
        <v>2,3,0</v>
      </c>
      <c r="C39" s="13" t="str">
        <f>[5]TK136!C39</f>
        <v>Poteaux raidisseur</v>
      </c>
      <c r="D39" s="12">
        <f>[5]TK136!D39</f>
        <v>0</v>
      </c>
      <c r="E39" s="10">
        <f>[5]TK136!E39</f>
        <v>0</v>
      </c>
      <c r="F39" s="79">
        <f>[5]TK136!F39</f>
        <v>0</v>
      </c>
    </row>
    <row r="40" spans="1:6" ht="15" customHeight="1">
      <c r="A40" s="54">
        <v>0.09</v>
      </c>
      <c r="B40" s="14" t="str">
        <f>[5]TK136!B40</f>
        <v>2,3,1</v>
      </c>
      <c r="C40" s="15" t="str">
        <f>[5]TK136!C40</f>
        <v xml:space="preserve">2,3,1. Ferraillages </v>
      </c>
      <c r="D40" s="5" t="str">
        <f>[5]TK136!D40</f>
        <v xml:space="preserve">contrôle des sections  </v>
      </c>
      <c r="E40" s="10" t="str">
        <f>[5]TK136!E40</f>
        <v>ENTREPRISE GC +  BUREAU DE CONTROL</v>
      </c>
      <c r="F40" s="115" t="str">
        <f>[5]TK136!F40</f>
        <v>LGV-BAT136-PV331</v>
      </c>
    </row>
    <row r="41" spans="1:6" ht="15" customHeight="1">
      <c r="A41" s="54">
        <v>0.09</v>
      </c>
      <c r="B41" s="125" t="str">
        <f>[5]TK136!B41</f>
        <v>2,3,2</v>
      </c>
      <c r="C41" s="136" t="str">
        <f>[5]TK136!C41</f>
        <v xml:space="preserve">     2,3,2. MALT structure</v>
      </c>
      <c r="D41" s="17" t="str">
        <f>[5]TK136!D41</f>
        <v>continuité de la boucle de terre</v>
      </c>
      <c r="E41" s="128" t="str">
        <f>[5]TK136!E41</f>
        <v>ENTREPRISE GC + CR/SIG  + BUREAU DE CONTROL</v>
      </c>
      <c r="F41" s="167" t="str">
        <f>[5]TK136!F41</f>
        <v>LGV-BAT136-PV332</v>
      </c>
    </row>
    <row r="42" spans="1:6" ht="15" customHeight="1">
      <c r="A42" s="54">
        <v>0.09</v>
      </c>
      <c r="B42" s="134"/>
      <c r="C42" s="137"/>
      <c r="D42" s="17" t="str">
        <f>[5]TK136!D42</f>
        <v>mesure de la prise de terre</v>
      </c>
      <c r="E42" s="129"/>
      <c r="F42" s="168"/>
    </row>
    <row r="43" spans="1:6" ht="15" customHeight="1">
      <c r="A43" s="54">
        <v>0.09</v>
      </c>
      <c r="B43" s="135"/>
      <c r="C43" s="138"/>
      <c r="D43" s="17" t="str">
        <f>[5]TK136!D43</f>
        <v>mise en œuvre des éléments de la MALT (voir remarque)</v>
      </c>
      <c r="E43" s="130"/>
      <c r="F43" s="169"/>
    </row>
    <row r="44" spans="1:6" ht="15" customHeight="1">
      <c r="A44" s="54">
        <v>0.09</v>
      </c>
      <c r="B44" s="14" t="str">
        <f>[5]TK136!B44</f>
        <v>2,3,3</v>
      </c>
      <c r="C44" s="15" t="str">
        <f>[5]TK136!C44</f>
        <v>2,3,3. Coffrages</v>
      </c>
      <c r="D44" s="16" t="str">
        <f>[5]TK136!D44</f>
        <v>dimension, verticalité et linéarité</v>
      </c>
      <c r="E44" s="10" t="str">
        <f>[5]TK136!E44</f>
        <v>ENTREPRISE GC</v>
      </c>
      <c r="F44" s="41" t="str">
        <f>[5]TK136!F44</f>
        <v>LGV-BAT136-PV333</v>
      </c>
    </row>
    <row r="45" spans="1:6" ht="15" customHeight="1">
      <c r="A45" s="54">
        <v>0.1</v>
      </c>
      <c r="B45" s="14" t="str">
        <f>[5]TK136!B45</f>
        <v>2,3,4</v>
      </c>
      <c r="C45" s="15" t="str">
        <f>[5]TK136!C45</f>
        <v xml:space="preserve">2,3,4. Essais sur béton frais </v>
      </c>
      <c r="D45" s="16" t="str">
        <f>[5]TK136!D45</f>
        <v xml:space="preserve">essai d'affaissement </v>
      </c>
      <c r="E45" s="10" t="str">
        <f>[5]TK136!E45</f>
        <v>ENTREPRISE GC + LABORATOIRE SOL</v>
      </c>
      <c r="F45" s="41" t="str">
        <f>[5]TK136!F45</f>
        <v>LGV-BAT136-PV334</v>
      </c>
    </row>
    <row r="46" spans="1:6" ht="15" customHeight="1">
      <c r="A46" s="54">
        <v>0.56999999999999995</v>
      </c>
      <c r="B46" s="14" t="str">
        <f>[5]TK136!B46</f>
        <v>2,3,5</v>
      </c>
      <c r="C46" s="15" t="str">
        <f>[5]TK136!C46</f>
        <v>2,3,5. Essais sur béton durci</v>
      </c>
      <c r="D46" s="16" t="str">
        <f>[5]TK136!D46</f>
        <v xml:space="preserve">essai  de résistances mécaniques </v>
      </c>
      <c r="E46" s="10" t="str">
        <f>[5]TK136!E46</f>
        <v>ENTREPRISE GC + LABORATOIRE SOL</v>
      </c>
      <c r="F46" s="116">
        <f>[5]TK136!F46</f>
        <v>0</v>
      </c>
    </row>
    <row r="47" spans="1:6" ht="15" customHeight="1">
      <c r="A47" s="54">
        <v>0.13</v>
      </c>
      <c r="B47" s="14" t="str">
        <f>[5]TK136!B47</f>
        <v>2,3,6</v>
      </c>
      <c r="C47" s="18" t="str">
        <f>[5]TK136!C47</f>
        <v>2,3,6. Décoffrage/utilisation de l'ouvrage</v>
      </c>
      <c r="D47" s="19" t="str">
        <f>[5]TK136!D47</f>
        <v>séchage du béton</v>
      </c>
      <c r="E47" s="10" t="str">
        <f>[5]TK136!E47</f>
        <v xml:space="preserve">ENTREPRISE GC + CR/SIG </v>
      </c>
      <c r="F47" s="41" t="str">
        <f>[5]TK136!F47</f>
        <v>LGV-BAT136-PV336</v>
      </c>
    </row>
    <row r="48" spans="1:6" ht="15" customHeight="1">
      <c r="A48" s="54">
        <v>0.13</v>
      </c>
      <c r="B48" s="14" t="str">
        <f>[5]TK136!B48</f>
        <v>2,3,7</v>
      </c>
      <c r="C48" s="20" t="str">
        <f>[5]TK136!C48</f>
        <v>2,3,7. MALT structure</v>
      </c>
      <c r="D48" s="17" t="str">
        <f>[5]TK136!D48</f>
        <v>mesure de la prise de terre</v>
      </c>
      <c r="E48" s="8" t="str">
        <f>[5]TK136!E48</f>
        <v xml:space="preserve">ENTREPRISE GC + CR/SIG </v>
      </c>
      <c r="F48" s="115">
        <f>[5]TK136!F48</f>
        <v>0</v>
      </c>
    </row>
    <row r="49" spans="1:6" ht="15" customHeight="1">
      <c r="B49" s="9">
        <f>[5]TK136!B49</f>
        <v>0</v>
      </c>
      <c r="C49" s="15">
        <f>[5]TK136!C49</f>
        <v>0</v>
      </c>
      <c r="D49" s="16">
        <f>[5]TK136!D49</f>
        <v>0</v>
      </c>
      <c r="E49" s="10">
        <f>[5]TK136!E49</f>
        <v>0</v>
      </c>
      <c r="F49" s="79">
        <f>[5]TK136!F49</f>
        <v>0</v>
      </c>
    </row>
    <row r="50" spans="1:6" ht="15" customHeight="1">
      <c r="B50" s="11" t="str">
        <f>[5]TK136!B50</f>
        <v>2,4,0</v>
      </c>
      <c r="C50" s="13" t="str">
        <f>[5]TK136!C50</f>
        <v xml:space="preserve">Chainages et linteaux </v>
      </c>
      <c r="D50" s="12">
        <f>[5]TK136!D50</f>
        <v>0</v>
      </c>
      <c r="E50" s="10">
        <f>[5]TK136!E50</f>
        <v>0</v>
      </c>
      <c r="F50" s="115">
        <f>[5]TK136!F50</f>
        <v>0</v>
      </c>
    </row>
    <row r="51" spans="1:6" ht="15" customHeight="1">
      <c r="A51" s="54">
        <v>0.22</v>
      </c>
      <c r="B51" s="14" t="str">
        <f>[5]TK136!B51</f>
        <v>2,4,1</v>
      </c>
      <c r="C51" s="15" t="str">
        <f>[5]TK136!C51</f>
        <v xml:space="preserve">2,4,1. Ferraillages </v>
      </c>
      <c r="D51" s="5" t="str">
        <f>[5]TK136!D51</f>
        <v xml:space="preserve">contrôle des sections  </v>
      </c>
      <c r="E51" s="10" t="str">
        <f>[5]TK136!E51</f>
        <v>ENTREPRISE GC +  BUREAU DE CONTROL</v>
      </c>
      <c r="F51" s="41" t="str">
        <f>[5]TK136!F51</f>
        <v>LGV-BAT136-PV241</v>
      </c>
    </row>
    <row r="52" spans="1:6" ht="15" customHeight="1">
      <c r="A52" s="54">
        <v>0.22</v>
      </c>
      <c r="B52" s="125" t="str">
        <f>[5]TK136!B52</f>
        <v>2,4,2</v>
      </c>
      <c r="C52" s="136" t="str">
        <f>[5]TK136!C52</f>
        <v xml:space="preserve">     2,4,2. MALT structure</v>
      </c>
      <c r="D52" s="17" t="str">
        <f>[5]TK136!D52</f>
        <v>continuité de la boucle de terre</v>
      </c>
      <c r="E52" s="128" t="str">
        <f>[5]TK136!E52</f>
        <v>ENTREPRISE GC + CR/SIG  + BUREAU DE CONTROL</v>
      </c>
      <c r="F52" s="167" t="str">
        <f>[5]TK136!F52</f>
        <v>LGV-BAT136-PV242</v>
      </c>
    </row>
    <row r="53" spans="1:6" ht="15" customHeight="1">
      <c r="A53" s="54">
        <v>0.22</v>
      </c>
      <c r="B53" s="134"/>
      <c r="C53" s="137"/>
      <c r="D53" s="17" t="str">
        <f>[5]TK136!D53</f>
        <v>mesure de la prise de terre</v>
      </c>
      <c r="E53" s="129"/>
      <c r="F53" s="168"/>
    </row>
    <row r="54" spans="1:6" ht="15" customHeight="1">
      <c r="A54" s="54">
        <v>0.22</v>
      </c>
      <c r="B54" s="135"/>
      <c r="C54" s="138"/>
      <c r="D54" s="17" t="str">
        <f>[5]TK136!D54</f>
        <v>mise en œuvre des éléments de la MALT (voir remarque)</v>
      </c>
      <c r="E54" s="130"/>
      <c r="F54" s="169"/>
    </row>
    <row r="55" spans="1:6" ht="15" customHeight="1">
      <c r="A55" s="54">
        <v>0.22</v>
      </c>
      <c r="B55" s="14" t="str">
        <f>[5]TK136!B55</f>
        <v>2,4,3</v>
      </c>
      <c r="C55" s="15" t="str">
        <f>[5]TK136!C55</f>
        <v>2,4,3. Coffrages</v>
      </c>
      <c r="D55" s="16" t="str">
        <f>[5]TK136!D55</f>
        <v>dimension, verticalité et linéarité</v>
      </c>
      <c r="E55" s="10" t="str">
        <f>[5]TK136!E55</f>
        <v>ENTREPRISE GC</v>
      </c>
      <c r="F55" s="115" t="str">
        <f>[5]TK136!F55</f>
        <v>LGV-BAT136-PV243</v>
      </c>
    </row>
    <row r="56" spans="1:6" ht="15" customHeight="1">
      <c r="A56" s="54">
        <v>0.23</v>
      </c>
      <c r="B56" s="14" t="str">
        <f>[5]TK136!B56</f>
        <v>2,4,4</v>
      </c>
      <c r="C56" s="15" t="str">
        <f>[5]TK136!C56</f>
        <v xml:space="preserve">2,4,4. Essais sur béton frais </v>
      </c>
      <c r="D56" s="16" t="str">
        <f>[5]TK136!D56</f>
        <v xml:space="preserve">essai d'affaissement </v>
      </c>
      <c r="E56" s="10" t="str">
        <f>[5]TK136!E56</f>
        <v>ENTREPRISE GC + LABORATOIRE SOL</v>
      </c>
      <c r="F56" s="115" t="str">
        <f>[5]TK136!F56</f>
        <v>LGV-BAT136-PV244</v>
      </c>
    </row>
    <row r="57" spans="1:6" ht="15" customHeight="1">
      <c r="A57" s="54">
        <v>0.61</v>
      </c>
      <c r="B57" s="14" t="str">
        <f>[5]TK136!B57</f>
        <v>2,4,5</v>
      </c>
      <c r="C57" s="15" t="str">
        <f>[5]TK136!C57</f>
        <v>2,4,5. Essais sur béton durci</v>
      </c>
      <c r="D57" s="16" t="str">
        <f>[5]TK136!D57</f>
        <v xml:space="preserve">essai  de résistances mécaniques </v>
      </c>
      <c r="E57" s="10" t="str">
        <f>[5]TK136!E57</f>
        <v>ENTREPRISE GC + LABORATOIRE SOL</v>
      </c>
      <c r="F57" s="41">
        <f>[5]TK136!F57</f>
        <v>0</v>
      </c>
    </row>
    <row r="58" spans="1:6" ht="15" customHeight="1">
      <c r="A58" s="54">
        <v>0.32</v>
      </c>
      <c r="B58" s="14" t="str">
        <f>[5]TK136!B58</f>
        <v>2,4,6</v>
      </c>
      <c r="C58" s="18" t="str">
        <f>[5]TK136!C58</f>
        <v>2,4,6. Décoffrage/utilisation de l'ouvrage</v>
      </c>
      <c r="D58" s="19" t="str">
        <f>[5]TK136!D58</f>
        <v>séchage du béton</v>
      </c>
      <c r="E58" s="10" t="str">
        <f>[5]TK136!E58</f>
        <v xml:space="preserve">ENTREPRISE GC + CR/SIG </v>
      </c>
      <c r="F58" s="117">
        <f>[5]TK136!F58</f>
        <v>0</v>
      </c>
    </row>
    <row r="59" spans="1:6" ht="15" customHeight="1">
      <c r="A59" s="54">
        <v>0.32</v>
      </c>
      <c r="B59" s="14" t="str">
        <f>[5]TK136!B59</f>
        <v>2,4,7</v>
      </c>
      <c r="C59" s="20" t="str">
        <f>[5]TK136!C59</f>
        <v>2,4,7. MALT structure</v>
      </c>
      <c r="D59" s="17" t="str">
        <f>[5]TK136!D59</f>
        <v>mesure de la prise de terre</v>
      </c>
      <c r="E59" s="8" t="str">
        <f>[5]TK136!E59</f>
        <v xml:space="preserve">ENTREPRISE GC + CR/SIG </v>
      </c>
      <c r="F59" s="115">
        <f>[5]TK136!F59</f>
        <v>0</v>
      </c>
    </row>
    <row r="60" spans="1:6" ht="15" customHeight="1">
      <c r="B60" s="9">
        <f>[5]TK136!B60</f>
        <v>0</v>
      </c>
      <c r="C60" s="15">
        <f>[5]TK136!C60</f>
        <v>0</v>
      </c>
      <c r="D60" s="16">
        <f>[5]TK136!D60</f>
        <v>0</v>
      </c>
      <c r="E60" s="10">
        <f>[5]TK136!E60</f>
        <v>0</v>
      </c>
      <c r="F60" s="117">
        <f>[5]TK136!F60</f>
        <v>0</v>
      </c>
    </row>
    <row r="61" spans="1:6" ht="15" customHeight="1">
      <c r="B61" s="11" t="str">
        <f>[5]TK136!B61</f>
        <v>2,5,0</v>
      </c>
      <c r="C61" s="21" t="str">
        <f>[5]TK136!C61</f>
        <v>Poutres</v>
      </c>
      <c r="D61" s="3">
        <f>[5]TK136!D61</f>
        <v>0</v>
      </c>
      <c r="E61" s="10">
        <f>[5]TK136!E61</f>
        <v>0</v>
      </c>
      <c r="F61" s="41">
        <f>[5]TK136!F61</f>
        <v>0</v>
      </c>
    </row>
    <row r="62" spans="1:6" ht="15" customHeight="1">
      <c r="A62" s="54">
        <v>0.33</v>
      </c>
      <c r="B62" s="14" t="str">
        <f>[5]TK136!B62</f>
        <v>2,5,1</v>
      </c>
      <c r="C62" s="15" t="str">
        <f>[5]TK136!C62</f>
        <v xml:space="preserve">2,5,1. Ferraillages </v>
      </c>
      <c r="D62" s="5" t="str">
        <f>[5]TK136!D62</f>
        <v xml:space="preserve">contrôle des sections  </v>
      </c>
      <c r="E62" s="10" t="str">
        <f>[5]TK136!E62</f>
        <v>ENTREPRISE GC +  BUREAU DE CONTROL</v>
      </c>
      <c r="F62" s="41">
        <f>[5]TK136!F62</f>
        <v>0</v>
      </c>
    </row>
    <row r="63" spans="1:6" ht="15" customHeight="1">
      <c r="A63" s="54">
        <v>0.33</v>
      </c>
      <c r="B63" s="125" t="str">
        <f>[5]TK136!B63</f>
        <v>2,5,2</v>
      </c>
      <c r="C63" s="136" t="str">
        <f>[5]TK136!C63</f>
        <v xml:space="preserve">     2,5,2. MALT structure</v>
      </c>
      <c r="D63" s="17" t="str">
        <f>[5]TK136!D63</f>
        <v>continuité de la boucle de terre</v>
      </c>
      <c r="E63" s="128" t="str">
        <f>[5]TK136!E63</f>
        <v>ENTREPRISE GC + CR/SIG  + BUREAU DE CONTROL</v>
      </c>
      <c r="F63" s="150">
        <f>[5]TK136!F63</f>
        <v>0</v>
      </c>
    </row>
    <row r="64" spans="1:6" ht="15" customHeight="1">
      <c r="A64" s="54">
        <v>0.33</v>
      </c>
      <c r="B64" s="134"/>
      <c r="C64" s="137"/>
      <c r="D64" s="17" t="str">
        <f>[5]TK136!D64</f>
        <v>mesure de la prise de terre</v>
      </c>
      <c r="E64" s="129"/>
      <c r="F64" s="151"/>
    </row>
    <row r="65" spans="1:6" ht="15" customHeight="1">
      <c r="A65" s="54">
        <v>0.33</v>
      </c>
      <c r="B65" s="135"/>
      <c r="C65" s="138"/>
      <c r="D65" s="17" t="str">
        <f>[5]TK136!D65</f>
        <v>mise en œuvre des éléments de la MALT (voir remarque)</v>
      </c>
      <c r="E65" s="130"/>
      <c r="F65" s="170"/>
    </row>
    <row r="66" spans="1:6" ht="15" customHeight="1">
      <c r="A66" s="54">
        <v>0.33</v>
      </c>
      <c r="B66" s="14" t="str">
        <f>[5]TK136!B66</f>
        <v>2,5,3</v>
      </c>
      <c r="C66" s="15" t="str">
        <f>[5]TK136!C66</f>
        <v>2,5,3. Coffrages</v>
      </c>
      <c r="D66" s="16" t="str">
        <f>[5]TK136!D66</f>
        <v>dimension, verticalité et linéarité</v>
      </c>
      <c r="E66" s="10" t="str">
        <f>[5]TK136!E66</f>
        <v>ENTREPRISE GC</v>
      </c>
      <c r="F66" s="41">
        <f>[5]TK136!F66</f>
        <v>0</v>
      </c>
    </row>
    <row r="67" spans="1:6" ht="15" customHeight="1">
      <c r="A67" s="54">
        <v>0.35</v>
      </c>
      <c r="B67" s="14" t="str">
        <f>[5]TK136!B67</f>
        <v>2,5,4</v>
      </c>
      <c r="C67" s="15" t="str">
        <f>[5]TK136!C67</f>
        <v xml:space="preserve">2,5,4. Essais sur béton frais </v>
      </c>
      <c r="D67" s="16" t="str">
        <f>[5]TK136!D67</f>
        <v xml:space="preserve">essai d'affaissement </v>
      </c>
      <c r="E67" s="10" t="str">
        <f>[5]TK136!E67</f>
        <v>ENTREPRISE GC + LABORATOIRE SOL</v>
      </c>
      <c r="F67" s="41">
        <f>[5]TK136!F67</f>
        <v>0</v>
      </c>
    </row>
    <row r="68" spans="1:6" ht="15" customHeight="1">
      <c r="A68" s="54">
        <v>0.61</v>
      </c>
      <c r="B68" s="14" t="str">
        <f>[5]TK136!B68</f>
        <v>2,5,5</v>
      </c>
      <c r="C68" s="15" t="str">
        <f>[5]TK136!C68</f>
        <v>2,5,5. Essais sur béton durci</v>
      </c>
      <c r="D68" s="16" t="str">
        <f>[5]TK136!D68</f>
        <v xml:space="preserve">essai  de résistances mécaniques </v>
      </c>
      <c r="E68" s="10" t="str">
        <f>[5]TK136!E68</f>
        <v>ENTREPRISE GC + LABORATOIRE SOL</v>
      </c>
      <c r="F68" s="41">
        <f>[5]TK136!F68</f>
        <v>0</v>
      </c>
    </row>
    <row r="69" spans="1:6" ht="15" customHeight="1">
      <c r="A69" s="54">
        <v>0.33</v>
      </c>
      <c r="B69" s="14" t="str">
        <f>[5]TK136!B69</f>
        <v>2,5,6</v>
      </c>
      <c r="C69" s="18" t="str">
        <f>[5]TK136!C69</f>
        <v>2,5,6. Décoffrage/utilisation de l'ouvrage</v>
      </c>
      <c r="D69" s="19" t="str">
        <f>[5]TK136!D69</f>
        <v>séchage du béton</v>
      </c>
      <c r="E69" s="10" t="str">
        <f>[5]TK136!E69</f>
        <v xml:space="preserve">ENTREPRISE GC + CR/SIG </v>
      </c>
      <c r="F69" s="41">
        <f>[5]TK136!F69</f>
        <v>0</v>
      </c>
    </row>
    <row r="70" spans="1:6" ht="15" customHeight="1">
      <c r="A70" s="54">
        <v>0.34</v>
      </c>
      <c r="B70" s="14" t="str">
        <f>[5]TK136!B70</f>
        <v>2,5,7</v>
      </c>
      <c r="C70" s="20" t="str">
        <f>[5]TK136!C70</f>
        <v>2,5,7. MALT structure</v>
      </c>
      <c r="D70" s="17" t="str">
        <f>[5]TK136!D70</f>
        <v>mesure de la prise de terre</v>
      </c>
      <c r="E70" s="8" t="str">
        <f>[5]TK136!E70</f>
        <v xml:space="preserve">ENTREPRISE GC + CR/SIG </v>
      </c>
      <c r="F70" s="41">
        <f>[5]TK136!F70</f>
        <v>0</v>
      </c>
    </row>
    <row r="71" spans="1:6" ht="15" customHeight="1">
      <c r="B71" s="9">
        <f>[5]TK136!B71</f>
        <v>0</v>
      </c>
      <c r="C71" s="15">
        <f>[5]TK136!C71</f>
        <v>0</v>
      </c>
      <c r="D71" s="16">
        <f>[5]TK136!D71</f>
        <v>0</v>
      </c>
      <c r="E71" s="10">
        <f>[5]TK136!E71</f>
        <v>0</v>
      </c>
      <c r="F71" s="117">
        <f>[5]TK136!F71</f>
        <v>0</v>
      </c>
    </row>
    <row r="72" spans="1:6" ht="15" customHeight="1">
      <c r="B72" s="11" t="str">
        <f>[5]TK136!B72</f>
        <v>2,6,0</v>
      </c>
      <c r="C72" s="13" t="str">
        <f>[5]TK136!C72</f>
        <v>Acrotères</v>
      </c>
      <c r="D72" s="12">
        <f>[5]TK136!D72</f>
        <v>0</v>
      </c>
      <c r="E72" s="10">
        <f>[5]TK136!E72</f>
        <v>0</v>
      </c>
      <c r="F72" s="41">
        <f>[5]TK136!F72</f>
        <v>0</v>
      </c>
    </row>
    <row r="73" spans="1:6" ht="15" customHeight="1">
      <c r="A73" s="54">
        <v>0.44</v>
      </c>
      <c r="B73" s="14" t="str">
        <f>[5]TK136!B73</f>
        <v>2,6,1</v>
      </c>
      <c r="C73" s="15" t="str">
        <f>[5]TK136!C73</f>
        <v xml:space="preserve">2,6,1. Ferraillages </v>
      </c>
      <c r="D73" s="5" t="str">
        <f>[5]TK136!D73</f>
        <v xml:space="preserve">contrôle des sections  </v>
      </c>
      <c r="E73" s="10" t="str">
        <f>[5]TK136!E73</f>
        <v>ENTREPRISE GC +  BUREAU DE CONTROL</v>
      </c>
      <c r="F73" s="41" t="str">
        <f>[5]TK136!F73</f>
        <v>LGV-BAT136-PV261</v>
      </c>
    </row>
    <row r="74" spans="1:6" ht="15" customHeight="1">
      <c r="A74" s="54">
        <v>0.44</v>
      </c>
      <c r="B74" s="125" t="str">
        <f>[5]TK136!B74</f>
        <v>2,6,2</v>
      </c>
      <c r="C74" s="136" t="str">
        <f>[5]TK136!C74</f>
        <v xml:space="preserve">     2,6,2. MALT structure</v>
      </c>
      <c r="D74" s="17" t="str">
        <f>[5]TK136!D74</f>
        <v>continuité de la boucle de terre</v>
      </c>
      <c r="E74" s="128" t="str">
        <f>[5]TK136!E74</f>
        <v>ENTREPRISE GC + CR/SIG  + BUREAU DE CONTROL</v>
      </c>
      <c r="F74" s="167" t="str">
        <f>[5]TK136!F74</f>
        <v>LGV-BAT136-PV262</v>
      </c>
    </row>
    <row r="75" spans="1:6" ht="15" customHeight="1">
      <c r="A75" s="54">
        <v>0.44</v>
      </c>
      <c r="B75" s="134"/>
      <c r="C75" s="137"/>
      <c r="D75" s="17" t="str">
        <f>[5]TK136!D75</f>
        <v>mesure de la prise de terre</v>
      </c>
      <c r="E75" s="129"/>
      <c r="F75" s="168"/>
    </row>
    <row r="76" spans="1:6" ht="15" customHeight="1">
      <c r="A76" s="54">
        <v>0.44</v>
      </c>
      <c r="B76" s="135"/>
      <c r="C76" s="138"/>
      <c r="D76" s="17" t="str">
        <f>[5]TK136!D76</f>
        <v>mise en œuvre des éléments de la MALT (voir remarque)</v>
      </c>
      <c r="E76" s="130"/>
      <c r="F76" s="169"/>
    </row>
    <row r="77" spans="1:6" ht="15" customHeight="1">
      <c r="A77" s="54">
        <v>0.44</v>
      </c>
      <c r="B77" s="14" t="str">
        <f>[5]TK136!B77</f>
        <v>2,6,3</v>
      </c>
      <c r="C77" s="15" t="str">
        <f>[5]TK136!C77</f>
        <v>2,6,3. Coffrages</v>
      </c>
      <c r="D77" s="16" t="str">
        <f>[5]TK136!D77</f>
        <v>dimention, verticalité et linéarité</v>
      </c>
      <c r="E77" s="10" t="str">
        <f>[5]TK136!E77</f>
        <v>ENTREPRISE GC</v>
      </c>
      <c r="F77" s="41">
        <f>[5]TK136!F77</f>
        <v>0</v>
      </c>
    </row>
    <row r="78" spans="1:6" ht="15" customHeight="1">
      <c r="A78" s="54">
        <v>0.45</v>
      </c>
      <c r="B78" s="14" t="str">
        <f>[5]TK136!B78</f>
        <v>2,6,4</v>
      </c>
      <c r="C78" s="15" t="str">
        <f>[5]TK136!C78</f>
        <v xml:space="preserve">2,6,4. Essais sur béton frais </v>
      </c>
      <c r="D78" s="16" t="str">
        <f>[5]TK136!D78</f>
        <v xml:space="preserve">essai d'affaissement </v>
      </c>
      <c r="E78" s="10" t="str">
        <f>[5]TK136!E78</f>
        <v>ENTREPRISE GC + LABORATOIRE SOL</v>
      </c>
      <c r="F78" s="41" t="str">
        <f>[5]TK136!F78</f>
        <v>LGV-BAT136-PV264</v>
      </c>
    </row>
    <row r="79" spans="1:6" ht="15" customHeight="1">
      <c r="A79" s="54">
        <v>0.74</v>
      </c>
      <c r="B79" s="14" t="str">
        <f>[5]TK136!B79</f>
        <v>2,6,5</v>
      </c>
      <c r="C79" s="15" t="str">
        <f>[5]TK136!C79</f>
        <v>2,6,5. Essais sur béton durci</v>
      </c>
      <c r="D79" s="16" t="str">
        <f>[5]TK136!D79</f>
        <v xml:space="preserve">essai  de résistances mécaniques </v>
      </c>
      <c r="E79" s="10" t="str">
        <f>[5]TK136!E79</f>
        <v>ENTREPRISE GC + LABORATOIRE SOL</v>
      </c>
      <c r="F79" s="41">
        <f>[5]TK136!F79</f>
        <v>0</v>
      </c>
    </row>
    <row r="80" spans="1:6" ht="15" customHeight="1">
      <c r="A80" s="54">
        <v>0.48</v>
      </c>
      <c r="B80" s="14" t="str">
        <f>[5]TK136!B80</f>
        <v>2,6,6</v>
      </c>
      <c r="C80" s="18" t="str">
        <f>[5]TK136!C80</f>
        <v>2,6,6. Decofrage/utilisation de l'ouvrage</v>
      </c>
      <c r="D80" s="19" t="str">
        <f>[5]TK136!D80</f>
        <v>séchage du béton</v>
      </c>
      <c r="E80" s="10" t="str">
        <f>[5]TK136!E80</f>
        <v xml:space="preserve">ENTREPRISE GC + CR/SIG </v>
      </c>
      <c r="F80" s="41" t="str">
        <f>[5]TK136!F80</f>
        <v>LGV-BAT136-PV266</v>
      </c>
    </row>
    <row r="81" spans="1:6" ht="15" customHeight="1">
      <c r="A81" s="54">
        <v>0.48</v>
      </c>
      <c r="B81" s="14" t="str">
        <f>[5]TK136!B81</f>
        <v>2,6,7</v>
      </c>
      <c r="C81" s="20" t="str">
        <f>[5]TK136!C81</f>
        <v>2,6,7. MALT structure</v>
      </c>
      <c r="D81" s="17" t="str">
        <f>[5]TK136!D81</f>
        <v>mesure de la prise de terre</v>
      </c>
      <c r="E81" s="8" t="str">
        <f>[5]TK136!E81</f>
        <v xml:space="preserve">ENTREPRISE GC + CR/SIG </v>
      </c>
      <c r="F81" s="41">
        <f>[5]TK136!F81</f>
        <v>0</v>
      </c>
    </row>
    <row r="82" spans="1:6" ht="15" customHeight="1">
      <c r="B82" s="9">
        <f>[5]TK136!B82</f>
        <v>0</v>
      </c>
      <c r="C82" s="16">
        <f>[5]TK136!C82</f>
        <v>0</v>
      </c>
      <c r="D82" s="16">
        <f>[5]TK136!D82</f>
        <v>0</v>
      </c>
      <c r="E82" s="10">
        <f>[5]TK136!E82</f>
        <v>0</v>
      </c>
      <c r="F82" s="117">
        <f>[5]TK136!F82</f>
        <v>0</v>
      </c>
    </row>
    <row r="83" spans="1:6" ht="15" customHeight="1">
      <c r="B83" s="11">
        <f>[5]TK136!B83</f>
        <v>3</v>
      </c>
      <c r="C83" s="12" t="str">
        <f>[5]TK136!C83</f>
        <v xml:space="preserve">DALLES </v>
      </c>
      <c r="D83" s="12">
        <f>[5]TK136!D83</f>
        <v>0</v>
      </c>
      <c r="E83" s="10">
        <f>[5]TK136!E83</f>
        <v>0</v>
      </c>
      <c r="F83" s="117">
        <f>[5]TK136!F83</f>
        <v>0</v>
      </c>
    </row>
    <row r="84" spans="1:6" ht="15" customHeight="1">
      <c r="A84" s="54">
        <v>0.09</v>
      </c>
      <c r="B84" s="14" t="str">
        <f>[5]TK136!B84</f>
        <v>3,0,1</v>
      </c>
      <c r="C84" s="64" t="str">
        <f>[5]TK136!C84</f>
        <v>3,0,1. Réseaux sous dallage</v>
      </c>
      <c r="D84" s="5" t="str">
        <f>[5]TK136!D84</f>
        <v xml:space="preserve">positionement des reseaux sous dallage </v>
      </c>
      <c r="E84" s="10" t="str">
        <f>[5]TK136!E84</f>
        <v>ENTREPRISE GC</v>
      </c>
      <c r="F84" s="41">
        <f>[5]TK136!F84</f>
        <v>0</v>
      </c>
    </row>
    <row r="85" spans="1:6" ht="15" customHeight="1">
      <c r="A85" s="54">
        <v>0.65</v>
      </c>
      <c r="B85" s="14" t="str">
        <f>[5]TK136!B85</f>
        <v>3,0,2</v>
      </c>
      <c r="C85" s="64" t="str">
        <f>[5]TK136!C85</f>
        <v>3,0,2. Compaction des sols</v>
      </c>
      <c r="D85" s="5" t="str">
        <f>[5]TK136!D85</f>
        <v>test de compaction</v>
      </c>
      <c r="E85" s="10" t="str">
        <f>[5]TK136!E85</f>
        <v>ENTREPRISE GC + LABORATOIRE SOL</v>
      </c>
      <c r="F85" s="41" t="str">
        <f>[5]TK136!F85</f>
        <v>LGV-BAT136-PV302</v>
      </c>
    </row>
    <row r="86" spans="1:6" ht="15" customHeight="1">
      <c r="A86" s="54">
        <v>0.74</v>
      </c>
      <c r="B86" s="14" t="str">
        <f>[5]TK136!B86</f>
        <v>3,0,3</v>
      </c>
      <c r="C86" s="16" t="str">
        <f>[5]TK136!C86</f>
        <v>3,0,3. Coffrages</v>
      </c>
      <c r="D86" s="16" t="str">
        <f>[5]TK136!D86</f>
        <v>dimention, verticalité et linéarité</v>
      </c>
      <c r="E86" s="10" t="str">
        <f>[5]TK136!E86</f>
        <v>ENTREPRISE GC</v>
      </c>
      <c r="F86" s="116">
        <f>[5]TK136!F86</f>
        <v>0</v>
      </c>
    </row>
    <row r="87" spans="1:6" ht="15" customHeight="1">
      <c r="A87" s="54">
        <v>0.74</v>
      </c>
      <c r="B87" s="14" t="str">
        <f>[5]TK136!B87</f>
        <v>3,0,4</v>
      </c>
      <c r="C87" s="16" t="str">
        <f>[5]TK136!C87</f>
        <v xml:space="preserve">3,0,4. Ferraillages </v>
      </c>
      <c r="D87" s="5" t="str">
        <f>[5]TK136!D87</f>
        <v xml:space="preserve">contrôle des sections  </v>
      </c>
      <c r="E87" s="10" t="str">
        <f>[5]TK136!E87</f>
        <v>ENTREPRISE GC +  BUREAU DE CONTROL</v>
      </c>
      <c r="F87" s="41" t="str">
        <f>[5]TK136!F87</f>
        <v>LGV-BAT136-PV304</v>
      </c>
    </row>
    <row r="88" spans="1:6" ht="15" customHeight="1">
      <c r="A88" s="54">
        <v>0.74</v>
      </c>
      <c r="B88" s="125" t="str">
        <f>[5]TK136!B88</f>
        <v>3,0,5</v>
      </c>
      <c r="C88" s="136" t="str">
        <f>[5]TK136!C88</f>
        <v>3,0,5. MALT dalle sur radier</v>
      </c>
      <c r="D88" s="17" t="str">
        <f>[5]TK136!D88</f>
        <v>continuité de la boucle de terre</v>
      </c>
      <c r="E88" s="128" t="str">
        <f>[5]TK136!E88</f>
        <v>ENTREPRISE GC + CR/SIG  + BUREAU DE CONTROL</v>
      </c>
      <c r="F88" s="167" t="str">
        <f>[5]TK136!F88</f>
        <v>LGV-BAT136-PV305</v>
      </c>
    </row>
    <row r="89" spans="1:6" ht="15" customHeight="1">
      <c r="A89" s="54">
        <v>0.74</v>
      </c>
      <c r="B89" s="134"/>
      <c r="C89" s="137"/>
      <c r="D89" s="17" t="str">
        <f>[5]TK136!D89</f>
        <v>mesure de la prise de terre</v>
      </c>
      <c r="E89" s="129"/>
      <c r="F89" s="168"/>
    </row>
    <row r="90" spans="1:6" ht="15" customHeight="1">
      <c r="A90" s="54">
        <v>0.74</v>
      </c>
      <c r="B90" s="135"/>
      <c r="C90" s="138"/>
      <c r="D90" s="17" t="str">
        <f>[5]TK136!D90</f>
        <v>mise en œuvre des éléments de la MALT (voir remarque)</v>
      </c>
      <c r="E90" s="130"/>
      <c r="F90" s="169"/>
    </row>
    <row r="91" spans="1:6" ht="15" customHeight="1">
      <c r="A91" s="54">
        <v>0.74</v>
      </c>
      <c r="B91" s="14" t="str">
        <f>[5]TK136!B91</f>
        <v>3,0,6</v>
      </c>
      <c r="C91" s="16" t="str">
        <f>[5]TK136!C91</f>
        <v xml:space="preserve">3,0,6.Essais sur béton frais </v>
      </c>
      <c r="D91" s="16" t="str">
        <f>[5]TK136!D91</f>
        <v xml:space="preserve">essai d'affaissement </v>
      </c>
      <c r="E91" s="10" t="str">
        <f>[5]TK136!E91</f>
        <v>ENTREPRISE GC + LABORATOIRE SOL</v>
      </c>
      <c r="F91" s="41">
        <f>[5]TK136!F91</f>
        <v>0</v>
      </c>
    </row>
    <row r="92" spans="1:6" ht="15" customHeight="1">
      <c r="A92" s="54">
        <v>0.83</v>
      </c>
      <c r="B92" s="14" t="str">
        <f>[5]TK136!B92</f>
        <v>3,0,7</v>
      </c>
      <c r="C92" s="16" t="str">
        <f>[5]TK136!C92</f>
        <v>3,0,7.Essais sur béton durci</v>
      </c>
      <c r="D92" s="16" t="str">
        <f>[5]TK136!D92</f>
        <v xml:space="preserve">essai  de résistances mécaniques </v>
      </c>
      <c r="E92" s="10" t="str">
        <f>[5]TK136!E92</f>
        <v>ENTREPRISE GC + LABORATOIRE SOL</v>
      </c>
      <c r="F92" s="41">
        <f>[5]TK136!F92</f>
        <v>0</v>
      </c>
    </row>
    <row r="93" spans="1:6" ht="15" customHeight="1">
      <c r="A93" s="54">
        <v>0.76</v>
      </c>
      <c r="B93" s="14" t="str">
        <f>[5]TK136!B93</f>
        <v>3,0,8</v>
      </c>
      <c r="C93" s="16" t="str">
        <f>[5]TK136!C93</f>
        <v>3,0,8. Finition de la dalle</v>
      </c>
      <c r="D93" s="16" t="str">
        <f>[5]TK136!D93</f>
        <v>finition et planimétrie</v>
      </c>
      <c r="E93" s="8" t="str">
        <f>[5]TK136!E93</f>
        <v xml:space="preserve">ENTREPRISE GC + CR/SIG </v>
      </c>
      <c r="F93" s="41">
        <f>[5]TK136!F93</f>
        <v>0</v>
      </c>
    </row>
    <row r="94" spans="1:6" ht="15" customHeight="1">
      <c r="A94" s="54">
        <v>0.76</v>
      </c>
      <c r="B94" s="14" t="str">
        <f>[5]TK136!B94</f>
        <v>3,0,9</v>
      </c>
      <c r="C94" s="22" t="str">
        <f>[5]TK136!C94</f>
        <v>3,0,9. Décoffrage/utilisation de l'ouvrage</v>
      </c>
      <c r="D94" s="19" t="str">
        <f>[5]TK136!D94</f>
        <v>séchage du béton</v>
      </c>
      <c r="E94" s="8" t="str">
        <f>[5]TK136!E94</f>
        <v xml:space="preserve">ENTREPRISE GC + CR/SIG </v>
      </c>
      <c r="F94" s="41">
        <f>[5]TK136!F94</f>
        <v>0</v>
      </c>
    </row>
    <row r="95" spans="1:6" ht="15" customHeight="1">
      <c r="A95" s="54">
        <v>0.76</v>
      </c>
      <c r="B95" s="14" t="str">
        <f>[5]TK136!B95</f>
        <v>3,0,10</v>
      </c>
      <c r="C95" s="17" t="str">
        <f>[5]TK136!C95</f>
        <v>3,0,10. MALT dalle sur radier</v>
      </c>
      <c r="D95" s="17" t="str">
        <f>[5]TK136!D95</f>
        <v>mesure de la prise de terre</v>
      </c>
      <c r="E95" s="8" t="str">
        <f>[5]TK136!E95</f>
        <v xml:space="preserve">ENTREPRISE GC + CR/SIG </v>
      </c>
      <c r="F95" s="41">
        <f>[5]TK136!F95</f>
        <v>0</v>
      </c>
    </row>
    <row r="96" spans="1:6" ht="15" customHeight="1">
      <c r="B96" s="14">
        <f>[5]TK136!B96</f>
        <v>0</v>
      </c>
      <c r="C96" s="17">
        <f>[5]TK136!C96</f>
        <v>0</v>
      </c>
      <c r="D96" s="17">
        <f>[5]TK136!D96</f>
        <v>0</v>
      </c>
      <c r="E96" s="8">
        <f>[5]TK136!E96</f>
        <v>0</v>
      </c>
      <c r="F96" s="41">
        <f>[5]TK136!F96</f>
        <v>0</v>
      </c>
    </row>
    <row r="97" spans="1:6" ht="15" customHeight="1">
      <c r="B97" s="14">
        <f>[5]TK136!B97</f>
        <v>0</v>
      </c>
      <c r="C97" s="17">
        <f>[5]TK136!C97</f>
        <v>0</v>
      </c>
      <c r="D97" s="17">
        <f>[5]TK136!D97</f>
        <v>0</v>
      </c>
      <c r="E97" s="8">
        <f>[5]TK136!E97</f>
        <v>0</v>
      </c>
      <c r="F97" s="41">
        <f>[5]TK136!F97</f>
        <v>0</v>
      </c>
    </row>
    <row r="98" spans="1:6" ht="15" customHeight="1">
      <c r="B98" s="14">
        <f>[5]TK136!B98</f>
        <v>0</v>
      </c>
      <c r="C98" s="17">
        <f>[5]TK136!C98</f>
        <v>0</v>
      </c>
      <c r="D98" s="17">
        <f>[5]TK136!D98</f>
        <v>0</v>
      </c>
      <c r="E98" s="8">
        <f>[5]TK136!E98</f>
        <v>0</v>
      </c>
      <c r="F98" s="41">
        <f>[5]TK136!F98</f>
        <v>0</v>
      </c>
    </row>
    <row r="99" spans="1:6" ht="15" customHeight="1">
      <c r="B99" s="14">
        <f>[5]TK136!B99</f>
        <v>0</v>
      </c>
      <c r="C99" s="17">
        <f>[5]TK136!C99</f>
        <v>0</v>
      </c>
      <c r="D99" s="17">
        <f>[5]TK136!D99</f>
        <v>0</v>
      </c>
      <c r="E99" s="8">
        <f>[5]TK136!E99</f>
        <v>0</v>
      </c>
      <c r="F99" s="41">
        <f>[5]TK136!F99</f>
        <v>0</v>
      </c>
    </row>
    <row r="100" spans="1:6" ht="15" customHeight="1">
      <c r="B100" s="9">
        <f>[5]TK136!B100</f>
        <v>0</v>
      </c>
      <c r="C100" s="16">
        <f>[5]TK136!C100</f>
        <v>0</v>
      </c>
      <c r="D100" s="16">
        <f>[5]TK136!D100</f>
        <v>0</v>
      </c>
      <c r="E100" s="10">
        <f>[5]TK136!E100</f>
        <v>0</v>
      </c>
      <c r="F100" s="117">
        <f>[5]TK136!F100</f>
        <v>0</v>
      </c>
    </row>
    <row r="101" spans="1:6" ht="15" customHeight="1">
      <c r="B101" s="11">
        <f>[5]TK136!B101</f>
        <v>4</v>
      </c>
      <c r="C101" s="12" t="str">
        <f>[5]TK136!C101</f>
        <v xml:space="preserve">PLANCHERS </v>
      </c>
      <c r="D101" s="12">
        <f>[5]TK136!D101</f>
        <v>0</v>
      </c>
      <c r="E101" s="10">
        <f>[5]TK136!E101</f>
        <v>0</v>
      </c>
      <c r="F101" s="117">
        <f>[5]TK136!F101</f>
        <v>0</v>
      </c>
    </row>
    <row r="102" spans="1:6" ht="15" customHeight="1">
      <c r="A102" s="54">
        <v>0.4</v>
      </c>
      <c r="B102" s="14" t="str">
        <f>[5]TK136!B102</f>
        <v>4,0,1</v>
      </c>
      <c r="C102" s="16" t="str">
        <f>[5]TK136!C102</f>
        <v>4,0,1. Coffrages</v>
      </c>
      <c r="D102" s="16" t="str">
        <f>[5]TK136!D102</f>
        <v>verticalité et mesures</v>
      </c>
      <c r="E102" s="10" t="str">
        <f>[5]TK136!E102</f>
        <v>ENTREPRISE GC</v>
      </c>
      <c r="F102" s="41" t="str">
        <f>[5]TK136!F102</f>
        <v>LGV-BAT136-PV401</v>
      </c>
    </row>
    <row r="103" spans="1:6" ht="15" customHeight="1">
      <c r="A103" s="54">
        <v>0.4</v>
      </c>
      <c r="B103" s="14" t="str">
        <f>[5]TK136!B103</f>
        <v>4,0,2</v>
      </c>
      <c r="C103" s="16" t="str">
        <f>[5]TK136!C103</f>
        <v xml:space="preserve">4,0,2. Ferraillages </v>
      </c>
      <c r="D103" s="5" t="str">
        <f>[5]TK136!D103</f>
        <v xml:space="preserve">contrôle des sections  </v>
      </c>
      <c r="E103" s="10" t="str">
        <f>[5]TK136!E103</f>
        <v>ENTREPRISE GC +  BUREAU DE CONTROL</v>
      </c>
      <c r="F103" s="41" t="str">
        <f>[5]TK136!F103</f>
        <v>LGV-BAT136-PV402</v>
      </c>
    </row>
    <row r="104" spans="1:6" ht="15" customHeight="1">
      <c r="A104" s="54">
        <v>0.4</v>
      </c>
      <c r="B104" s="125" t="str">
        <f>[5]TK136!B104</f>
        <v>4,0,3</v>
      </c>
      <c r="C104" s="136" t="str">
        <f>[5]TK136!C104</f>
        <v>4,0,3. MALT plancher haut</v>
      </c>
      <c r="D104" s="17" t="str">
        <f>[5]TK136!D104</f>
        <v>continuité de la boucle de terre</v>
      </c>
      <c r="E104" s="128" t="str">
        <f>[5]TK136!E104</f>
        <v>ENTREPRISE GC + CR/SIG  + BUREAU DE CONTROL</v>
      </c>
      <c r="F104" s="167" t="str">
        <f>[5]TK136!F104</f>
        <v>LGV-BAT136-PV403</v>
      </c>
    </row>
    <row r="105" spans="1:6" ht="15" customHeight="1">
      <c r="A105" s="54">
        <v>0.4</v>
      </c>
      <c r="B105" s="134"/>
      <c r="C105" s="137"/>
      <c r="D105" s="17" t="str">
        <f>[5]TK136!D105</f>
        <v>mesure de la prise de terre</v>
      </c>
      <c r="E105" s="129"/>
      <c r="F105" s="168"/>
    </row>
    <row r="106" spans="1:6" ht="15" customHeight="1">
      <c r="A106" s="54">
        <v>0.4</v>
      </c>
      <c r="B106" s="135"/>
      <c r="C106" s="138"/>
      <c r="D106" s="17" t="str">
        <f>[5]TK136!D106</f>
        <v>mise en œuvre des éléments de la MALT (voir remarque)</v>
      </c>
      <c r="E106" s="130"/>
      <c r="F106" s="169"/>
    </row>
    <row r="107" spans="1:6" ht="15" customHeight="1">
      <c r="A107" s="54">
        <v>0.42</v>
      </c>
      <c r="B107" s="14" t="str">
        <f>[5]TK136!B107</f>
        <v>4,0,4</v>
      </c>
      <c r="C107" s="16" t="str">
        <f>[5]TK136!C107</f>
        <v xml:space="preserve">4,0,4. Essais sur béton frais </v>
      </c>
      <c r="D107" s="16" t="str">
        <f>[5]TK136!D107</f>
        <v xml:space="preserve">essai d'affaissement </v>
      </c>
      <c r="E107" s="10" t="str">
        <f>[5]TK136!E107</f>
        <v>ENTREPRISE GC + LABORATOIRE SOL</v>
      </c>
      <c r="F107" s="41" t="str">
        <f>[5]TK136!F107</f>
        <v>LGV-BAT136-PV404</v>
      </c>
    </row>
    <row r="108" spans="1:6" ht="15" customHeight="1">
      <c r="A108" s="54">
        <v>0.7</v>
      </c>
      <c r="B108" s="14" t="str">
        <f>[5]TK136!B108</f>
        <v>4,0,5</v>
      </c>
      <c r="C108" s="16" t="str">
        <f>[5]TK136!C108</f>
        <v>4,0,5. Essais sur béton durci</v>
      </c>
      <c r="D108" s="16" t="str">
        <f>[5]TK136!D108</f>
        <v xml:space="preserve">essai  de résistances mécaniques </v>
      </c>
      <c r="E108" s="10" t="str">
        <f>[5]TK136!E108</f>
        <v>ENTREPRISE GC + LABORATOIRE SOL</v>
      </c>
      <c r="F108" s="41">
        <f>[5]TK136!F108</f>
        <v>0</v>
      </c>
    </row>
    <row r="109" spans="1:6" ht="15" customHeight="1">
      <c r="A109" s="54">
        <v>0.44</v>
      </c>
      <c r="B109" s="14" t="str">
        <f>[5]TK136!B109</f>
        <v>4,0,6</v>
      </c>
      <c r="C109" s="22" t="str">
        <f>[5]TK136!C109</f>
        <v>4,0,6. Décoffrage/utilisation de l'ouvrage</v>
      </c>
      <c r="D109" s="19" t="str">
        <f>[5]TK136!D109</f>
        <v>séchage du béton</v>
      </c>
      <c r="E109" s="10" t="str">
        <f>[5]TK136!E109</f>
        <v xml:space="preserve">ENTREPRISE GC + CR/SIG </v>
      </c>
      <c r="F109" s="41" t="str">
        <f>[5]TK136!F109</f>
        <v>LGV-BAT136-PV406</v>
      </c>
    </row>
    <row r="110" spans="1:6" ht="15" customHeight="1">
      <c r="A110" s="54">
        <v>0.44</v>
      </c>
      <c r="B110" s="14" t="str">
        <f>[5]TK136!B110</f>
        <v>4,0,7</v>
      </c>
      <c r="C110" s="23" t="str">
        <f>[5]TK136!C110</f>
        <v>4,0,7. MALT plancher haut</v>
      </c>
      <c r="D110" s="17" t="str">
        <f>[5]TK136!D110</f>
        <v>mesure de la prise de terre</v>
      </c>
      <c r="E110" s="8" t="str">
        <f>[5]TK136!E110</f>
        <v xml:space="preserve">ENTREPRISE GC + CR/SIG </v>
      </c>
      <c r="F110" s="41">
        <f>[5]TK136!F110</f>
        <v>0</v>
      </c>
    </row>
    <row r="111" spans="1:6" ht="15" customHeight="1">
      <c r="B111" s="9">
        <f>[5]TK136!B111</f>
        <v>0</v>
      </c>
      <c r="C111" s="24">
        <f>[5]TK136!C111</f>
        <v>0</v>
      </c>
      <c r="D111" s="17">
        <f>[5]TK136!D111</f>
        <v>0</v>
      </c>
      <c r="E111" s="6">
        <f>[5]TK136!E111</f>
        <v>0</v>
      </c>
      <c r="F111" s="117">
        <f>[5]TK136!F111</f>
        <v>0</v>
      </c>
    </row>
    <row r="112" spans="1:6" ht="15" customHeight="1">
      <c r="B112" s="25">
        <f>[5]TK136!B112</f>
        <v>5</v>
      </c>
      <c r="C112" s="12" t="str">
        <f>[5]TK136!C112</f>
        <v xml:space="preserve">VOILES </v>
      </c>
      <c r="D112" s="26">
        <f>[5]TK136!D112</f>
        <v>0</v>
      </c>
      <c r="E112" s="10">
        <f>[5]TK136!E112</f>
        <v>0</v>
      </c>
      <c r="F112" s="117">
        <f>[5]TK136!F112</f>
        <v>0</v>
      </c>
    </row>
    <row r="113" spans="1:6" ht="15" customHeight="1">
      <c r="B113" s="11">
        <f>[5]TK136!B113</f>
        <v>5.0999999999999996</v>
      </c>
      <c r="C113" s="13" t="str">
        <f>[5]TK136!C113</f>
        <v>Corps creux Agglo/Brique</v>
      </c>
      <c r="D113" s="12">
        <f>[5]TK136!D113</f>
        <v>0</v>
      </c>
      <c r="E113" s="10">
        <f>[5]TK136!E113</f>
        <v>0</v>
      </c>
      <c r="F113" s="117">
        <f>[5]TK136!F113</f>
        <v>0</v>
      </c>
    </row>
    <row r="114" spans="1:6" ht="15" customHeight="1">
      <c r="A114" s="54">
        <v>0.1</v>
      </c>
      <c r="B114" s="14" t="str">
        <f>[5]TK136!B114</f>
        <v>5,1,1</v>
      </c>
      <c r="C114" s="15" t="str">
        <f>[5]TK136!C114</f>
        <v xml:space="preserve">5,1,1. Implantation des murs </v>
      </c>
      <c r="D114" s="5" t="str">
        <f>[5]TK136!D114</f>
        <v xml:space="preserve">écarts d'implantation </v>
      </c>
      <c r="E114" s="6" t="str">
        <f>[5]TK136!E114</f>
        <v>ENTREPRISE GC + GEOMETRE + CR SIG</v>
      </c>
      <c r="F114" s="41" t="str">
        <f>[5]TK136!F114</f>
        <v>LGV-BAT136-PV511</v>
      </c>
    </row>
    <row r="115" spans="1:6" ht="15" customHeight="1">
      <c r="A115" s="54">
        <v>0.1</v>
      </c>
      <c r="B115" s="14" t="str">
        <f>[5]TK136!B115</f>
        <v>5,1,2</v>
      </c>
      <c r="C115" s="15" t="str">
        <f>[5]TK136!C115</f>
        <v>5,1,2. Verticalité et mesures des murs</v>
      </c>
      <c r="D115" s="16" t="str">
        <f>[5]TK136!D115</f>
        <v>dimension, verticalité et linéarité</v>
      </c>
      <c r="E115" s="10" t="str">
        <f>[5]TK136!E115</f>
        <v>ENTREPRISE GC</v>
      </c>
      <c r="F115" s="41" t="str">
        <f>[5]TK136!F115</f>
        <v>LGV-BAT136-PV512</v>
      </c>
    </row>
    <row r="116" spans="1:6" ht="15" customHeight="1">
      <c r="B116" s="14">
        <f>[5]TK136!B116</f>
        <v>0</v>
      </c>
      <c r="C116" s="15">
        <f>[5]TK136!C116</f>
        <v>0</v>
      </c>
      <c r="D116" s="16">
        <f>[5]TK136!D116</f>
        <v>0</v>
      </c>
      <c r="E116" s="10">
        <f>[5]TK136!E116</f>
        <v>0</v>
      </c>
      <c r="F116" s="117">
        <f>[5]TK136!F116</f>
        <v>0</v>
      </c>
    </row>
    <row r="117" spans="1:6" ht="15" customHeight="1">
      <c r="B117" s="11">
        <f>[5]TK136!B117</f>
        <v>5.2</v>
      </c>
      <c r="C117" s="13" t="str">
        <f>[5]TK136!C117</f>
        <v>Corps plein BA</v>
      </c>
      <c r="D117" s="12">
        <f>[5]TK136!D117</f>
        <v>0</v>
      </c>
      <c r="E117" s="10">
        <f>[5]TK136!E117</f>
        <v>0</v>
      </c>
      <c r="F117" s="117">
        <f>[5]TK136!F117</f>
        <v>0</v>
      </c>
    </row>
    <row r="118" spans="1:6" ht="15" customHeight="1">
      <c r="A118" s="54">
        <v>0.1</v>
      </c>
      <c r="B118" s="14" t="str">
        <f>[5]TK136!B118</f>
        <v>5,2,1</v>
      </c>
      <c r="C118" s="15" t="str">
        <f>[5]TK136!C118</f>
        <v xml:space="preserve">5,2,1. Implantation des murs </v>
      </c>
      <c r="D118" s="5" t="str">
        <f>[5]TK136!D118</f>
        <v xml:space="preserve">écarts d'implantation </v>
      </c>
      <c r="E118" s="6" t="str">
        <f>[5]TK136!E118</f>
        <v>ENTREPRISE GC + GEOMETRE + CR SIG</v>
      </c>
      <c r="F118" s="41" t="str">
        <f>[5]TK136!F118</f>
        <v>LGV-BAT136-PV521</v>
      </c>
    </row>
    <row r="119" spans="1:6" ht="15" customHeight="1">
      <c r="A119" s="54">
        <v>0.35</v>
      </c>
      <c r="B119" s="14" t="str">
        <f>[5]TK136!B119</f>
        <v>5,2,2</v>
      </c>
      <c r="C119" s="15" t="str">
        <f>[5]TK136!C119</f>
        <v xml:space="preserve">5,2,2. Ferraillages </v>
      </c>
      <c r="D119" s="5" t="str">
        <f>[5]TK136!D119</f>
        <v xml:space="preserve">contrôle des sections  </v>
      </c>
      <c r="E119" s="10" t="str">
        <f>[5]TK136!E119</f>
        <v>ENTREPRISE GC +  BUREAU DE CONTROL</v>
      </c>
      <c r="F119" s="41" t="str">
        <f>[5]TK136!F119</f>
        <v>LGV-BAT136-PV522</v>
      </c>
    </row>
    <row r="120" spans="1:6" ht="15" customHeight="1">
      <c r="A120" s="54">
        <v>0.35</v>
      </c>
      <c r="B120" s="125" t="str">
        <f>[5]TK136!B120</f>
        <v>5,2,3</v>
      </c>
      <c r="C120" s="139" t="str">
        <f>[5]TK136!C120</f>
        <v>5,2,3. MALT murs</v>
      </c>
      <c r="D120" s="17" t="str">
        <f>[5]TK136!D120</f>
        <v>continuité de la boucle de terre</v>
      </c>
      <c r="E120" s="128" t="str">
        <f>[5]TK136!E120</f>
        <v>ENTREPRISE GC + CR/SIG  + BUREAU DE CONTROL</v>
      </c>
      <c r="F120" s="167" t="str">
        <f>[5]TK136!F120</f>
        <v>LGV-BAT136-PV522</v>
      </c>
    </row>
    <row r="121" spans="1:6" ht="15" customHeight="1">
      <c r="A121" s="54">
        <v>0.35</v>
      </c>
      <c r="B121" s="134"/>
      <c r="C121" s="140"/>
      <c r="D121" s="17" t="str">
        <f>[5]TK136!D121</f>
        <v>mesure de la prise de terre</v>
      </c>
      <c r="E121" s="129"/>
      <c r="F121" s="168"/>
    </row>
    <row r="122" spans="1:6" ht="15" customHeight="1">
      <c r="A122" s="54">
        <v>0.35</v>
      </c>
      <c r="B122" s="135"/>
      <c r="C122" s="141"/>
      <c r="D122" s="17" t="str">
        <f>[5]TK136!D122</f>
        <v>mise en œuvre des éléments de la MALT (voir remarque)</v>
      </c>
      <c r="E122" s="130"/>
      <c r="F122" s="169"/>
    </row>
    <row r="123" spans="1:6" ht="15" customHeight="1">
      <c r="A123" s="54">
        <v>0.35</v>
      </c>
      <c r="B123" s="14" t="str">
        <f>[5]TK136!B123</f>
        <v>5,2,4</v>
      </c>
      <c r="C123" s="15" t="str">
        <f>[5]TK136!C123</f>
        <v>5,2,4. Verticalité et mesure des murs</v>
      </c>
      <c r="D123" s="16" t="str">
        <f>[5]TK136!D123</f>
        <v>dimension, verticalité et linéarité</v>
      </c>
      <c r="E123" s="10" t="str">
        <f>[5]TK136!E123</f>
        <v>ENTREPRISE GC</v>
      </c>
      <c r="F123" s="41" t="str">
        <f>[5]TK136!F123</f>
        <v>LGV-BAT136-PV524</v>
      </c>
    </row>
    <row r="124" spans="1:6" ht="15" customHeight="1">
      <c r="A124" s="54">
        <v>0.35</v>
      </c>
      <c r="B124" s="14" t="str">
        <f>[5]TK136!B124</f>
        <v>5,2,5</v>
      </c>
      <c r="C124" s="15" t="str">
        <f>[5]TK136!C124</f>
        <v xml:space="preserve">5,2,5. Essais sur béton frais </v>
      </c>
      <c r="D124" s="16" t="str">
        <f>[5]TK136!D124</f>
        <v xml:space="preserve">essai d'affaissement </v>
      </c>
      <c r="E124" s="10" t="str">
        <f>[5]TK136!E124</f>
        <v>ENTREPRISE GC + LABORATOIRE SOL</v>
      </c>
      <c r="F124" s="41" t="str">
        <f>[5]TK136!F124</f>
        <v>LGV-BAT136-PV525</v>
      </c>
    </row>
    <row r="125" spans="1:6" ht="15" customHeight="1">
      <c r="A125" s="54">
        <v>0.7</v>
      </c>
      <c r="B125" s="14" t="str">
        <f>[5]TK136!B125</f>
        <v>5,2,6</v>
      </c>
      <c r="C125" s="15" t="str">
        <f>[5]TK136!C125</f>
        <v>5,2,6. Essais sur béton durci</v>
      </c>
      <c r="D125" s="16" t="str">
        <f>[5]TK136!D125</f>
        <v xml:space="preserve">essai  de résistances mécaniques </v>
      </c>
      <c r="E125" s="10" t="str">
        <f>[5]TK136!E125</f>
        <v>ENTREPRISE GC + LABORATOIRE SOL</v>
      </c>
      <c r="F125" s="117">
        <f>[5]TK136!F125</f>
        <v>0</v>
      </c>
    </row>
    <row r="126" spans="1:6" ht="15" customHeight="1">
      <c r="A126" s="54">
        <v>0.39</v>
      </c>
      <c r="B126" s="14" t="str">
        <f>[5]TK136!B126</f>
        <v>5,2,7</v>
      </c>
      <c r="C126" s="18" t="str">
        <f>[5]TK136!C126</f>
        <v>5,2,7. Décoffrage/utilisation de l'ouvrage</v>
      </c>
      <c r="D126" s="19" t="str">
        <f>[5]TK136!D126</f>
        <v>séchage du béton</v>
      </c>
      <c r="E126" s="10" t="str">
        <f>[5]TK136!E126</f>
        <v xml:space="preserve">ENTREPRISE GC + CR/SIG </v>
      </c>
      <c r="F126" s="41" t="str">
        <f>[5]TK136!F126</f>
        <v>LGV-BAT136-PV527</v>
      </c>
    </row>
    <row r="127" spans="1:6" ht="15" customHeight="1">
      <c r="A127" s="54">
        <v>0.39</v>
      </c>
      <c r="B127" s="14" t="str">
        <f>[5]TK136!B127</f>
        <v>5,2,8</v>
      </c>
      <c r="C127" s="20" t="str">
        <f>[5]TK136!C127</f>
        <v>5,2,8. MALT murs</v>
      </c>
      <c r="D127" s="17" t="str">
        <f>[5]TK136!D127</f>
        <v>mesure de la prise de terre</v>
      </c>
      <c r="E127" s="8" t="str">
        <f>[5]TK136!E127</f>
        <v xml:space="preserve">ENTREPRISE GC + CR/SIG </v>
      </c>
      <c r="F127" s="117">
        <f>[5]TK136!F127</f>
        <v>0</v>
      </c>
    </row>
    <row r="128" spans="1:6" ht="15" customHeight="1">
      <c r="A128" s="54">
        <v>0.39</v>
      </c>
      <c r="B128" s="14" t="str">
        <f>[5]TK136!B128</f>
        <v>5,2,9</v>
      </c>
      <c r="C128" s="15" t="str">
        <f>[5]TK136!C128</f>
        <v>5,2,9. Parement des murs</v>
      </c>
      <c r="D128" s="28" t="str">
        <f>[5]TK136!D128</f>
        <v xml:space="preserve">qualité de la finition </v>
      </c>
      <c r="E128" s="8" t="str">
        <f>[5]TK136!E128</f>
        <v xml:space="preserve">ENTREPRISE GC + CR/SIG </v>
      </c>
      <c r="F128" s="117">
        <f>[5]TK136!F128</f>
        <v>0</v>
      </c>
    </row>
    <row r="129" spans="1:6" ht="15" customHeight="1">
      <c r="B129" s="14">
        <f>[5]TK136!B129</f>
        <v>0</v>
      </c>
      <c r="C129" s="16">
        <f>[5]TK136!C129</f>
        <v>0</v>
      </c>
      <c r="D129" s="16">
        <f>[5]TK136!D129</f>
        <v>0</v>
      </c>
      <c r="E129" s="10">
        <f>[5]TK136!E129</f>
        <v>0</v>
      </c>
      <c r="F129" s="117">
        <f>[5]TK136!F129</f>
        <v>0</v>
      </c>
    </row>
    <row r="130" spans="1:6" ht="15" customHeight="1">
      <c r="B130" s="11">
        <f>[5]TK136!B130</f>
        <v>6</v>
      </c>
      <c r="C130" s="12" t="str">
        <f>[5]TK136!C130</f>
        <v xml:space="preserve">ETANCHEITE ET ISOLATION </v>
      </c>
      <c r="D130" s="12">
        <f>[5]TK136!D130</f>
        <v>0</v>
      </c>
      <c r="E130" s="10">
        <f>[5]TK136!E130</f>
        <v>0</v>
      </c>
      <c r="F130" s="117">
        <f>[5]TK136!F130</f>
        <v>0</v>
      </c>
    </row>
    <row r="131" spans="1:6" ht="15" customHeight="1">
      <c r="A131" s="54">
        <v>0.61</v>
      </c>
      <c r="B131" s="125" t="str">
        <f>[5]TK136!B131</f>
        <v>6,0,1</v>
      </c>
      <c r="C131" s="136" t="str">
        <f>[5]TK136!C131</f>
        <v xml:space="preserve"> 6,0,1. Forme et utilisation de l'ouvrage </v>
      </c>
      <c r="D131" s="16" t="str">
        <f>[5]TK136!D131</f>
        <v>contrôle de la pente</v>
      </c>
      <c r="E131" s="128" t="str">
        <f>[5]TK136!E131</f>
        <v xml:space="preserve">ENTREPRISE GC + CR/SIG </v>
      </c>
      <c r="F131" s="167" t="str">
        <f>[5]TK136!F131</f>
        <v>LGV-BAT136-PV601</v>
      </c>
    </row>
    <row r="132" spans="1:6" ht="15" customHeight="1">
      <c r="A132" s="54">
        <v>0.61</v>
      </c>
      <c r="B132" s="135"/>
      <c r="C132" s="138"/>
      <c r="D132" s="16" t="str">
        <f>[5]TK136!D132</f>
        <v>séchage de la forme</v>
      </c>
      <c r="E132" s="130"/>
      <c r="F132" s="169"/>
    </row>
    <row r="133" spans="1:6" ht="15" customHeight="1">
      <c r="A133" s="54">
        <v>0.61</v>
      </c>
      <c r="B133" s="14" t="str">
        <f>[5]TK136!B133</f>
        <v>6,0,2</v>
      </c>
      <c r="C133" s="16" t="str">
        <f>[5]TK136!C133</f>
        <v xml:space="preserve">6,0,2. Isolation </v>
      </c>
      <c r="D133" s="16" t="str">
        <f>[5]TK136!D133</f>
        <v xml:space="preserve">contrôle des ponts thermique </v>
      </c>
      <c r="E133" s="10" t="str">
        <f>[5]TK136!E133</f>
        <v>ENTREPRISE GC</v>
      </c>
      <c r="F133" s="117">
        <f>[5]TK136!F133</f>
        <v>0</v>
      </c>
    </row>
    <row r="134" spans="1:6" ht="15" customHeight="1">
      <c r="A134" s="54">
        <v>0.63</v>
      </c>
      <c r="B134" s="14" t="str">
        <f>[5]TK136!B134</f>
        <v>6,0,3</v>
      </c>
      <c r="C134" s="16" t="str">
        <f>[5]TK136!C134</f>
        <v>6,0,3. Etanchéité</v>
      </c>
      <c r="D134" s="28" t="str">
        <f>[5]TK136!D134</f>
        <v>test étanchéité</v>
      </c>
      <c r="E134" s="8" t="str">
        <f>[5]TK136!E134</f>
        <v>ENTREPRISE GC + CR/SIG  + BUREAU DE CONTROL</v>
      </c>
      <c r="F134" s="167" t="str">
        <f>[5]TK136!F134</f>
        <v>LGV-BAT136-PV603</v>
      </c>
    </row>
    <row r="135" spans="1:6" ht="15" customHeight="1">
      <c r="B135" s="29">
        <f>[5]TK136!B135</f>
        <v>0</v>
      </c>
      <c r="C135" s="28">
        <f>[5]TK136!C135</f>
        <v>0</v>
      </c>
      <c r="D135" s="28">
        <f>[5]TK136!D135</f>
        <v>0</v>
      </c>
      <c r="E135" s="10">
        <f>[5]TK136!E135</f>
        <v>0</v>
      </c>
      <c r="F135" s="169"/>
    </row>
    <row r="136" spans="1:6" ht="15" customHeight="1">
      <c r="B136" s="11">
        <f>[5]TK136!B136</f>
        <v>7</v>
      </c>
      <c r="C136" s="12" t="str">
        <f>[5]TK136!C136</f>
        <v>MENUISERIE</v>
      </c>
      <c r="D136" s="12">
        <f>[5]TK136!D136</f>
        <v>0</v>
      </c>
      <c r="E136" s="30">
        <f>[5]TK136!E136</f>
        <v>0</v>
      </c>
      <c r="F136" s="117">
        <f>[5]TK136!F136</f>
        <v>0</v>
      </c>
    </row>
    <row r="137" spans="1:6" ht="15" customHeight="1">
      <c r="A137" s="54">
        <v>0.54</v>
      </c>
      <c r="B137" s="14" t="str">
        <f>[5]TK136!B137</f>
        <v>7,0,1</v>
      </c>
      <c r="C137" s="16" t="str">
        <f>[5]TK136!C137</f>
        <v>7,0,1. Bâti dormant et menuiserie</v>
      </c>
      <c r="D137" s="16" t="str">
        <f>[5]TK136!D137</f>
        <v>contrôle de pose</v>
      </c>
      <c r="E137" s="10" t="str">
        <f>[5]TK136!E137</f>
        <v>ENTREPRISE GC</v>
      </c>
      <c r="F137" s="41">
        <f>[5]TK136!F137</f>
        <v>0</v>
      </c>
    </row>
    <row r="138" spans="1:6" ht="15" customHeight="1">
      <c r="A138" s="54">
        <v>0.54</v>
      </c>
      <c r="B138" s="125" t="str">
        <f>[5]TK136!B138</f>
        <v>7,0,2</v>
      </c>
      <c r="C138" s="136" t="str">
        <f>[5]TK136!C138</f>
        <v>7,0,2. MALT des menuiseries</v>
      </c>
      <c r="D138" s="17" t="str">
        <f>[5]TK136!D138</f>
        <v>continuité de la boucle de terre</v>
      </c>
      <c r="E138" s="128" t="str">
        <f>[5]TK136!E138</f>
        <v>ENTREPRISE GC + CR/SIG  + BUREAU DE CONTROL</v>
      </c>
      <c r="F138" s="150">
        <f>[5]TK136!F138</f>
        <v>0</v>
      </c>
    </row>
    <row r="139" spans="1:6" ht="15" customHeight="1">
      <c r="A139" s="54">
        <v>0.54</v>
      </c>
      <c r="B139" s="135"/>
      <c r="C139" s="138"/>
      <c r="D139" s="17" t="str">
        <f>[5]TK136!D139</f>
        <v>mesure de la prise de terre</v>
      </c>
      <c r="E139" s="130"/>
      <c r="F139" s="170"/>
    </row>
    <row r="140" spans="1:6" ht="15" customHeight="1">
      <c r="A140" s="54">
        <v>0.54</v>
      </c>
      <c r="B140" s="14" t="str">
        <f>[5]TK136!B140</f>
        <v>7,0,3</v>
      </c>
      <c r="C140" s="16" t="str">
        <f>[5]TK136!C140</f>
        <v>7,0,3. Etanchéité</v>
      </c>
      <c r="D140" s="28" t="str">
        <f>[5]TK136!D140</f>
        <v>test étanchéité</v>
      </c>
      <c r="E140" s="8" t="str">
        <f>[5]TK136!E140</f>
        <v>ENTREPRISE GC + CR/SIG  + BUREAU DE CONTROL</v>
      </c>
      <c r="F140" s="41">
        <f>[5]TK136!F140</f>
        <v>0</v>
      </c>
    </row>
    <row r="141" spans="1:6" ht="15" customHeight="1">
      <c r="B141" s="29">
        <f>[5]TK136!B141</f>
        <v>0</v>
      </c>
      <c r="C141" s="28">
        <f>[5]TK136!C141</f>
        <v>0</v>
      </c>
      <c r="D141" s="28">
        <f>[5]TK136!D141</f>
        <v>0</v>
      </c>
      <c r="E141" s="10">
        <f>[5]TK136!E141</f>
        <v>0</v>
      </c>
      <c r="F141" s="117">
        <f>[5]TK136!F141</f>
        <v>0</v>
      </c>
    </row>
    <row r="142" spans="1:6" ht="15" customHeight="1">
      <c r="B142" s="11">
        <f>[5]TK136!B142</f>
        <v>8</v>
      </c>
      <c r="C142" s="12" t="str">
        <f>[5]TK136!C142</f>
        <v>REVETEMENT</v>
      </c>
      <c r="D142" s="16">
        <f>[5]TK136!D142</f>
        <v>0</v>
      </c>
      <c r="E142" s="30">
        <f>[5]TK136!E142</f>
        <v>0</v>
      </c>
      <c r="F142" s="50">
        <f>[5]TK136!F142</f>
        <v>0</v>
      </c>
    </row>
    <row r="143" spans="1:6" ht="15" customHeight="1">
      <c r="B143" s="11">
        <f>[5]TK136!B143</f>
        <v>8.1</v>
      </c>
      <c r="C143" s="13" t="str">
        <f>[5]TK136!C143</f>
        <v>Enduits Int/Ext</v>
      </c>
      <c r="D143" s="12">
        <f>[5]TK136!D143</f>
        <v>0</v>
      </c>
      <c r="E143" s="10">
        <f>[5]TK136!E143</f>
        <v>0</v>
      </c>
      <c r="F143" s="117">
        <f>[5]TK136!F143</f>
        <v>0</v>
      </c>
    </row>
    <row r="144" spans="1:6" ht="15" customHeight="1">
      <c r="A144" s="54">
        <v>0.52</v>
      </c>
      <c r="B144" s="14" t="str">
        <f>[5]TK136!B144</f>
        <v>8,1,1</v>
      </c>
      <c r="C144" s="15" t="str">
        <f>[5]TK136!C144</f>
        <v xml:space="preserve">8,1,1. Première couche </v>
      </c>
      <c r="D144" s="16" t="str">
        <f>[5]TK136!D144</f>
        <v>séchage  de l'enduit</v>
      </c>
      <c r="E144" s="10" t="str">
        <f>[5]TK136!E144</f>
        <v>ENTREPRISE GC</v>
      </c>
      <c r="F144" s="41" t="str">
        <f>[5]TK136!F144</f>
        <v>LGV-BAT136-PV811</v>
      </c>
    </row>
    <row r="145" spans="1:6" ht="15" customHeight="1">
      <c r="A145" s="54">
        <v>0.52</v>
      </c>
      <c r="B145" s="14" t="str">
        <f>[5]TK136!B145</f>
        <v>8,1,2</v>
      </c>
      <c r="C145" s="15" t="str">
        <f>[5]TK136!C145</f>
        <v xml:space="preserve">8,1,2. Deuxième couche </v>
      </c>
      <c r="D145" s="16" t="str">
        <f>[5]TK136!D145</f>
        <v>qualité finition</v>
      </c>
      <c r="E145" s="10" t="str">
        <f>[5]TK136!E145</f>
        <v xml:space="preserve">ENTREPRISE GC + CR/SIG </v>
      </c>
      <c r="F145" s="41" t="str">
        <f>[5]TK136!F145</f>
        <v>LGV-BAT136-PV812</v>
      </c>
    </row>
    <row r="146" spans="1:6" ht="15" customHeight="1">
      <c r="B146" s="14">
        <f>[5]TK136!B146</f>
        <v>0</v>
      </c>
      <c r="C146" s="15">
        <f>[5]TK136!C146</f>
        <v>0</v>
      </c>
      <c r="D146" s="16">
        <f>[5]TK136!D146</f>
        <v>0</v>
      </c>
      <c r="E146" s="27">
        <f>[5]TK136!E146</f>
        <v>0</v>
      </c>
      <c r="F146" s="117">
        <f>[5]TK136!F146</f>
        <v>0</v>
      </c>
    </row>
    <row r="147" spans="1:6" ht="15" customHeight="1">
      <c r="B147" s="11">
        <f>[5]TK136!B147</f>
        <v>8.1999999999999993</v>
      </c>
      <c r="C147" s="13" t="str">
        <f>[5]TK136!C147</f>
        <v>Peintures Int/Ext</v>
      </c>
      <c r="D147" s="12">
        <f>[5]TK136!D147</f>
        <v>0</v>
      </c>
      <c r="E147" s="26">
        <f>[5]TK136!E147</f>
        <v>0</v>
      </c>
      <c r="F147" s="41">
        <f>[5]TK136!F147</f>
        <v>0</v>
      </c>
    </row>
    <row r="148" spans="1:6" ht="15" customHeight="1">
      <c r="A148" s="54">
        <v>0.7</v>
      </c>
      <c r="B148" s="14" t="str">
        <f>[5]TK136!B148</f>
        <v>8,2,1</v>
      </c>
      <c r="C148" s="15" t="str">
        <f>[5]TK136!C148</f>
        <v>8,2,1. Première couche</v>
      </c>
      <c r="D148" s="16" t="str">
        <f>[5]TK136!D148</f>
        <v>séchage  de la peinture</v>
      </c>
      <c r="E148" s="10" t="str">
        <f>[5]TK136!E148</f>
        <v>ENTREPRISE GC</v>
      </c>
      <c r="F148" s="117">
        <f>[5]TK136!F148</f>
        <v>0</v>
      </c>
    </row>
    <row r="149" spans="1:6" ht="15" customHeight="1">
      <c r="A149" s="54">
        <v>0.74</v>
      </c>
      <c r="B149" s="14" t="str">
        <f>[5]TK136!B149</f>
        <v>8,2,2</v>
      </c>
      <c r="C149" s="15" t="str">
        <f>[5]TK136!C149</f>
        <v>8,2,2. Deuxième couche</v>
      </c>
      <c r="D149" s="16" t="str">
        <f>[5]TK136!D149</f>
        <v>séchage  de la peinture</v>
      </c>
      <c r="E149" s="128" t="str">
        <f>[5]TK136!E149</f>
        <v xml:space="preserve">ENTREPRISE GC + CR/SIG </v>
      </c>
      <c r="F149" s="50">
        <f>[5]TK136!F149</f>
        <v>0</v>
      </c>
    </row>
    <row r="150" spans="1:6" ht="15" customHeight="1">
      <c r="A150" s="54">
        <v>0.74</v>
      </c>
      <c r="B150" s="14" t="str">
        <f>[5]TK136!B150</f>
        <v>8,2,3</v>
      </c>
      <c r="C150" s="15" t="str">
        <f>[5]TK136!C150</f>
        <v xml:space="preserve">8,2,3. Troisième couche </v>
      </c>
      <c r="D150" s="16" t="str">
        <f>[5]TK136!D150</f>
        <v xml:space="preserve">qualité de la finition </v>
      </c>
      <c r="E150" s="130"/>
      <c r="F150" s="117">
        <f>[5]TK136!F150</f>
        <v>0</v>
      </c>
    </row>
    <row r="151" spans="1:6" ht="15" customHeight="1">
      <c r="B151" s="14">
        <f>[5]TK136!B151</f>
        <v>0</v>
      </c>
      <c r="C151" s="15">
        <f>[5]TK136!C151</f>
        <v>0</v>
      </c>
      <c r="D151" s="16">
        <f>[5]TK136!D151</f>
        <v>0</v>
      </c>
      <c r="E151" s="8">
        <f>[5]TK136!E151</f>
        <v>0</v>
      </c>
      <c r="F151" s="117">
        <f>[5]TK136!F151</f>
        <v>0</v>
      </c>
    </row>
    <row r="152" spans="1:6" ht="15" customHeight="1">
      <c r="B152" s="11">
        <f>[5]TK136!B152</f>
        <v>9</v>
      </c>
      <c r="C152" s="12" t="str">
        <f>[5]TK136!C152</f>
        <v xml:space="preserve">EVACUATION EAUX PLUVIALE </v>
      </c>
      <c r="D152" s="16">
        <f>[5]TK136!D152</f>
        <v>0</v>
      </c>
      <c r="E152" s="8">
        <f>[5]TK136!E152</f>
        <v>0</v>
      </c>
      <c r="F152" s="41">
        <f>[5]TK136!F152</f>
        <v>0</v>
      </c>
    </row>
    <row r="153" spans="1:6" ht="15" customHeight="1">
      <c r="A153" s="54">
        <v>0.77</v>
      </c>
      <c r="B153" s="125" t="str">
        <f>[5]TK136!B153</f>
        <v>9,0,1</v>
      </c>
      <c r="C153" s="136" t="str">
        <f>[5]TK136!C153</f>
        <v>9,0,1. Zinguerie et évacuation des eaux pluviales vers drain</v>
      </c>
      <c r="D153" s="136" t="str">
        <f>[5]TK136!D153</f>
        <v xml:space="preserve">test découlement des eaux  et test d'étanchéité </v>
      </c>
      <c r="E153" s="128" t="str">
        <f>[5]TK136!E153</f>
        <v xml:space="preserve">ENTREPRISE GC + CR/SIG </v>
      </c>
      <c r="F153" s="150">
        <f>[5]TK136!F153</f>
        <v>0</v>
      </c>
    </row>
    <row r="154" spans="1:6" ht="15" customHeight="1">
      <c r="A154" s="54">
        <v>0.77</v>
      </c>
      <c r="B154" s="135"/>
      <c r="C154" s="138"/>
      <c r="D154" s="138"/>
      <c r="E154" s="130"/>
      <c r="F154" s="170"/>
    </row>
    <row r="155" spans="1:6" ht="15" customHeight="1">
      <c r="B155" s="113">
        <f>[5]TK136!B155</f>
        <v>0</v>
      </c>
      <c r="C155" s="111">
        <f>[5]TK136!C155</f>
        <v>0</v>
      </c>
      <c r="D155" s="111">
        <f>[5]TK136!D155</f>
        <v>0</v>
      </c>
      <c r="E155" s="112">
        <f>[5]TK136!E155</f>
        <v>0</v>
      </c>
      <c r="F155" s="118">
        <f>[5]TK136!F155</f>
        <v>0</v>
      </c>
    </row>
    <row r="156" spans="1:6" ht="15" customHeight="1">
      <c r="B156" s="113">
        <f>[5]TK136!B156</f>
        <v>0</v>
      </c>
      <c r="C156" s="111">
        <f>[5]TK136!C156</f>
        <v>0</v>
      </c>
      <c r="D156" s="111">
        <f>[5]TK136!D156</f>
        <v>0</v>
      </c>
      <c r="E156" s="112">
        <f>[5]TK136!E156</f>
        <v>0</v>
      </c>
      <c r="F156" s="118">
        <f>[5]TK136!F156</f>
        <v>0</v>
      </c>
    </row>
    <row r="157" spans="1:6" ht="15" customHeight="1">
      <c r="B157" s="31">
        <f>[5]TK136!B157</f>
        <v>0</v>
      </c>
      <c r="C157" s="32">
        <f>[5]TK136!C157</f>
        <v>0</v>
      </c>
      <c r="D157" s="33">
        <f>[5]TK136!D157</f>
        <v>0</v>
      </c>
      <c r="E157" s="34">
        <f>[5]TK136!E157</f>
        <v>0</v>
      </c>
      <c r="F157" s="119">
        <f>[5]TK136!F157</f>
        <v>0</v>
      </c>
    </row>
    <row r="158" spans="1:6" ht="15" customHeight="1">
      <c r="B158" s="11">
        <f>[5]TK136!B158</f>
        <v>10</v>
      </c>
      <c r="C158" s="35" t="str">
        <f>[5]TK136!C158</f>
        <v>ELECTRICITE</v>
      </c>
      <c r="D158" s="35">
        <f>[5]TK136!D158</f>
        <v>0</v>
      </c>
      <c r="E158" s="10">
        <f>[5]TK136!E158</f>
        <v>0</v>
      </c>
      <c r="F158" s="119">
        <f>[5]TK136!F158</f>
        <v>0</v>
      </c>
    </row>
    <row r="159" spans="1:6" ht="15" customHeight="1">
      <c r="A159" s="54">
        <v>0.9</v>
      </c>
      <c r="B159" s="14" t="str">
        <f>[5]TK136!B159</f>
        <v>10,0,1</v>
      </c>
      <c r="C159" s="65" t="str">
        <f>[5]TK136!C159</f>
        <v>10,0,1. Eclairage normal</v>
      </c>
      <c r="D159" s="36" t="str">
        <f>[5]TK136!D159</f>
        <v xml:space="preserve">test fonctionnement  et mesure des lumens </v>
      </c>
      <c r="E159" s="30" t="str">
        <f>[5]TK136!E159</f>
        <v xml:space="preserve">ENTREPRISE ELECTRICITE + CR/SIG  </v>
      </c>
      <c r="F159" s="41">
        <f>[5]TK136!F159</f>
        <v>0</v>
      </c>
    </row>
    <row r="160" spans="1:6" ht="15" customHeight="1">
      <c r="A160" s="54">
        <v>0.9</v>
      </c>
      <c r="B160" s="14" t="str">
        <f>[5]TK136!B160</f>
        <v>10,0,2</v>
      </c>
      <c r="C160" s="26" t="str">
        <f>[5]TK136!C160</f>
        <v>10,0,2. Eclairage de sécurité</v>
      </c>
      <c r="D160" s="37" t="str">
        <f>[5]TK136!D160</f>
        <v xml:space="preserve">test fonctionnement bloc de secours en cas de défaut </v>
      </c>
      <c r="E160" s="38" t="str">
        <f>[5]TK136!E160</f>
        <v>ENTREPRISE ELECTRICITE + CR/SIG</v>
      </c>
      <c r="F160" s="41">
        <f>[5]TK136!F160</f>
        <v>0</v>
      </c>
    </row>
    <row r="161" spans="1:6" ht="15" customHeight="1">
      <c r="A161" s="54">
        <v>1</v>
      </c>
      <c r="B161" s="125" t="str">
        <f>[5]TK136!B161</f>
        <v>10,0,3</v>
      </c>
      <c r="C161" s="128" t="str">
        <f>[5]TK136!C161</f>
        <v>10,0,3. Tableau électrique TGBT</v>
      </c>
      <c r="D161" s="37" t="str">
        <f>[5]TK136!D161</f>
        <v>control serrage et repérage des équipements électriques</v>
      </c>
      <c r="E161" s="128" t="str">
        <f>[5]TK136!E161</f>
        <v>ENTREPRISE ELECTRICITE + CR/SIG  + BUREAU DE CONTROL</v>
      </c>
      <c r="F161" s="150">
        <f>[5]TK136!F161</f>
        <v>0</v>
      </c>
    </row>
    <row r="162" spans="1:6" ht="15" customHeight="1">
      <c r="A162" s="54">
        <v>1</v>
      </c>
      <c r="B162" s="134"/>
      <c r="C162" s="129"/>
      <c r="D162" s="37" t="str">
        <f>[5]TK136!D162</f>
        <v>test fonctionnement différentiel</v>
      </c>
      <c r="E162" s="129"/>
      <c r="F162" s="151"/>
    </row>
    <row r="163" spans="1:6" ht="15" customHeight="1">
      <c r="A163" s="54">
        <v>1</v>
      </c>
      <c r="B163" s="134"/>
      <c r="C163" s="129"/>
      <c r="D163" s="37" t="str">
        <f>[5]TK136!D163</f>
        <v xml:space="preserve">test mise à la terre </v>
      </c>
      <c r="E163" s="129"/>
      <c r="F163" s="151"/>
    </row>
    <row r="164" spans="1:6" ht="15" customHeight="1">
      <c r="A164" s="54">
        <v>1</v>
      </c>
      <c r="B164" s="135"/>
      <c r="C164" s="130"/>
      <c r="D164" s="37" t="str">
        <f>[5]TK136!D164</f>
        <v>mesure d'isolement des câbles</v>
      </c>
      <c r="E164" s="130"/>
      <c r="F164" s="170"/>
    </row>
    <row r="165" spans="1:6" ht="15" customHeight="1">
      <c r="B165" s="31">
        <f>[5]TK136!B165</f>
        <v>0</v>
      </c>
      <c r="C165" s="32">
        <f>[5]TK136!C165</f>
        <v>0</v>
      </c>
      <c r="D165" s="33">
        <f>[5]TK136!D165</f>
        <v>0</v>
      </c>
      <c r="E165" s="34">
        <f>[5]TK136!E165</f>
        <v>0</v>
      </c>
      <c r="F165" s="119">
        <f>[5]TK136!F165</f>
        <v>0</v>
      </c>
    </row>
    <row r="166" spans="1:6" ht="15" customHeight="1">
      <c r="B166" s="11">
        <f>[5]TK136!B166</f>
        <v>11</v>
      </c>
      <c r="C166" s="39" t="str">
        <f>[5]TK136!C166</f>
        <v xml:space="preserve">CLIMATISATION </v>
      </c>
      <c r="D166" s="37">
        <f>[5]TK136!D166</f>
        <v>0</v>
      </c>
      <c r="E166" s="38">
        <f>[5]TK136!E166</f>
        <v>0</v>
      </c>
      <c r="F166" s="119">
        <f>[5]TK136!F166</f>
        <v>0</v>
      </c>
    </row>
    <row r="167" spans="1:6" ht="15" customHeight="1">
      <c r="A167" s="54">
        <v>1</v>
      </c>
      <c r="B167" s="125" t="str">
        <f>[5]TK136!B167</f>
        <v>11,0,1</v>
      </c>
      <c r="C167" s="128" t="str">
        <f>[5]TK136!C167</f>
        <v>11,0,1. Unité de clim</v>
      </c>
      <c r="D167" s="37" t="str">
        <f>[5]TK136!D167</f>
        <v>test alarme sonde température</v>
      </c>
      <c r="E167" s="128" t="str">
        <f>[5]TK136!E167</f>
        <v>ENTREPRISE CLIMATISATION + CR/SIG  + BUREAU DE CONTROL</v>
      </c>
      <c r="F167" s="150">
        <f>[5]TK136!F167</f>
        <v>0</v>
      </c>
    </row>
    <row r="168" spans="1:6" ht="15" customHeight="1">
      <c r="A168" s="54">
        <v>1</v>
      </c>
      <c r="B168" s="134"/>
      <c r="C168" s="129"/>
      <c r="D168" s="37" t="str">
        <f>[5]TK136!D168</f>
        <v>test permutation automatique en cas de défaut</v>
      </c>
      <c r="E168" s="129"/>
      <c r="F168" s="151"/>
    </row>
    <row r="169" spans="1:6" ht="15" customHeight="1">
      <c r="A169" s="54">
        <v>1</v>
      </c>
      <c r="B169" s="135"/>
      <c r="C169" s="130"/>
      <c r="D169" s="37" t="str">
        <f>[5]TK136!D169</f>
        <v>test alarme alimentation  électrique</v>
      </c>
      <c r="E169" s="130"/>
      <c r="F169" s="170"/>
    </row>
    <row r="170" spans="1:6" ht="15" customHeight="1">
      <c r="A170" s="54">
        <v>0.97</v>
      </c>
      <c r="B170" s="14" t="str">
        <f>[5]TK136!B170</f>
        <v>11,0,2</v>
      </c>
      <c r="C170" s="26" t="str">
        <f>[5]TK136!C170</f>
        <v>11,0,2. Equipement Toiture</v>
      </c>
      <c r="D170" s="37" t="str">
        <f>[5]TK136!D170</f>
        <v>fixation unité extérieure, présence joint anti vibratile, présence isolant UV et thermique du réseau frigorifique extérieur</v>
      </c>
      <c r="E170" s="30" t="str">
        <f>[5]TK136!E170</f>
        <v>ENTREPRISE ELECTRICITE + CR/SIG</v>
      </c>
      <c r="F170" s="41">
        <f>[5]TK136!F170</f>
        <v>0</v>
      </c>
    </row>
    <row r="171" spans="1:6" ht="15" customHeight="1">
      <c r="A171" s="54">
        <v>1</v>
      </c>
      <c r="B171" s="125" t="str">
        <f>[5]TK136!B171</f>
        <v>11,0,3</v>
      </c>
      <c r="C171" s="136" t="str">
        <f>[5]TK136!C171</f>
        <v xml:space="preserve">11,0,3. MALT compresseur clim </v>
      </c>
      <c r="D171" s="17" t="str">
        <f>[5]TK136!D171</f>
        <v>continuité de la boucle de terre</v>
      </c>
      <c r="E171" s="128" t="str">
        <f>[5]TK136!E171</f>
        <v>ENTREPRISE CLIMATISATION + CR/SIG  + BUREAU DE CONTROL</v>
      </c>
      <c r="F171" s="150">
        <f>[5]TK136!F171</f>
        <v>0</v>
      </c>
    </row>
    <row r="172" spans="1:6" ht="15" customHeight="1">
      <c r="A172" s="54">
        <v>1</v>
      </c>
      <c r="B172" s="134"/>
      <c r="C172" s="137"/>
      <c r="D172" s="17" t="str">
        <f>[5]TK136!D172</f>
        <v>mesure de la prise de terre</v>
      </c>
      <c r="E172" s="129"/>
      <c r="F172" s="151"/>
    </row>
    <row r="173" spans="1:6" ht="15" customHeight="1">
      <c r="A173" s="54">
        <v>1</v>
      </c>
      <c r="B173" s="135"/>
      <c r="C173" s="138"/>
      <c r="D173" s="17" t="str">
        <f>[5]TK136!D173</f>
        <v>mise en œuvre des éléments de la MALT (voir remarque)</v>
      </c>
      <c r="E173" s="130"/>
      <c r="F173" s="170"/>
    </row>
    <row r="174" spans="1:6" ht="15" customHeight="1">
      <c r="A174" s="54">
        <v>1</v>
      </c>
      <c r="B174" s="125" t="str">
        <f>[5]TK136!B174</f>
        <v>11,0,4</v>
      </c>
      <c r="C174" s="128" t="str">
        <f>[5]TK136!C174</f>
        <v>11,0,4. Tableau électrique TE.CLIM</v>
      </c>
      <c r="D174" s="37" t="str">
        <f>[5]TK136!D174</f>
        <v>control serrage et repérage des équipements électriques</v>
      </c>
      <c r="E174" s="128" t="str">
        <f>[5]TK136!E174</f>
        <v>ENTREPRISE CLIMATISATION + CR/SIG  + BUREAU DE CONTROL</v>
      </c>
      <c r="F174" s="150">
        <f>[5]TK136!F174</f>
        <v>0</v>
      </c>
    </row>
    <row r="175" spans="1:6" ht="15" customHeight="1">
      <c r="A175" s="54">
        <v>1</v>
      </c>
      <c r="B175" s="134"/>
      <c r="C175" s="129"/>
      <c r="D175" s="37" t="str">
        <f>[5]TK136!D175</f>
        <v>test fonctionnement différentiel</v>
      </c>
      <c r="E175" s="129"/>
      <c r="F175" s="151"/>
    </row>
    <row r="176" spans="1:6" ht="15" customHeight="1">
      <c r="A176" s="54">
        <v>1</v>
      </c>
      <c r="B176" s="135"/>
      <c r="C176" s="130"/>
      <c r="D176" s="37" t="str">
        <f>[5]TK136!D176</f>
        <v>mesure d'isolement des câbles</v>
      </c>
      <c r="E176" s="130"/>
      <c r="F176" s="170"/>
    </row>
    <row r="177" spans="1:6" ht="15" customHeight="1">
      <c r="B177" s="40">
        <f>[5]TK136!B177</f>
        <v>12</v>
      </c>
      <c r="C177" s="35" t="str">
        <f>[5]TK136!C177</f>
        <v>DETECTION INCENDIE</v>
      </c>
      <c r="D177" s="35">
        <f>[5]TK136!D177</f>
        <v>0</v>
      </c>
      <c r="E177" s="10">
        <f>[5]TK136!E177</f>
        <v>0</v>
      </c>
      <c r="F177" s="120">
        <f>[5]TK136!F177</f>
        <v>0</v>
      </c>
    </row>
    <row r="178" spans="1:6" ht="15" customHeight="1">
      <c r="A178" s="54">
        <v>1</v>
      </c>
      <c r="B178" s="14" t="str">
        <f>[5]TK136!B178</f>
        <v>12,0,1</v>
      </c>
      <c r="C178" s="65" t="str">
        <f>[5]TK136!C178</f>
        <v xml:space="preserve">12,0,1. Détecteur incendie </v>
      </c>
      <c r="D178" s="36" t="str">
        <f>[5]TK136!D178</f>
        <v>test d'alarme détecteur de fumée</v>
      </c>
      <c r="E178" s="30" t="str">
        <f>[5]TK136!E178</f>
        <v>ENTREPRISE DETECTION  INCENDIE + CR/SIG  + BUREAU DE CONTROL</v>
      </c>
      <c r="F178" s="41">
        <f>[5]TK136!F178</f>
        <v>0</v>
      </c>
    </row>
    <row r="179" spans="1:6" ht="15" customHeight="1">
      <c r="A179" s="54">
        <v>1</v>
      </c>
      <c r="B179" s="125" t="str">
        <f>[5]TK136!B179</f>
        <v>12,0,2</v>
      </c>
      <c r="C179" s="128" t="str">
        <f>[5]TK136!C179</f>
        <v>12,0,2. Centrale incendie</v>
      </c>
      <c r="D179" s="36" t="str">
        <f>[5]TK136!D179</f>
        <v>test d'alarme défaut sur batterie</v>
      </c>
      <c r="E179" s="131" t="str">
        <f>[5]TK136!E179</f>
        <v>ENTREPRISE DETECTION  INCENDIE + CR/SIG  + BUREAU DE CONTROL</v>
      </c>
      <c r="F179" s="150">
        <f>[5]TK136!F179</f>
        <v>0</v>
      </c>
    </row>
    <row r="180" spans="1:6" ht="15" customHeight="1">
      <c r="A180" s="54">
        <v>1</v>
      </c>
      <c r="B180" s="134"/>
      <c r="C180" s="129"/>
      <c r="D180" s="36" t="str">
        <f>[5]TK136!D180</f>
        <v>test d'alarme défaut de ligne (Débranchement détecteur)</v>
      </c>
      <c r="E180" s="132"/>
      <c r="F180" s="151"/>
    </row>
    <row r="181" spans="1:6" ht="15" customHeight="1">
      <c r="A181" s="54">
        <v>1</v>
      </c>
      <c r="B181" s="135"/>
      <c r="C181" s="130"/>
      <c r="D181" s="36" t="str">
        <f>[5]TK136!D181</f>
        <v>test d'alarme défaut sur alimentation secteur</v>
      </c>
      <c r="E181" s="133"/>
      <c r="F181" s="170"/>
    </row>
    <row r="182" spans="1:6" ht="15" customHeight="1">
      <c r="A182" s="54">
        <v>1</v>
      </c>
      <c r="B182" s="14" t="str">
        <f>[5]TK136!B182</f>
        <v>12,0,3</v>
      </c>
      <c r="C182" s="65" t="str">
        <f>[5]TK136!C182</f>
        <v>12,0,3. Asservissement clim</v>
      </c>
      <c r="D182" s="36" t="str">
        <f>[5]TK136!D182</f>
        <v>test asservissement arrêt clim en cas de feu</v>
      </c>
      <c r="E182" s="30" t="str">
        <f>[5]TK136!E182</f>
        <v>ENTREPRISE DETECTION  INCENDIE + CR/SIG  + BUREAU DE CONTROL</v>
      </c>
      <c r="F182" s="41">
        <f>[5]TK136!F182</f>
        <v>0</v>
      </c>
    </row>
  </sheetData>
  <mergeCells count="85">
    <mergeCell ref="B174:B176"/>
    <mergeCell ref="C174:C176"/>
    <mergeCell ref="E174:E176"/>
    <mergeCell ref="F174:F176"/>
    <mergeCell ref="B179:B181"/>
    <mergeCell ref="C179:C181"/>
    <mergeCell ref="E179:E181"/>
    <mergeCell ref="F179:F181"/>
    <mergeCell ref="B167:B169"/>
    <mergeCell ref="C167:C169"/>
    <mergeCell ref="E167:E169"/>
    <mergeCell ref="F167:F169"/>
    <mergeCell ref="B171:B173"/>
    <mergeCell ref="C171:C173"/>
    <mergeCell ref="E171:E173"/>
    <mergeCell ref="F171:F173"/>
    <mergeCell ref="B161:B164"/>
    <mergeCell ref="C161:C164"/>
    <mergeCell ref="E161:E164"/>
    <mergeCell ref="F161:F164"/>
    <mergeCell ref="F134:F135"/>
    <mergeCell ref="B138:B139"/>
    <mergeCell ref="C138:C139"/>
    <mergeCell ref="E138:E139"/>
    <mergeCell ref="F138:F139"/>
    <mergeCell ref="E149:E150"/>
    <mergeCell ref="B153:B154"/>
    <mergeCell ref="C153:C154"/>
    <mergeCell ref="D153:D154"/>
    <mergeCell ref="E153:E154"/>
    <mergeCell ref="F153:F154"/>
    <mergeCell ref="B120:B122"/>
    <mergeCell ref="C120:C122"/>
    <mergeCell ref="E120:E122"/>
    <mergeCell ref="F120:F122"/>
    <mergeCell ref="B131:B132"/>
    <mergeCell ref="C131:C132"/>
    <mergeCell ref="E131:E132"/>
    <mergeCell ref="F131:F132"/>
    <mergeCell ref="B88:B90"/>
    <mergeCell ref="C88:C90"/>
    <mergeCell ref="E88:E90"/>
    <mergeCell ref="F88:F90"/>
    <mergeCell ref="B104:B106"/>
    <mergeCell ref="C104:C106"/>
    <mergeCell ref="E104:E106"/>
    <mergeCell ref="F104:F106"/>
    <mergeCell ref="B63:B65"/>
    <mergeCell ref="C63:C65"/>
    <mergeCell ref="E63:E65"/>
    <mergeCell ref="F63:F65"/>
    <mergeCell ref="B74:B76"/>
    <mergeCell ref="C74:C76"/>
    <mergeCell ref="E74:E76"/>
    <mergeCell ref="F74:F76"/>
    <mergeCell ref="B41:B43"/>
    <mergeCell ref="C41:C43"/>
    <mergeCell ref="E41:E43"/>
    <mergeCell ref="F41:F43"/>
    <mergeCell ref="B52:B54"/>
    <mergeCell ref="C52:C54"/>
    <mergeCell ref="E52:E54"/>
    <mergeCell ref="F52:F54"/>
    <mergeCell ref="B19:B21"/>
    <mergeCell ref="C19:C21"/>
    <mergeCell ref="E19:E21"/>
    <mergeCell ref="F19:F21"/>
    <mergeCell ref="B30:B32"/>
    <mergeCell ref="C30:C32"/>
    <mergeCell ref="E30:E32"/>
    <mergeCell ref="F30:F32"/>
    <mergeCell ref="B10:B11"/>
    <mergeCell ref="C10:C11"/>
    <mergeCell ref="E10:E11"/>
    <mergeCell ref="F10:F11"/>
    <mergeCell ref="B13:B14"/>
    <mergeCell ref="C13:C14"/>
    <mergeCell ref="E13:E14"/>
    <mergeCell ref="F13:F14"/>
    <mergeCell ref="B2:F2"/>
    <mergeCell ref="B4:B5"/>
    <mergeCell ref="C4:C5"/>
    <mergeCell ref="D4:D5"/>
    <mergeCell ref="E4:E5"/>
    <mergeCell ref="F4:F5"/>
  </mergeCells>
  <hyperlinks>
    <hyperlink ref="F145" r:id="rId1" display="LGV-BAT136-PV812"/>
    <hyperlink ref="F144" r:id="rId2" display="LGV-BAT136-PV811"/>
    <hyperlink ref="F126" r:id="rId3" display="LGV-BAT136-PV527"/>
    <hyperlink ref="F124" r:id="rId4" display="LGV-BAT136-PV525"/>
    <hyperlink ref="F123" r:id="rId5" display="LGV-BAT136-PV524"/>
    <hyperlink ref="F119" r:id="rId6" display="LGV-BAT136-PV522"/>
    <hyperlink ref="F118" r:id="rId7" display="LGV-BAT136-PV521"/>
    <hyperlink ref="F115" r:id="rId8" display="LGV-BAT136-PV512"/>
    <hyperlink ref="F114" r:id="rId9" display="LGV-BAT136-PV511"/>
    <hyperlink ref="F109" r:id="rId10" display="LGV-BAT136-PV406"/>
    <hyperlink ref="F107" r:id="rId11" display="LGV-BAT136-PV404"/>
    <hyperlink ref="F103" r:id="rId12" display="LGV-BAT136-PV402"/>
    <hyperlink ref="F102" r:id="rId13" display="LGV-BAT136-PV401"/>
    <hyperlink ref="F87" r:id="rId14" display="LGV-BAT136-PV304"/>
    <hyperlink ref="F85" r:id="rId15" display="LGV-BAT136-PV302"/>
    <hyperlink ref="F80" r:id="rId16" display="LGV-BAT136-PV266"/>
    <hyperlink ref="F78" r:id="rId17" display="LGV-BAT136-PV264"/>
    <hyperlink ref="F74" r:id="rId18" display="LGV-BAT136-PV262"/>
    <hyperlink ref="F73" r:id="rId19" display="LGV-BAT136-PV261"/>
    <hyperlink ref="F56" r:id="rId20" display="LGV-BAT136-PV244"/>
    <hyperlink ref="F52" r:id="rId21" display="LGV-BAT136-PV242"/>
    <hyperlink ref="F55" r:id="rId22" display="LGV-BAT136-PV243"/>
    <hyperlink ref="F51" r:id="rId23" display="LGV-BAT136-PV241"/>
    <hyperlink ref="F47" r:id="rId24" display="LGV-BAT136-PV336"/>
    <hyperlink ref="F45" r:id="rId25" display="LGV-BAT136-PV334"/>
    <hyperlink ref="F44" r:id="rId26" display="LGV-BAT136-PV333"/>
    <hyperlink ref="F41" r:id="rId27" display="LGV-BAT136-PV332"/>
    <hyperlink ref="F40" r:id="rId28" display="LGV-BAT136-PV331"/>
    <hyperlink ref="F36" r:id="rId29" display="LGV-BAT136-PV226"/>
    <hyperlink ref="F34" r:id="rId30" display="LGV-BAT136-PV224"/>
    <hyperlink ref="F33" r:id="rId31" display="LGV-BAT136-PV223"/>
    <hyperlink ref="F29" r:id="rId32" display="LGV-BAT136-PV221"/>
    <hyperlink ref="F24" r:id="rId33" display="LGV-BAT136-PV216"/>
    <hyperlink ref="F22" r:id="rId34" display="LGV-BAT151-PV214"/>
    <hyperlink ref="F18" r:id="rId35" display="LGV-BAT136-PV212"/>
    <hyperlink ref="F17" r:id="rId36" display="LGV-BAT136-PV 211"/>
    <hyperlink ref="F12" r:id="rId37" display="LGV-BAT136-PV 103"/>
    <hyperlink ref="F9" r:id="rId38" display="LGV-BAT136-PV 101"/>
    <hyperlink ref="F7" r:id="rId39" display="             LGV-BAT136 MISE A DISPOSITION "/>
    <hyperlink ref="F6" r:id="rId40" display="             LGV-BAT136 MISE A DISPOSITION 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82"/>
  <sheetViews>
    <sheetView topLeftCell="A111" workbookViewId="0">
      <selection activeCell="A85" sqref="A1:A1048576"/>
    </sheetView>
  </sheetViews>
  <sheetFormatPr baseColWidth="10" defaultRowHeight="15"/>
  <cols>
    <col min="1" max="1" width="13.28515625" style="45" customWidth="1"/>
    <col min="2" max="2" width="19.42578125" customWidth="1"/>
    <col min="3" max="3" width="42.85546875" customWidth="1"/>
    <col min="4" max="4" width="32" customWidth="1"/>
    <col min="5" max="5" width="31.7109375" customWidth="1"/>
    <col min="6" max="6" width="34.140625" customWidth="1"/>
  </cols>
  <sheetData>
    <row r="1" spans="1:6" ht="15.75" thickBot="1">
      <c r="B1" s="45">
        <f>[6]TK151!B1</f>
        <v>0</v>
      </c>
      <c r="C1" s="45">
        <f>[6]TK151!C1</f>
        <v>0</v>
      </c>
      <c r="D1" s="45">
        <f>[6]TK151!D1</f>
        <v>0</v>
      </c>
      <c r="E1" s="45">
        <f>[6]TK151!E1</f>
        <v>0</v>
      </c>
      <c r="F1" s="45">
        <f>[6]TK151!F1</f>
        <v>0</v>
      </c>
    </row>
    <row r="2" spans="1:6" ht="47.25" thickBot="1">
      <c r="B2" s="146" t="str">
        <f>[6]TK151!B2</f>
        <v xml:space="preserve"> PV &amp; FC du bâtiment LGV TK151</v>
      </c>
      <c r="C2" s="147"/>
      <c r="D2" s="147"/>
      <c r="E2" s="147"/>
      <c r="F2" s="147"/>
    </row>
    <row r="3" spans="1:6" ht="30.75" customHeight="1">
      <c r="B3" s="1">
        <f>[6]TK151!B3</f>
        <v>0</v>
      </c>
      <c r="C3" s="45">
        <f>[6]TK151!C3</f>
        <v>0</v>
      </c>
      <c r="D3" s="45">
        <f>[6]TK151!D3</f>
        <v>0</v>
      </c>
      <c r="E3" s="45">
        <f>[6]TK151!E3</f>
        <v>0</v>
      </c>
      <c r="F3" s="45">
        <f>[6]TK151!F3</f>
        <v>0</v>
      </c>
    </row>
    <row r="4" spans="1:6">
      <c r="A4" s="45" t="s">
        <v>123</v>
      </c>
      <c r="B4" s="148" t="str">
        <f>[6]TK151!B4</f>
        <v>Tache</v>
      </c>
      <c r="C4" s="148" t="str">
        <f>[6]TK151!C4</f>
        <v>Contrôles réalisés</v>
      </c>
      <c r="D4" s="148" t="str">
        <f>[6]TK151!D4</f>
        <v>Contrôles réalisés</v>
      </c>
      <c r="E4" s="148" t="str">
        <f>[6]TK151!E4</f>
        <v xml:space="preserve">Entités réalisant les contrôles </v>
      </c>
      <c r="F4" s="148" t="str">
        <f>[6]TK151!F4</f>
        <v>PV ou FC</v>
      </c>
    </row>
    <row r="5" spans="1:6">
      <c r="B5" s="149"/>
      <c r="C5" s="149"/>
      <c r="D5" s="149"/>
      <c r="E5" s="149"/>
      <c r="F5" s="149"/>
    </row>
    <row r="6" spans="1:6">
      <c r="B6" s="47">
        <f>[6]TK151!B6</f>
        <v>0</v>
      </c>
      <c r="C6" s="47" t="str">
        <f>[6]TK151!C6</f>
        <v>Mise a disposition plateforme LGV TK  151</v>
      </c>
      <c r="D6" s="47">
        <f>[6]TK151!D6</f>
        <v>0</v>
      </c>
      <c r="E6" s="79">
        <f>[6]TK151!E6</f>
        <v>0</v>
      </c>
      <c r="F6" s="115" t="str">
        <f>[6]TK151!F6</f>
        <v xml:space="preserve">             LGV-BAT151 MISE A DISPOSITION </v>
      </c>
    </row>
    <row r="7" spans="1:6">
      <c r="B7" s="47">
        <f>[6]TK151!B7</f>
        <v>0</v>
      </c>
      <c r="C7" s="47">
        <f>[6]TK151!C7</f>
        <v>0</v>
      </c>
      <c r="D7" s="47">
        <f>[6]TK151!D7</f>
        <v>0</v>
      </c>
      <c r="E7" s="79">
        <f>[6]TK151!E7</f>
        <v>0</v>
      </c>
      <c r="F7" s="115">
        <f>[6]TK151!F7</f>
        <v>0</v>
      </c>
    </row>
    <row r="8" spans="1:6" ht="15" customHeight="1">
      <c r="A8" s="54"/>
      <c r="B8" s="2">
        <f>[6]TK151!B8</f>
        <v>1</v>
      </c>
      <c r="C8" s="3" t="str">
        <f>[6]TK151!C8</f>
        <v xml:space="preserve">TERRASSEMENT </v>
      </c>
      <c r="D8" s="3">
        <f>[6]TK151!D8</f>
        <v>0</v>
      </c>
      <c r="E8" s="115">
        <f>[6]TK151!E8</f>
        <v>0</v>
      </c>
      <c r="F8" s="115">
        <f>[6]TK151!F8</f>
        <v>0</v>
      </c>
    </row>
    <row r="9" spans="1:6" ht="15" customHeight="1">
      <c r="A9" s="54"/>
      <c r="B9" s="4" t="str">
        <f>[6]TK151!B9</f>
        <v>1,0,1</v>
      </c>
      <c r="C9" s="64" t="str">
        <f>[6]TK151!C9</f>
        <v xml:space="preserve">1,0,1. Implantation du bâtiment </v>
      </c>
      <c r="D9" s="5" t="str">
        <f>[6]TK151!D9</f>
        <v xml:space="preserve">écarts d'implantation </v>
      </c>
      <c r="E9" s="6" t="str">
        <f>[6]TK151!E9</f>
        <v xml:space="preserve">ENTREPRISE GC + GEOMETRE + CR SIG </v>
      </c>
      <c r="F9" s="115" t="str">
        <f>[6]TK151!F9</f>
        <v>LGV-BAT151-PV 101</v>
      </c>
    </row>
    <row r="10" spans="1:6" ht="15" customHeight="1">
      <c r="A10" s="54">
        <v>0.01</v>
      </c>
      <c r="B10" s="142" t="str">
        <f>[6]TK151!B10</f>
        <v>1,0,2</v>
      </c>
      <c r="C10" s="136" t="str">
        <f>[6]TK151!C10</f>
        <v>1,0,2. Fond de fouille</v>
      </c>
      <c r="D10" s="5" t="str">
        <f>[6]TK151!D10</f>
        <v xml:space="preserve">contrôle des dimensions </v>
      </c>
      <c r="E10" s="144" t="str">
        <f>[6]TK151!E10</f>
        <v>ENTREPRISE GC + LABORATOIRE SOL + BUREAU DE CONTROL</v>
      </c>
      <c r="F10" s="164" t="str">
        <f>[6]TK151!F10</f>
        <v>LGV-BAT151-PV102</v>
      </c>
    </row>
    <row r="11" spans="1:6" ht="15" customHeight="1">
      <c r="A11" s="54">
        <v>0.01</v>
      </c>
      <c r="B11" s="143"/>
      <c r="C11" s="162"/>
      <c r="D11" s="5" t="str">
        <f>[6]TK151!D11</f>
        <v>contrôle de la nature du sol</v>
      </c>
      <c r="E11" s="145"/>
      <c r="F11" s="165"/>
    </row>
    <row r="12" spans="1:6" ht="15" customHeight="1">
      <c r="A12" s="54">
        <v>0.7</v>
      </c>
      <c r="B12" s="7" t="str">
        <f>[6]TK151!B12</f>
        <v>1,0,3</v>
      </c>
      <c r="C12" s="64" t="str">
        <f>[6]TK151!C12</f>
        <v xml:space="preserve">1,0,3. Compaction des sols </v>
      </c>
      <c r="D12" s="5" t="str">
        <f>[6]TK151!D12</f>
        <v>test de compaction</v>
      </c>
      <c r="E12" s="8" t="str">
        <f>[6]TK151!E12</f>
        <v>ENTREPRISE GC + CR/SIG  + LABORATOIRE SOL</v>
      </c>
      <c r="F12" s="115" t="str">
        <f>[6]TK151!F12</f>
        <v>LGV-BAT151-PV 103</v>
      </c>
    </row>
    <row r="13" spans="1:6" ht="15" customHeight="1">
      <c r="A13" s="123">
        <v>2.5999999999999999E-2</v>
      </c>
      <c r="B13" s="142" t="str">
        <f>[6]TK151!B13</f>
        <v>1,0,4</v>
      </c>
      <c r="C13" s="128" t="str">
        <f>[6]TK151!C13</f>
        <v>1,0,4. MALT fond de fouille</v>
      </c>
      <c r="D13" s="8" t="str">
        <f>[6]TK151!D13</f>
        <v>continuité de la boucle de terre</v>
      </c>
      <c r="E13" s="128" t="str">
        <f>[6]TK151!E13</f>
        <v xml:space="preserve">ENTREPRISE  GC + CR/SIG  </v>
      </c>
      <c r="F13" s="164" t="str">
        <f>[6]TK151!F13</f>
        <v>LGV-BAT151-PV104</v>
      </c>
    </row>
    <row r="14" spans="1:6" ht="15" customHeight="1">
      <c r="A14" s="124">
        <v>2.5999999999999999E-2</v>
      </c>
      <c r="B14" s="143"/>
      <c r="C14" s="130"/>
      <c r="D14" s="8" t="str">
        <f>[6]TK151!D14</f>
        <v xml:space="preserve">remontées du câble de fond de fouille </v>
      </c>
      <c r="E14" s="130"/>
      <c r="F14" s="165"/>
    </row>
    <row r="15" spans="1:6" ht="15" customHeight="1">
      <c r="B15" s="11">
        <f>[6]TK151!B15</f>
        <v>2</v>
      </c>
      <c r="C15" s="12" t="str">
        <f>[6]TK151!C15</f>
        <v>STRUCTURES</v>
      </c>
      <c r="D15" s="12">
        <f>[6]TK151!D15</f>
        <v>0</v>
      </c>
      <c r="E15" s="10">
        <f>[6]TK151!E15</f>
        <v>0</v>
      </c>
      <c r="F15" s="79">
        <f>[6]TK151!F15</f>
        <v>0</v>
      </c>
    </row>
    <row r="16" spans="1:6" ht="15" customHeight="1">
      <c r="B16" s="11">
        <f>[6]TK151!B16</f>
        <v>2.1</v>
      </c>
      <c r="C16" s="13" t="str">
        <f>[6]TK151!C16</f>
        <v>Semelles</v>
      </c>
      <c r="D16" s="12">
        <f>[6]TK151!D16</f>
        <v>0</v>
      </c>
      <c r="E16" s="10">
        <f>[6]TK151!E16</f>
        <v>0</v>
      </c>
      <c r="F16" s="115">
        <f>[6]TK151!F16</f>
        <v>0</v>
      </c>
    </row>
    <row r="17" spans="1:6" ht="15" customHeight="1">
      <c r="A17" s="54">
        <v>0.03</v>
      </c>
      <c r="B17" s="14" t="str">
        <f>[6]TK151!B17</f>
        <v>2,1,1</v>
      </c>
      <c r="C17" s="15" t="str">
        <f>[6]TK151!C17</f>
        <v>2,1,1. Coffrages</v>
      </c>
      <c r="D17" s="16" t="str">
        <f>[6]TK151!D17</f>
        <v>dimension, verticalité et linéarité</v>
      </c>
      <c r="E17" s="10" t="str">
        <f>[6]TK151!E17</f>
        <v>ENTREPRISE GC</v>
      </c>
      <c r="F17" s="115" t="str">
        <f>[6]TK151!F17</f>
        <v>LGV-BAT151-PV 211</v>
      </c>
    </row>
    <row r="18" spans="1:6" ht="15" customHeight="1">
      <c r="A18" s="54">
        <v>0.03</v>
      </c>
      <c r="B18" s="14" t="str">
        <f>[6]TK151!B18</f>
        <v>2,1,2</v>
      </c>
      <c r="C18" s="15" t="str">
        <f>[6]TK151!C18</f>
        <v xml:space="preserve">2,1,2. Ferraillages </v>
      </c>
      <c r="D18" s="5" t="str">
        <f>[6]TK151!D18</f>
        <v xml:space="preserve">contrôle des sections  </v>
      </c>
      <c r="E18" s="10" t="str">
        <f>[6]TK151!E18</f>
        <v>ENTREPRISE GC +  BUREAU DE CONTROL</v>
      </c>
      <c r="F18" s="115" t="str">
        <f>[6]TK151!F18</f>
        <v>LGV-BAT151-PV212</v>
      </c>
    </row>
    <row r="19" spans="1:6" ht="15" customHeight="1">
      <c r="A19" s="54">
        <v>0.04</v>
      </c>
      <c r="B19" s="125" t="str">
        <f>[6]TK151!B19</f>
        <v>2,1,3</v>
      </c>
      <c r="C19" s="136" t="str">
        <f>[6]TK151!C19</f>
        <v xml:space="preserve">     2,1,3. MALT fond de fouille / structure</v>
      </c>
      <c r="D19" s="17" t="str">
        <f>[6]TK151!D19</f>
        <v>continuité de la boucle de terre</v>
      </c>
      <c r="E19" s="128" t="str">
        <f>[6]TK151!E19</f>
        <v>ENTREPRISE GC + CR/SIG  + BUREAU DE CONTROL</v>
      </c>
      <c r="F19" s="164" t="str">
        <f>[6]TK151!F19</f>
        <v>LGV-BAT151-PV213</v>
      </c>
    </row>
    <row r="20" spans="1:6" ht="15" customHeight="1">
      <c r="A20" s="54">
        <v>0.04</v>
      </c>
      <c r="B20" s="134"/>
      <c r="C20" s="137"/>
      <c r="D20" s="17" t="str">
        <f>[6]TK151!D20</f>
        <v>mesure de la prise de terre</v>
      </c>
      <c r="E20" s="129"/>
      <c r="F20" s="166"/>
    </row>
    <row r="21" spans="1:6" ht="15" customHeight="1">
      <c r="A21" s="54">
        <v>0.04</v>
      </c>
      <c r="B21" s="135"/>
      <c r="C21" s="138"/>
      <c r="D21" s="17" t="str">
        <f>[6]TK151!D21</f>
        <v>mise en œuvre des éléments de la MALT (voir remarque)</v>
      </c>
      <c r="E21" s="130"/>
      <c r="F21" s="165"/>
    </row>
    <row r="22" spans="1:6" ht="15" customHeight="1">
      <c r="A22" s="54">
        <v>0.04</v>
      </c>
      <c r="B22" s="14" t="str">
        <f>[6]TK151!B22</f>
        <v>2,1,4</v>
      </c>
      <c r="C22" s="15" t="str">
        <f>[6]TK151!C22</f>
        <v xml:space="preserve">2,1,4. Essais sur béton frais </v>
      </c>
      <c r="D22" s="16" t="str">
        <f>[6]TK151!D22</f>
        <v xml:space="preserve">essai d'affaissement </v>
      </c>
      <c r="E22" s="10" t="str">
        <f>[6]TK151!E22</f>
        <v>ENTREPRISE GC + LABORATOIRE SOL</v>
      </c>
      <c r="F22" s="41" t="str">
        <f>[6]TK151!F22</f>
        <v>LGV-BAT151-PV214</v>
      </c>
    </row>
    <row r="23" spans="1:6" ht="15" customHeight="1">
      <c r="A23" s="72">
        <v>0.44</v>
      </c>
      <c r="B23" s="14" t="str">
        <f>[6]TK151!B23</f>
        <v>2,1,5</v>
      </c>
      <c r="C23" s="15" t="str">
        <f>[6]TK151!C23</f>
        <v>2,1,5. Essais sur béton durci</v>
      </c>
      <c r="D23" s="16" t="str">
        <f>[6]TK151!D23</f>
        <v xml:space="preserve">essai  de résistances mécaniques </v>
      </c>
      <c r="E23" s="10" t="str">
        <f>[6]TK151!E23</f>
        <v>ENTREPRISE GC + LABORATOIRE SOL</v>
      </c>
      <c r="F23" s="115">
        <f>[6]TK151!F23</f>
        <v>0</v>
      </c>
    </row>
    <row r="24" spans="1:6" ht="15" customHeight="1">
      <c r="A24" s="54">
        <v>0.05</v>
      </c>
      <c r="B24" s="14" t="str">
        <f>[6]TK151!B24</f>
        <v>2,1,6</v>
      </c>
      <c r="C24" s="18" t="str">
        <f>[6]TK151!C24</f>
        <v>2,1,6. Décoffrage/utilisation de l'ouvrage</v>
      </c>
      <c r="D24" s="19" t="str">
        <f>[6]TK151!D24</f>
        <v>séchage du béton</v>
      </c>
      <c r="E24" s="10" t="str">
        <f>[6]TK151!E24</f>
        <v xml:space="preserve">ENTREPRISE GC + CR/SIG </v>
      </c>
      <c r="F24" s="115" t="str">
        <f>[6]TK151!F24</f>
        <v>LGV-BAT151-PV216</v>
      </c>
    </row>
    <row r="25" spans="1:6" ht="15" customHeight="1">
      <c r="A25" s="54">
        <v>0.05</v>
      </c>
      <c r="B25" s="14" t="str">
        <f>[6]TK151!B25</f>
        <v>2,1,7</v>
      </c>
      <c r="C25" s="20" t="str">
        <f>[6]TK151!C25</f>
        <v>2,1,7. MALT fond de fouille / structure</v>
      </c>
      <c r="D25" s="17" t="str">
        <f>[6]TK151!D25</f>
        <v>mesure de la prise de terre</v>
      </c>
      <c r="E25" s="8" t="str">
        <f>[6]TK151!E25</f>
        <v xml:space="preserve">ENTREPRISE GC + CR/SIG </v>
      </c>
      <c r="F25" s="115">
        <f>[6]TK151!F25</f>
        <v>0</v>
      </c>
    </row>
    <row r="26" spans="1:6" ht="15" customHeight="1">
      <c r="B26" s="9">
        <f>[6]TK151!B26</f>
        <v>0</v>
      </c>
      <c r="C26" s="16">
        <f>[6]TK151!C26</f>
        <v>0</v>
      </c>
      <c r="D26" s="16">
        <f>[6]TK151!D26</f>
        <v>0</v>
      </c>
      <c r="E26" s="10">
        <f>[6]TK151!E26</f>
        <v>0</v>
      </c>
      <c r="F26" s="115">
        <f>[6]TK151!F26</f>
        <v>0</v>
      </c>
    </row>
    <row r="27" spans="1:6" ht="15" customHeight="1">
      <c r="B27" s="11">
        <f>[6]TK151!B27</f>
        <v>2.2000000000000002</v>
      </c>
      <c r="C27" s="13" t="str">
        <f>[6]TK151!C27</f>
        <v xml:space="preserve">Longrines  </v>
      </c>
      <c r="D27" s="12">
        <f>[6]TK151!D27</f>
        <v>0</v>
      </c>
      <c r="E27" s="10">
        <f>[6]TK151!E27</f>
        <v>0</v>
      </c>
      <c r="F27" s="115">
        <f>[6]TK151!F27</f>
        <v>0</v>
      </c>
    </row>
    <row r="28" spans="1:6" ht="15" customHeight="1">
      <c r="B28" s="11">
        <f>[6]TK151!B28</f>
        <v>0</v>
      </c>
      <c r="C28" s="13" t="str">
        <f>[6]TK151!C28</f>
        <v>Longrines</v>
      </c>
      <c r="D28" s="12">
        <f>[6]TK151!D28</f>
        <v>0</v>
      </c>
      <c r="E28" s="10">
        <f>[6]TK151!E28</f>
        <v>0</v>
      </c>
      <c r="F28" s="115">
        <f>[6]TK151!F28</f>
        <v>0</v>
      </c>
    </row>
    <row r="29" spans="1:6" ht="15" customHeight="1">
      <c r="A29" s="54">
        <v>0.06</v>
      </c>
      <c r="B29" s="14" t="str">
        <f>[6]TK151!B29</f>
        <v>2,2,1</v>
      </c>
      <c r="C29" s="15" t="str">
        <f>[6]TK151!C29</f>
        <v xml:space="preserve">2,2,1. Ferraillages </v>
      </c>
      <c r="D29" s="5" t="str">
        <f>[6]TK151!D29</f>
        <v xml:space="preserve">contrôle des sections  </v>
      </c>
      <c r="E29" s="10" t="str">
        <f>[6]TK151!E29</f>
        <v>ENTREPRISE GC +  BUREAU DE CONTROL</v>
      </c>
      <c r="F29" s="41" t="str">
        <f>[6]TK151!F29</f>
        <v>LGV-BAT151-PV221</v>
      </c>
    </row>
    <row r="30" spans="1:6" ht="15" customHeight="1">
      <c r="A30" s="54">
        <v>0.03</v>
      </c>
      <c r="B30" s="125" t="str">
        <f>[6]TK151!B30</f>
        <v>2,2,2</v>
      </c>
      <c r="C30" s="136" t="str">
        <f>[6]TK151!C30</f>
        <v xml:space="preserve">     2,2,2. MALT fond de fouille / structure</v>
      </c>
      <c r="D30" s="17" t="str">
        <f>[6]TK151!D30</f>
        <v>continuité de la boucle de terre</v>
      </c>
      <c r="E30" s="10" t="str">
        <f>[6]TK151!E30</f>
        <v>ENTREPRISE GC + CR/SIG  + BUREAU DE CONTROL</v>
      </c>
      <c r="F30" s="167" t="str">
        <f>[6]TK151!F30</f>
        <v>LGV-BAT151-PV222</v>
      </c>
    </row>
    <row r="31" spans="1:6" ht="15" customHeight="1">
      <c r="A31" s="73">
        <v>0.03</v>
      </c>
      <c r="B31" s="134"/>
      <c r="C31" s="137"/>
      <c r="D31" s="17" t="str">
        <f>[6]TK151!D31</f>
        <v>mesure de la prise de terre</v>
      </c>
      <c r="E31" s="8">
        <f>[6]TK151!E31</f>
        <v>0</v>
      </c>
      <c r="F31" s="168"/>
    </row>
    <row r="32" spans="1:6" ht="15" customHeight="1">
      <c r="A32" s="54">
        <v>0.03</v>
      </c>
      <c r="B32" s="135"/>
      <c r="C32" s="138"/>
      <c r="D32" s="17" t="str">
        <f>[6]TK151!D32</f>
        <v>mise en œuvre des éléments de la MALT (voir remarque)</v>
      </c>
      <c r="E32" s="121">
        <f>[6]TK151!E32</f>
        <v>0</v>
      </c>
      <c r="F32" s="169"/>
    </row>
    <row r="33" spans="1:6" ht="15" customHeight="1">
      <c r="A33" s="54">
        <v>0.06</v>
      </c>
      <c r="B33" s="14" t="str">
        <f>[6]TK151!B33</f>
        <v>2,2,3</v>
      </c>
      <c r="C33" s="15" t="str">
        <f>[6]TK151!C33</f>
        <v>2,2,3. Coffrages</v>
      </c>
      <c r="D33" s="16" t="str">
        <f>[6]TK151!D33</f>
        <v>dimension, verticalité et linéarité</v>
      </c>
      <c r="E33" s="65" t="str">
        <f>[6]TK151!E33</f>
        <v>ENTREPRISE GC</v>
      </c>
      <c r="F33" s="41">
        <f>[6]TK151!F33</f>
        <v>0</v>
      </c>
    </row>
    <row r="34" spans="1:6" ht="15" customHeight="1">
      <c r="A34" s="54">
        <v>0.06</v>
      </c>
      <c r="B34" s="14" t="str">
        <f>[6]TK151!B34</f>
        <v>2,2,4</v>
      </c>
      <c r="C34" s="15" t="str">
        <f>[6]TK151!C34</f>
        <v xml:space="preserve">2,2,4. Essais sur béton frais </v>
      </c>
      <c r="D34" s="16" t="str">
        <f>[6]TK151!D34</f>
        <v xml:space="preserve">essai d'affaissement </v>
      </c>
      <c r="E34" s="65" t="str">
        <f>[6]TK151!E34</f>
        <v>ENTREPRISE GC + LABORATOIRE SOL</v>
      </c>
      <c r="F34" s="41" t="str">
        <f>[6]TK151!F34</f>
        <v>LGV-BAT151-PV224</v>
      </c>
    </row>
    <row r="35" spans="1:6" ht="15" customHeight="1">
      <c r="A35" s="54">
        <v>0.52</v>
      </c>
      <c r="B35" s="14" t="str">
        <f>[6]TK151!B35</f>
        <v>2,2,5</v>
      </c>
      <c r="C35" s="15" t="str">
        <f>[6]TK151!C35</f>
        <v>2,2,5. Essais sur béton durci</v>
      </c>
      <c r="D35" s="16" t="str">
        <f>[6]TK151!D35</f>
        <v xml:space="preserve">essai  de résistances mécaniques </v>
      </c>
      <c r="E35" s="65" t="str">
        <f>[6]TK151!E35</f>
        <v>ENTREPRISE GC + LABORATOIRE SOL</v>
      </c>
      <c r="F35" s="41">
        <f>[6]TK151!F35</f>
        <v>0</v>
      </c>
    </row>
    <row r="36" spans="1:6" ht="15" customHeight="1">
      <c r="A36" s="54">
        <v>0.08</v>
      </c>
      <c r="B36" s="14" t="str">
        <f>[6]TK151!B36</f>
        <v>2,2,6</v>
      </c>
      <c r="C36" s="18" t="str">
        <f>[6]TK151!C36</f>
        <v>2,2,6. Décoffrage/utilisation de l'ouvrage</v>
      </c>
      <c r="D36" s="19" t="str">
        <f>[6]TK151!D36</f>
        <v>séchage du béton</v>
      </c>
      <c r="E36" s="65" t="str">
        <f>[6]TK151!E36</f>
        <v xml:space="preserve">ENTREPRISE GC + CR/SIG </v>
      </c>
      <c r="F36" s="41" t="str">
        <f>[6]TK151!F36</f>
        <v>LGV-BAT151-PV226</v>
      </c>
    </row>
    <row r="37" spans="1:6" ht="15" customHeight="1">
      <c r="A37" s="54">
        <v>0.08</v>
      </c>
      <c r="B37" s="14" t="str">
        <f>[6]TK151!B37</f>
        <v>2,2,7</v>
      </c>
      <c r="C37" s="20" t="str">
        <f>[6]TK151!C37</f>
        <v>2,2,7. MALT fond de fouille / structure</v>
      </c>
      <c r="D37" s="17" t="str">
        <f>[6]TK151!D37</f>
        <v>mesure de la prise de terre</v>
      </c>
      <c r="E37" s="65" t="str">
        <f>[6]TK151!E37</f>
        <v xml:space="preserve">ENTREPRISE GC + CR/SIG </v>
      </c>
      <c r="F37" s="41">
        <f>[6]TK151!F37</f>
        <v>0</v>
      </c>
    </row>
    <row r="38" spans="1:6" ht="15" customHeight="1">
      <c r="B38" s="14">
        <f>[6]TK151!B38</f>
        <v>0</v>
      </c>
      <c r="C38" s="20">
        <f>[6]TK151!C38</f>
        <v>0</v>
      </c>
      <c r="D38" s="17">
        <f>[6]TK151!D38</f>
        <v>0</v>
      </c>
      <c r="E38" s="8">
        <f>[6]TK151!E38</f>
        <v>0</v>
      </c>
      <c r="F38" s="41">
        <f>[6]TK151!F38</f>
        <v>0</v>
      </c>
    </row>
    <row r="39" spans="1:6" ht="15" customHeight="1">
      <c r="B39" s="11" t="str">
        <f>[6]TK151!B39</f>
        <v>2,3,0</v>
      </c>
      <c r="C39" s="13" t="str">
        <f>[6]TK151!C39</f>
        <v>Poteaux raidisseur</v>
      </c>
      <c r="D39" s="12">
        <f>[6]TK151!D39</f>
        <v>0</v>
      </c>
      <c r="E39" s="10">
        <f>[6]TK151!E39</f>
        <v>0</v>
      </c>
      <c r="F39" s="79">
        <f>[6]TK151!F39</f>
        <v>0</v>
      </c>
    </row>
    <row r="40" spans="1:6" ht="15" customHeight="1">
      <c r="A40" s="54">
        <v>0.09</v>
      </c>
      <c r="B40" s="14" t="str">
        <f>[6]TK151!B40</f>
        <v>2,3,1</v>
      </c>
      <c r="C40" s="15" t="str">
        <f>[6]TK151!C40</f>
        <v xml:space="preserve">2,3,1. Ferraillages </v>
      </c>
      <c r="D40" s="5" t="str">
        <f>[6]TK151!D40</f>
        <v xml:space="preserve">contrôle des sections  </v>
      </c>
      <c r="E40" s="10" t="str">
        <f>[6]TK151!E40</f>
        <v>ENTREPRISE GC +  BUREAU DE CONTROL</v>
      </c>
      <c r="F40" s="41">
        <f>[6]TK151!F40</f>
        <v>0</v>
      </c>
    </row>
    <row r="41" spans="1:6" ht="15" customHeight="1">
      <c r="A41" s="54">
        <v>0.09</v>
      </c>
      <c r="B41" s="125" t="str">
        <f>[6]TK151!B41</f>
        <v>2,3,2</v>
      </c>
      <c r="C41" s="136" t="str">
        <f>[6]TK151!C41</f>
        <v xml:space="preserve">     2,3,2. MALT structure</v>
      </c>
      <c r="D41" s="17" t="str">
        <f>[6]TK151!D41</f>
        <v>continuité de la boucle de terre</v>
      </c>
      <c r="E41" s="128" t="str">
        <f>[6]TK151!E41</f>
        <v>ENTREPRISE GC + CR/SIG  + BUREAU DE CONTROL</v>
      </c>
      <c r="F41" s="167">
        <f>[6]TK151!F41</f>
        <v>0</v>
      </c>
    </row>
    <row r="42" spans="1:6" ht="15" customHeight="1">
      <c r="A42" s="54">
        <v>0.09</v>
      </c>
      <c r="B42" s="134"/>
      <c r="C42" s="137"/>
      <c r="D42" s="17" t="str">
        <f>[6]TK151!D42</f>
        <v>mesure de la prise de terre</v>
      </c>
      <c r="E42" s="129"/>
      <c r="F42" s="168"/>
    </row>
    <row r="43" spans="1:6" ht="15" customHeight="1">
      <c r="A43" s="54">
        <v>0.09</v>
      </c>
      <c r="B43" s="135"/>
      <c r="C43" s="138"/>
      <c r="D43" s="17" t="str">
        <f>[6]TK151!D43</f>
        <v>mise en œuvre des éléments de la MALT (voir remarque)</v>
      </c>
      <c r="E43" s="130"/>
      <c r="F43" s="169"/>
    </row>
    <row r="44" spans="1:6" ht="15" customHeight="1">
      <c r="A44" s="54">
        <v>0.09</v>
      </c>
      <c r="B44" s="14" t="str">
        <f>[6]TK151!B44</f>
        <v>2,3,3</v>
      </c>
      <c r="C44" s="15" t="str">
        <f>[6]TK151!C44</f>
        <v>2,3,3. Coffrages</v>
      </c>
      <c r="D44" s="16" t="str">
        <f>[6]TK151!D44</f>
        <v>dimension, verticalité et linéarité</v>
      </c>
      <c r="E44" s="10" t="str">
        <f>[6]TK151!E44</f>
        <v>ENTREPRISE GC</v>
      </c>
      <c r="F44" s="41">
        <f>[6]TK151!F44</f>
        <v>0</v>
      </c>
    </row>
    <row r="45" spans="1:6" ht="15" customHeight="1">
      <c r="A45" s="54">
        <v>0.1</v>
      </c>
      <c r="B45" s="14" t="str">
        <f>[6]TK151!B45</f>
        <v>2,3,4</v>
      </c>
      <c r="C45" s="15" t="str">
        <f>[6]TK151!C45</f>
        <v xml:space="preserve">2,3,4. Essais sur béton frais </v>
      </c>
      <c r="D45" s="16" t="str">
        <f>[6]TK151!D45</f>
        <v xml:space="preserve">essai d'affaissement </v>
      </c>
      <c r="E45" s="10" t="str">
        <f>[6]TK151!E45</f>
        <v>ENTREPRISE GC + LABORATOIRE SOL</v>
      </c>
      <c r="F45" s="79">
        <f>[6]TK151!F45</f>
        <v>0</v>
      </c>
    </row>
    <row r="46" spans="1:6" ht="15" customHeight="1">
      <c r="A46" s="54">
        <v>0.56999999999999995</v>
      </c>
      <c r="B46" s="14" t="str">
        <f>[6]TK151!B46</f>
        <v>2,3,5</v>
      </c>
      <c r="C46" s="15" t="str">
        <f>[6]TK151!C46</f>
        <v>2,3,5. Essais sur béton durci</v>
      </c>
      <c r="D46" s="16" t="str">
        <f>[6]TK151!D46</f>
        <v xml:space="preserve">essai  de résistances mécaniques </v>
      </c>
      <c r="E46" s="10" t="str">
        <f>[6]TK151!E46</f>
        <v>ENTREPRISE GC + LABORATOIRE SOL</v>
      </c>
      <c r="F46" s="115">
        <f>[6]TK151!F46</f>
        <v>0</v>
      </c>
    </row>
    <row r="47" spans="1:6" ht="15" customHeight="1">
      <c r="A47" s="54">
        <v>0.13</v>
      </c>
      <c r="B47" s="14" t="str">
        <f>[6]TK151!B47</f>
        <v>2,3,6</v>
      </c>
      <c r="C47" s="18" t="str">
        <f>[6]TK151!C47</f>
        <v>2,3,6. Décoffrage/utilisation de l'ouvrage</v>
      </c>
      <c r="D47" s="19" t="str">
        <f>[6]TK151!D47</f>
        <v>séchage du béton</v>
      </c>
      <c r="E47" s="10" t="str">
        <f>[6]TK151!E47</f>
        <v xml:space="preserve">ENTREPRISE GC + CR/SIG </v>
      </c>
      <c r="F47" s="41">
        <f>[6]TK151!F47</f>
        <v>0</v>
      </c>
    </row>
    <row r="48" spans="1:6" ht="15" customHeight="1">
      <c r="A48" s="54">
        <v>0.13</v>
      </c>
      <c r="B48" s="14" t="str">
        <f>[6]TK151!B48</f>
        <v>2,3,7</v>
      </c>
      <c r="C48" s="20" t="str">
        <f>[6]TK151!C48</f>
        <v>2,3,7. MALT structure</v>
      </c>
      <c r="D48" s="17" t="str">
        <f>[6]TK151!D48</f>
        <v>mesure de la prise de terre</v>
      </c>
      <c r="E48" s="8" t="str">
        <f>[6]TK151!E48</f>
        <v xml:space="preserve">ENTREPRISE GC + CR/SIG </v>
      </c>
      <c r="F48" s="115">
        <f>[6]TK151!F48</f>
        <v>0</v>
      </c>
    </row>
    <row r="49" spans="1:6" ht="15" customHeight="1">
      <c r="B49" s="9">
        <f>[6]TK151!B49</f>
        <v>0</v>
      </c>
      <c r="C49" s="15">
        <f>[6]TK151!C49</f>
        <v>0</v>
      </c>
      <c r="D49" s="16">
        <f>[6]TK151!D49</f>
        <v>0</v>
      </c>
      <c r="E49" s="10">
        <f>[6]TK151!E49</f>
        <v>0</v>
      </c>
      <c r="F49" s="79">
        <f>[6]TK151!F49</f>
        <v>0</v>
      </c>
    </row>
    <row r="50" spans="1:6" ht="15" customHeight="1">
      <c r="B50" s="11" t="str">
        <f>[6]TK151!B50</f>
        <v>2,4,0</v>
      </c>
      <c r="C50" s="13" t="str">
        <f>[6]TK151!C50</f>
        <v xml:space="preserve">Chainages et linteaux </v>
      </c>
      <c r="D50" s="12">
        <f>[6]TK151!D50</f>
        <v>0</v>
      </c>
      <c r="E50" s="10">
        <f>[6]TK151!E50</f>
        <v>0</v>
      </c>
      <c r="F50" s="115">
        <f>[6]TK151!F50</f>
        <v>0</v>
      </c>
    </row>
    <row r="51" spans="1:6" ht="15" customHeight="1">
      <c r="A51" s="54">
        <v>0.22</v>
      </c>
      <c r="B51" s="14" t="str">
        <f>[6]TK151!B51</f>
        <v>2,4,1</v>
      </c>
      <c r="C51" s="15" t="str">
        <f>[6]TK151!C51</f>
        <v xml:space="preserve">2,4,1. Ferraillages </v>
      </c>
      <c r="D51" s="5" t="str">
        <f>[6]TK151!D51</f>
        <v xml:space="preserve">contrôle des sections  </v>
      </c>
      <c r="E51" s="10" t="str">
        <f>[6]TK151!E51</f>
        <v>ENTREPRISE GC +  BUREAU DE CONTROL</v>
      </c>
      <c r="F51" s="115" t="str">
        <f>[6]TK151!F51</f>
        <v>LGV-BAT151-PV241</v>
      </c>
    </row>
    <row r="52" spans="1:6" ht="15" customHeight="1">
      <c r="A52" s="54">
        <v>0.22</v>
      </c>
      <c r="B52" s="125" t="str">
        <f>[6]TK151!B52</f>
        <v>2,4,2</v>
      </c>
      <c r="C52" s="136" t="str">
        <f>[6]TK151!C52</f>
        <v xml:space="preserve">     2,4,2. MALT structure</v>
      </c>
      <c r="D52" s="17" t="str">
        <f>[6]TK151!D52</f>
        <v>continuité de la boucle de terre</v>
      </c>
      <c r="E52" s="128" t="str">
        <f>[6]TK151!E52</f>
        <v>ENTREPRISE GC + CR/SIG  + BUREAU DE CONTROL</v>
      </c>
      <c r="F52" s="125">
        <f>[6]TK151!F52</f>
        <v>0</v>
      </c>
    </row>
    <row r="53" spans="1:6" ht="15" customHeight="1">
      <c r="A53" s="54">
        <v>0.22</v>
      </c>
      <c r="B53" s="134"/>
      <c r="C53" s="137"/>
      <c r="D53" s="17" t="str">
        <f>[6]TK151!D53</f>
        <v>mesure de la prise de terre</v>
      </c>
      <c r="E53" s="129"/>
      <c r="F53" s="134"/>
    </row>
    <row r="54" spans="1:6" ht="15" customHeight="1">
      <c r="A54" s="54">
        <v>0.22</v>
      </c>
      <c r="B54" s="135"/>
      <c r="C54" s="138"/>
      <c r="D54" s="17" t="str">
        <f>[6]TK151!D54</f>
        <v>mise en œuvre des éléments de la MALT (voir remarque)</v>
      </c>
      <c r="E54" s="130"/>
      <c r="F54" s="135"/>
    </row>
    <row r="55" spans="1:6" ht="15" customHeight="1">
      <c r="A55" s="54">
        <v>0.22</v>
      </c>
      <c r="B55" s="14" t="str">
        <f>[6]TK151!B55</f>
        <v>2,4,3</v>
      </c>
      <c r="C55" s="15" t="str">
        <f>[6]TK151!C55</f>
        <v>2,4,3. Coffrages</v>
      </c>
      <c r="D55" s="16" t="str">
        <f>[6]TK151!D55</f>
        <v>dimension, verticalité et linéarité</v>
      </c>
      <c r="E55" s="10" t="str">
        <f>[6]TK151!E55</f>
        <v>ENTREPRISE GC</v>
      </c>
      <c r="F55" s="115">
        <f>[6]TK151!F55</f>
        <v>0</v>
      </c>
    </row>
    <row r="56" spans="1:6" ht="15" customHeight="1">
      <c r="A56" s="54">
        <v>0.23</v>
      </c>
      <c r="B56" s="14" t="str">
        <f>[6]TK151!B56</f>
        <v>2,4,4</v>
      </c>
      <c r="C56" s="15" t="str">
        <f>[6]TK151!C56</f>
        <v xml:space="preserve">2,4,4. Essais sur béton frais </v>
      </c>
      <c r="D56" s="16" t="str">
        <f>[6]TK151!D56</f>
        <v xml:space="preserve">essai d'affaissement </v>
      </c>
      <c r="E56" s="10" t="str">
        <f>[6]TK151!E56</f>
        <v>ENTREPRISE GC + LABORATOIRE SOL</v>
      </c>
      <c r="F56" s="115">
        <f>[6]TK151!F56</f>
        <v>0</v>
      </c>
    </row>
    <row r="57" spans="1:6" ht="15" customHeight="1">
      <c r="A57" s="54">
        <v>0.61</v>
      </c>
      <c r="B57" s="14" t="str">
        <f>[6]TK151!B57</f>
        <v>2,4,5</v>
      </c>
      <c r="C57" s="15" t="str">
        <f>[6]TK151!C57</f>
        <v>2,4,5. Essais sur béton durci</v>
      </c>
      <c r="D57" s="16" t="str">
        <f>[6]TK151!D57</f>
        <v xml:space="preserve">essai  de résistances mécaniques </v>
      </c>
      <c r="E57" s="10" t="str">
        <f>[6]TK151!E57</f>
        <v>ENTREPRISE GC + LABORATOIRE SOL</v>
      </c>
      <c r="F57" s="41">
        <f>[6]TK151!F57</f>
        <v>0</v>
      </c>
    </row>
    <row r="58" spans="1:6" ht="15" customHeight="1">
      <c r="A58" s="54">
        <v>0.32</v>
      </c>
      <c r="B58" s="14" t="str">
        <f>[6]TK151!B58</f>
        <v>2,4,6</v>
      </c>
      <c r="C58" s="18" t="str">
        <f>[6]TK151!C58</f>
        <v>2,4,6. Décoffrage/utilisation de l'ouvrage</v>
      </c>
      <c r="D58" s="19" t="str">
        <f>[6]TK151!D58</f>
        <v>séchage du béton</v>
      </c>
      <c r="E58" s="10" t="str">
        <f>[6]TK151!E58</f>
        <v xml:space="preserve">ENTREPRISE GC + CR/SIG </v>
      </c>
      <c r="F58" s="115" t="str">
        <f>[6]TK151!F58</f>
        <v>LGV-BAT151-PV246</v>
      </c>
    </row>
    <row r="59" spans="1:6" ht="15" customHeight="1">
      <c r="A59" s="54">
        <v>0.32</v>
      </c>
      <c r="B59" s="14" t="str">
        <f>[6]TK151!B59</f>
        <v>2,4,7</v>
      </c>
      <c r="C59" s="20" t="str">
        <f>[6]TK151!C59</f>
        <v>2,4,7. MALT structure</v>
      </c>
      <c r="D59" s="17" t="str">
        <f>[6]TK151!D59</f>
        <v>mesure de la prise de terre</v>
      </c>
      <c r="E59" s="8" t="str">
        <f>[6]TK151!E59</f>
        <v xml:space="preserve">ENTREPRISE GC + CR/SIG </v>
      </c>
      <c r="F59" s="115">
        <f>[6]TK151!F59</f>
        <v>0</v>
      </c>
    </row>
    <row r="60" spans="1:6" ht="15" customHeight="1">
      <c r="B60" s="9">
        <f>[6]TK151!B60</f>
        <v>0</v>
      </c>
      <c r="C60" s="15">
        <f>[6]TK151!C60</f>
        <v>0</v>
      </c>
      <c r="D60" s="16">
        <f>[6]TK151!D60</f>
        <v>0</v>
      </c>
      <c r="E60" s="10">
        <f>[6]TK151!E60</f>
        <v>0</v>
      </c>
      <c r="F60" s="117">
        <f>[6]TK151!F60</f>
        <v>0</v>
      </c>
    </row>
    <row r="61" spans="1:6" ht="15" customHeight="1">
      <c r="B61" s="11" t="str">
        <f>[6]TK151!B61</f>
        <v>2,5,0</v>
      </c>
      <c r="C61" s="21" t="str">
        <f>[6]TK151!C61</f>
        <v>Poutres</v>
      </c>
      <c r="D61" s="3">
        <f>[6]TK151!D61</f>
        <v>0</v>
      </c>
      <c r="E61" s="10">
        <f>[6]TK151!E61</f>
        <v>0</v>
      </c>
      <c r="F61" s="41">
        <f>[6]TK151!F61</f>
        <v>0</v>
      </c>
    </row>
    <row r="62" spans="1:6" ht="15" customHeight="1">
      <c r="A62" s="54">
        <v>0.33</v>
      </c>
      <c r="B62" s="14" t="str">
        <f>[6]TK151!B62</f>
        <v>2,5,1</v>
      </c>
      <c r="C62" s="15" t="str">
        <f>[6]TK151!C62</f>
        <v xml:space="preserve">2,5,1. Ferraillages </v>
      </c>
      <c r="D62" s="5" t="str">
        <f>[6]TK151!D62</f>
        <v xml:space="preserve">contrôle des sections  </v>
      </c>
      <c r="E62" s="10" t="str">
        <f>[6]TK151!E62</f>
        <v>ENTREPRISE GC +  BUREAU DE CONTROL</v>
      </c>
      <c r="F62" s="41">
        <f>[6]TK151!F62</f>
        <v>0</v>
      </c>
    </row>
    <row r="63" spans="1:6" ht="15" customHeight="1">
      <c r="A63" s="54">
        <v>0.33</v>
      </c>
      <c r="B63" s="125" t="str">
        <f>[6]TK151!B63</f>
        <v>2,5,2</v>
      </c>
      <c r="C63" s="136" t="str">
        <f>[6]TK151!C63</f>
        <v xml:space="preserve">     2,5,2. MALT structure</v>
      </c>
      <c r="D63" s="17" t="str">
        <f>[6]TK151!D63</f>
        <v>continuité de la boucle de terre</v>
      </c>
      <c r="E63" s="128" t="str">
        <f>[6]TK151!E63</f>
        <v>ENTREPRISE GC + CR/SIG  + BUREAU DE CONTROL</v>
      </c>
      <c r="F63" s="150">
        <f>[6]TK151!F63</f>
        <v>0</v>
      </c>
    </row>
    <row r="64" spans="1:6" ht="15" customHeight="1">
      <c r="A64" s="54">
        <v>0.33</v>
      </c>
      <c r="B64" s="134"/>
      <c r="C64" s="137"/>
      <c r="D64" s="17" t="str">
        <f>[6]TK151!D64</f>
        <v>mesure de la prise de terre</v>
      </c>
      <c r="E64" s="129"/>
      <c r="F64" s="151"/>
    </row>
    <row r="65" spans="1:6" ht="15" customHeight="1">
      <c r="A65" s="54">
        <v>0.33</v>
      </c>
      <c r="B65" s="135"/>
      <c r="C65" s="138"/>
      <c r="D65" s="17" t="str">
        <f>[6]TK151!D65</f>
        <v>mise en œuvre des éléments de la MALT (voir remarque)</v>
      </c>
      <c r="E65" s="130"/>
      <c r="F65" s="170"/>
    </row>
    <row r="66" spans="1:6" ht="15" customHeight="1">
      <c r="A66" s="54">
        <v>0.33</v>
      </c>
      <c r="B66" s="14" t="str">
        <f>[6]TK151!B66</f>
        <v>2,5,3</v>
      </c>
      <c r="C66" s="15" t="str">
        <f>[6]TK151!C66</f>
        <v>2,5,3. Coffrages</v>
      </c>
      <c r="D66" s="16" t="str">
        <f>[6]TK151!D66</f>
        <v>dimension, verticalité et linéarité</v>
      </c>
      <c r="E66" s="10" t="str">
        <f>[6]TK151!E66</f>
        <v>ENTREPRISE GC</v>
      </c>
      <c r="F66" s="41">
        <f>[6]TK151!F66</f>
        <v>0</v>
      </c>
    </row>
    <row r="67" spans="1:6" ht="15" customHeight="1">
      <c r="A67" s="54">
        <v>0.35</v>
      </c>
      <c r="B67" s="14" t="str">
        <f>[6]TK151!B67</f>
        <v>2,5,4</v>
      </c>
      <c r="C67" s="15" t="str">
        <f>[6]TK151!C67</f>
        <v xml:space="preserve">2,5,4. Essais sur béton frais </v>
      </c>
      <c r="D67" s="16" t="str">
        <f>[6]TK151!D67</f>
        <v xml:space="preserve">essai d'affaissement </v>
      </c>
      <c r="E67" s="10" t="str">
        <f>[6]TK151!E67</f>
        <v>ENTREPRISE GC + LABORATOIRE SOL</v>
      </c>
      <c r="F67" s="41">
        <f>[6]TK151!F67</f>
        <v>0</v>
      </c>
    </row>
    <row r="68" spans="1:6" ht="15" customHeight="1">
      <c r="A68" s="54">
        <v>0.61</v>
      </c>
      <c r="B68" s="14" t="str">
        <f>[6]TK151!B68</f>
        <v>2,5,5</v>
      </c>
      <c r="C68" s="15" t="str">
        <f>[6]TK151!C68</f>
        <v>2,5,5. Essais sur béton durci</v>
      </c>
      <c r="D68" s="16" t="str">
        <f>[6]TK151!D68</f>
        <v xml:space="preserve">essai  de résistances mécaniques </v>
      </c>
      <c r="E68" s="10" t="str">
        <f>[6]TK151!E68</f>
        <v>ENTREPRISE GC + LABORATOIRE SOL</v>
      </c>
      <c r="F68" s="41">
        <f>[6]TK151!F68</f>
        <v>0</v>
      </c>
    </row>
    <row r="69" spans="1:6" ht="15" customHeight="1">
      <c r="A69" s="54">
        <v>0.33</v>
      </c>
      <c r="B69" s="14" t="str">
        <f>[6]TK151!B69</f>
        <v>2,5,6</v>
      </c>
      <c r="C69" s="18" t="str">
        <f>[6]TK151!C69</f>
        <v>2,5,6. Décoffrage/utilisation de l'ouvrage</v>
      </c>
      <c r="D69" s="19" t="str">
        <f>[6]TK151!D69</f>
        <v>séchage du béton</v>
      </c>
      <c r="E69" s="10" t="str">
        <f>[6]TK151!E69</f>
        <v xml:space="preserve">ENTREPRISE GC + CR/SIG </v>
      </c>
      <c r="F69" s="41">
        <f>[6]TK151!F69</f>
        <v>0</v>
      </c>
    </row>
    <row r="70" spans="1:6" ht="15" customHeight="1">
      <c r="A70" s="54">
        <v>0.34</v>
      </c>
      <c r="B70" s="14" t="str">
        <f>[6]TK151!B70</f>
        <v>2,5,7</v>
      </c>
      <c r="C70" s="20" t="str">
        <f>[6]TK151!C70</f>
        <v>2,5,7. MALT structure</v>
      </c>
      <c r="D70" s="17" t="str">
        <f>[6]TK151!D70</f>
        <v>mesure de la prise de terre</v>
      </c>
      <c r="E70" s="8" t="str">
        <f>[6]TK151!E70</f>
        <v xml:space="preserve">ENTREPRISE GC + CR/SIG </v>
      </c>
      <c r="F70" s="41">
        <f>[6]TK151!F70</f>
        <v>0</v>
      </c>
    </row>
    <row r="71" spans="1:6" ht="15" customHeight="1">
      <c r="B71" s="9">
        <f>[6]TK151!B71</f>
        <v>0</v>
      </c>
      <c r="C71" s="15">
        <f>[6]TK151!C71</f>
        <v>0</v>
      </c>
      <c r="D71" s="16">
        <f>[6]TK151!D71</f>
        <v>0</v>
      </c>
      <c r="E71" s="10">
        <f>[6]TK151!E71</f>
        <v>0</v>
      </c>
      <c r="F71" s="117">
        <f>[6]TK151!F71</f>
        <v>0</v>
      </c>
    </row>
    <row r="72" spans="1:6" ht="15" customHeight="1">
      <c r="B72" s="11" t="str">
        <f>[6]TK151!B72</f>
        <v>2,6,0</v>
      </c>
      <c r="C72" s="13" t="str">
        <f>[6]TK151!C72</f>
        <v>Acrotères</v>
      </c>
      <c r="D72" s="12">
        <f>[6]TK151!D72</f>
        <v>0</v>
      </c>
      <c r="E72" s="10">
        <f>[6]TK151!E72</f>
        <v>0</v>
      </c>
      <c r="F72" s="41">
        <f>[6]TK151!F72</f>
        <v>0</v>
      </c>
    </row>
    <row r="73" spans="1:6" ht="15" customHeight="1">
      <c r="A73" s="54">
        <v>0.44</v>
      </c>
      <c r="B73" s="14" t="str">
        <f>[6]TK151!B73</f>
        <v>2,6,1</v>
      </c>
      <c r="C73" s="15" t="str">
        <f>[6]TK151!C73</f>
        <v xml:space="preserve">2,6,1. Ferraillages </v>
      </c>
      <c r="D73" s="5" t="str">
        <f>[6]TK151!D73</f>
        <v xml:space="preserve">contrôle des sections  </v>
      </c>
      <c r="E73" s="10" t="str">
        <f>[6]TK151!E73</f>
        <v>ENTREPRISE GC +  BUREAU DE CONTROL</v>
      </c>
      <c r="F73" s="41" t="str">
        <f>[6]TK151!F73</f>
        <v>LGV-BAT151-PV261</v>
      </c>
    </row>
    <row r="74" spans="1:6" ht="15" customHeight="1">
      <c r="A74" s="54">
        <v>0.44</v>
      </c>
      <c r="B74" s="125" t="str">
        <f>[6]TK151!B74</f>
        <v>2,6,2</v>
      </c>
      <c r="C74" s="136" t="str">
        <f>[6]TK151!C74</f>
        <v xml:space="preserve">     2,6,2. MALT structure</v>
      </c>
      <c r="D74" s="17" t="str">
        <f>[6]TK151!D74</f>
        <v>continuité de la boucle de terre</v>
      </c>
      <c r="E74" s="128" t="str">
        <f>[6]TK151!E74</f>
        <v>ENTREPRISE GC + CR/SIG  + BUREAU DE CONTROL</v>
      </c>
      <c r="F74" s="167" t="str">
        <f>[6]TK151!F74</f>
        <v>LGV-BAT151-PV262</v>
      </c>
    </row>
    <row r="75" spans="1:6" ht="15" customHeight="1">
      <c r="A75" s="54">
        <v>0.44</v>
      </c>
      <c r="B75" s="134"/>
      <c r="C75" s="137"/>
      <c r="D75" s="17" t="str">
        <f>[6]TK151!D75</f>
        <v>mesure de la prise de terre</v>
      </c>
      <c r="E75" s="129"/>
      <c r="F75" s="168"/>
    </row>
    <row r="76" spans="1:6" ht="15" customHeight="1">
      <c r="A76" s="54">
        <v>0.44</v>
      </c>
      <c r="B76" s="135"/>
      <c r="C76" s="138"/>
      <c r="D76" s="17" t="str">
        <f>[6]TK151!D76</f>
        <v>mise en œuvre des éléments de la MALT (voir remarque)</v>
      </c>
      <c r="E76" s="130"/>
      <c r="F76" s="169"/>
    </row>
    <row r="77" spans="1:6" ht="15" customHeight="1">
      <c r="A77" s="54">
        <v>0.44</v>
      </c>
      <c r="B77" s="14" t="str">
        <f>[6]TK151!B77</f>
        <v>2,6,3</v>
      </c>
      <c r="C77" s="15" t="str">
        <f>[6]TK151!C77</f>
        <v>2,6,3. Coffrages</v>
      </c>
      <c r="D77" s="16" t="str">
        <f>[6]TK151!D77</f>
        <v>dimention, verticalité et linéarité</v>
      </c>
      <c r="E77" s="10" t="str">
        <f>[6]TK151!E77</f>
        <v>ENTREPRISE GC</v>
      </c>
      <c r="F77" s="41">
        <f>[6]TK151!F77</f>
        <v>0</v>
      </c>
    </row>
    <row r="78" spans="1:6" ht="15" customHeight="1">
      <c r="A78" s="54">
        <v>0.45</v>
      </c>
      <c r="B78" s="14" t="str">
        <f>[6]TK151!B78</f>
        <v>2,6,4</v>
      </c>
      <c r="C78" s="15" t="str">
        <f>[6]TK151!C78</f>
        <v xml:space="preserve">2,6,4. Essais sur béton frais </v>
      </c>
      <c r="D78" s="16" t="str">
        <f>[6]TK151!D78</f>
        <v xml:space="preserve">essai d'affaissement </v>
      </c>
      <c r="E78" s="10" t="str">
        <f>[6]TK151!E78</f>
        <v>ENTREPRISE GC + LABORATOIRE SOL</v>
      </c>
      <c r="F78" s="41" t="str">
        <f>[6]TK151!F78</f>
        <v>LGV-BAT151-PV264</v>
      </c>
    </row>
    <row r="79" spans="1:6" ht="15" customHeight="1">
      <c r="A79" s="54">
        <v>0.74</v>
      </c>
      <c r="B79" s="14" t="str">
        <f>[6]TK151!B79</f>
        <v>2,6,5</v>
      </c>
      <c r="C79" s="15" t="str">
        <f>[6]TK151!C79</f>
        <v>2,6,5. Essais sur béton durci</v>
      </c>
      <c r="D79" s="16" t="str">
        <f>[6]TK151!D79</f>
        <v xml:space="preserve">essai  de résistances mécaniques </v>
      </c>
      <c r="E79" s="10" t="str">
        <f>[6]TK151!E79</f>
        <v>ENTREPRISE GC + LABORATOIRE SOL</v>
      </c>
      <c r="F79" s="41">
        <f>[6]TK151!F79</f>
        <v>0</v>
      </c>
    </row>
    <row r="80" spans="1:6" ht="15" customHeight="1">
      <c r="A80" s="54">
        <v>0.48</v>
      </c>
      <c r="B80" s="14" t="str">
        <f>[6]TK151!B80</f>
        <v>2,6,6</v>
      </c>
      <c r="C80" s="18" t="str">
        <f>[6]TK151!C80</f>
        <v>2,6,6. Decofrage/utilisation de l'ouvrage</v>
      </c>
      <c r="D80" s="19" t="str">
        <f>[6]TK151!D80</f>
        <v>séchage du béton</v>
      </c>
      <c r="E80" s="10" t="str">
        <f>[6]TK151!E80</f>
        <v xml:space="preserve">ENTREPRISE GC + CR/SIG </v>
      </c>
      <c r="F80" s="41" t="str">
        <f>[6]TK151!F80</f>
        <v>LGV-BAT151-PV266</v>
      </c>
    </row>
    <row r="81" spans="1:6" ht="15" customHeight="1">
      <c r="A81" s="54">
        <v>0.48</v>
      </c>
      <c r="B81" s="14" t="str">
        <f>[6]TK151!B81</f>
        <v>2,6,7</v>
      </c>
      <c r="C81" s="20" t="str">
        <f>[6]TK151!C81</f>
        <v>2,6,7. MALT structure</v>
      </c>
      <c r="D81" s="17" t="str">
        <f>[6]TK151!D81</f>
        <v>mesure de la prise de terre</v>
      </c>
      <c r="E81" s="8" t="str">
        <f>[6]TK151!E81</f>
        <v xml:space="preserve">ENTREPRISE GC + CR/SIG </v>
      </c>
      <c r="F81" s="41">
        <f>[6]TK151!F81</f>
        <v>0</v>
      </c>
    </row>
    <row r="82" spans="1:6" ht="15" customHeight="1">
      <c r="B82" s="9">
        <f>[6]TK151!B82</f>
        <v>0</v>
      </c>
      <c r="C82" s="16">
        <f>[6]TK151!C82</f>
        <v>0</v>
      </c>
      <c r="D82" s="16">
        <f>[6]TK151!D82</f>
        <v>0</v>
      </c>
      <c r="E82" s="10">
        <f>[6]TK151!E82</f>
        <v>0</v>
      </c>
      <c r="F82" s="117">
        <f>[6]TK151!F82</f>
        <v>0</v>
      </c>
    </row>
    <row r="83" spans="1:6" ht="15" customHeight="1">
      <c r="B83" s="11">
        <f>[6]TK151!B83</f>
        <v>3</v>
      </c>
      <c r="C83" s="12" t="str">
        <f>[6]TK151!C83</f>
        <v xml:space="preserve">DALLES </v>
      </c>
      <c r="D83" s="12">
        <f>[6]TK151!D83</f>
        <v>0</v>
      </c>
      <c r="E83" s="10">
        <f>[6]TK151!E83</f>
        <v>0</v>
      </c>
      <c r="F83" s="117">
        <f>[6]TK151!F83</f>
        <v>0</v>
      </c>
    </row>
    <row r="84" spans="1:6" ht="15" customHeight="1">
      <c r="A84" s="54">
        <v>0.09</v>
      </c>
      <c r="B84" s="14" t="str">
        <f>[6]TK151!B84</f>
        <v>3,0,1</v>
      </c>
      <c r="C84" s="64" t="str">
        <f>[6]TK151!C84</f>
        <v>3,0,1. Réseaux sous dallage</v>
      </c>
      <c r="D84" s="5" t="str">
        <f>[6]TK151!D84</f>
        <v xml:space="preserve">positionement des reseaux sous dallage </v>
      </c>
      <c r="E84" s="10" t="str">
        <f>[6]TK151!E84</f>
        <v>ENTREPRISE GC</v>
      </c>
      <c r="F84" s="41" t="str">
        <f>[6]TK151!F84</f>
        <v>LGV-BAT151-PV301</v>
      </c>
    </row>
    <row r="85" spans="1:6" ht="15" customHeight="1">
      <c r="A85" s="54">
        <v>0.65</v>
      </c>
      <c r="B85" s="14" t="str">
        <f>[6]TK151!B85</f>
        <v>3,0,2</v>
      </c>
      <c r="C85" s="64" t="str">
        <f>[6]TK151!C85</f>
        <v>3,0,2. Compaction des sols</v>
      </c>
      <c r="D85" s="5" t="str">
        <f>[6]TK151!D85</f>
        <v>test de compaction</v>
      </c>
      <c r="E85" s="10" t="str">
        <f>[6]TK151!E85</f>
        <v>ENTREPRISE GC + LABORATOIRE SOL</v>
      </c>
      <c r="F85" s="41" t="str">
        <f>[6]TK151!F85</f>
        <v>LGV-BAT151-PV302</v>
      </c>
    </row>
    <row r="86" spans="1:6" ht="15" customHeight="1">
      <c r="A86" s="54">
        <v>0.74</v>
      </c>
      <c r="B86" s="14" t="str">
        <f>[6]TK151!B86</f>
        <v>3,0,3</v>
      </c>
      <c r="C86" s="16" t="str">
        <f>[6]TK151!C86</f>
        <v>3,0,3. Coffrages</v>
      </c>
      <c r="D86" s="16" t="str">
        <f>[6]TK151!D86</f>
        <v>dimention, verticalité et linéarité</v>
      </c>
      <c r="E86" s="10" t="str">
        <f>[6]TK151!E86</f>
        <v>ENTREPRISE GC</v>
      </c>
      <c r="F86" s="41" t="str">
        <f>[6]TK151!F86</f>
        <v>LGV-BAT151-PV303</v>
      </c>
    </row>
    <row r="87" spans="1:6" ht="15" customHeight="1">
      <c r="A87" s="54">
        <v>0.74</v>
      </c>
      <c r="B87" s="14" t="str">
        <f>[6]TK151!B87</f>
        <v>3,0,4</v>
      </c>
      <c r="C87" s="16" t="str">
        <f>[6]TK151!C87</f>
        <v xml:space="preserve">3,0,4. Ferraillages </v>
      </c>
      <c r="D87" s="5" t="str">
        <f>[6]TK151!D87</f>
        <v xml:space="preserve">contrôle des sections  </v>
      </c>
      <c r="E87" s="10" t="str">
        <f>[6]TK151!E87</f>
        <v>ENTREPRISE GC +  BUREAU DE CONTROL</v>
      </c>
      <c r="F87" s="41" t="str">
        <f>[6]TK151!F87</f>
        <v>LGV-BAT151-PV304</v>
      </c>
    </row>
    <row r="88" spans="1:6" ht="15" customHeight="1">
      <c r="A88" s="54">
        <v>0.74</v>
      </c>
      <c r="B88" s="125" t="str">
        <f>[6]TK151!B88</f>
        <v>3,0,5</v>
      </c>
      <c r="C88" s="136" t="str">
        <f>[6]TK151!C88</f>
        <v>3,0,5. MALT dalle sur radier</v>
      </c>
      <c r="D88" s="17" t="str">
        <f>[6]TK151!D88</f>
        <v>continuité de la boucle de terre</v>
      </c>
      <c r="E88" s="128" t="str">
        <f>[6]TK151!E88</f>
        <v>ENTREPRISE GC + CR/SIG  + BUREAU DE CONTROL</v>
      </c>
      <c r="F88" s="167">
        <f>[6]TK151!F88</f>
        <v>0</v>
      </c>
    </row>
    <row r="89" spans="1:6" ht="15" customHeight="1">
      <c r="A89" s="54">
        <v>0.74</v>
      </c>
      <c r="B89" s="134"/>
      <c r="C89" s="137"/>
      <c r="D89" s="17" t="str">
        <f>[6]TK151!D89</f>
        <v>mesure de la prise de terre</v>
      </c>
      <c r="E89" s="129"/>
      <c r="F89" s="168"/>
    </row>
    <row r="90" spans="1:6" ht="15" customHeight="1">
      <c r="A90" s="54">
        <v>0.74</v>
      </c>
      <c r="B90" s="135"/>
      <c r="C90" s="138"/>
      <c r="D90" s="17" t="str">
        <f>[6]TK151!D90</f>
        <v>mise en œuvre des éléments de la MALT (voir remarque)</v>
      </c>
      <c r="E90" s="130"/>
      <c r="F90" s="169"/>
    </row>
    <row r="91" spans="1:6" ht="15" customHeight="1">
      <c r="A91" s="54">
        <v>0.74</v>
      </c>
      <c r="B91" s="14" t="str">
        <f>[6]TK151!B91</f>
        <v>3,0,6</v>
      </c>
      <c r="C91" s="16" t="str">
        <f>[6]TK151!C91</f>
        <v xml:space="preserve">3,0,6.Essais sur béton frais </v>
      </c>
      <c r="D91" s="16" t="str">
        <f>[6]TK151!D91</f>
        <v xml:space="preserve">essai d'affaissement </v>
      </c>
      <c r="E91" s="10" t="str">
        <f>[6]TK151!E91</f>
        <v>ENTREPRISE GC + LABORATOIRE SOL</v>
      </c>
      <c r="F91" s="41" t="str">
        <f>[6]TK151!F91</f>
        <v>LGV-BAT151-PV306</v>
      </c>
    </row>
    <row r="92" spans="1:6" ht="15" customHeight="1">
      <c r="A92" s="54">
        <v>0.83</v>
      </c>
      <c r="B92" s="14" t="str">
        <f>[6]TK151!B92</f>
        <v>3,0,7</v>
      </c>
      <c r="C92" s="16" t="str">
        <f>[6]TK151!C92</f>
        <v>3,0,7.Essais sur béton durci</v>
      </c>
      <c r="D92" s="16" t="str">
        <f>[6]TK151!D92</f>
        <v xml:space="preserve">essai  de résistances mécaniques </v>
      </c>
      <c r="E92" s="10" t="str">
        <f>[6]TK151!E92</f>
        <v>ENTREPRISE GC + LABORATOIRE SOL</v>
      </c>
      <c r="F92" s="41">
        <f>[6]TK151!F92</f>
        <v>0</v>
      </c>
    </row>
    <row r="93" spans="1:6" ht="15" customHeight="1">
      <c r="A93" s="54">
        <v>0.76</v>
      </c>
      <c r="B93" s="14" t="str">
        <f>[6]TK151!B93</f>
        <v>3,0,8</v>
      </c>
      <c r="C93" s="16" t="str">
        <f>[6]TK151!C93</f>
        <v>3,0,8. Finition de la dalle</v>
      </c>
      <c r="D93" s="16" t="str">
        <f>[6]TK151!D93</f>
        <v>finition et planimétrie</v>
      </c>
      <c r="E93" s="8" t="str">
        <f>[6]TK151!E93</f>
        <v xml:space="preserve">ENTREPRISE GC + CR/SIG </v>
      </c>
      <c r="F93" s="41">
        <f>[6]TK151!F93</f>
        <v>0</v>
      </c>
    </row>
    <row r="94" spans="1:6" ht="15" customHeight="1">
      <c r="A94" s="54">
        <v>0.76</v>
      </c>
      <c r="B94" s="14" t="str">
        <f>[6]TK151!B94</f>
        <v>3,0,9</v>
      </c>
      <c r="C94" s="22" t="str">
        <f>[6]TK151!C94</f>
        <v>3,0,9. Décoffrage/utilisation de l'ouvrage</v>
      </c>
      <c r="D94" s="19" t="str">
        <f>[6]TK151!D94</f>
        <v>séchage du béton</v>
      </c>
      <c r="E94" s="8" t="str">
        <f>[6]TK151!E94</f>
        <v xml:space="preserve">ENTREPRISE GC + CR/SIG </v>
      </c>
      <c r="F94" s="41">
        <f>[6]TK151!F94</f>
        <v>0</v>
      </c>
    </row>
    <row r="95" spans="1:6" ht="15" customHeight="1">
      <c r="A95" s="54">
        <v>0.76</v>
      </c>
      <c r="B95" s="14" t="str">
        <f>[6]TK151!B95</f>
        <v>3,0,10</v>
      </c>
      <c r="C95" s="17" t="str">
        <f>[6]TK151!C95</f>
        <v>3,0,10. MALT dalle sur radier</v>
      </c>
      <c r="D95" s="17" t="str">
        <f>[6]TK151!D95</f>
        <v>mesure de la prise de terre</v>
      </c>
      <c r="E95" s="8" t="str">
        <f>[6]TK151!E95</f>
        <v xml:space="preserve">ENTREPRISE GC + CR/SIG </v>
      </c>
      <c r="F95" s="41">
        <f>[6]TK151!F95</f>
        <v>0</v>
      </c>
    </row>
    <row r="96" spans="1:6" ht="15" customHeight="1">
      <c r="B96" s="14">
        <f>[6]TK151!B96</f>
        <v>0</v>
      </c>
      <c r="C96" s="17">
        <f>[6]TK151!C96</f>
        <v>0</v>
      </c>
      <c r="D96" s="17">
        <f>[6]TK151!D96</f>
        <v>0</v>
      </c>
      <c r="E96" s="8">
        <f>[6]TK151!E96</f>
        <v>0</v>
      </c>
      <c r="F96" s="41">
        <f>[6]TK151!F96</f>
        <v>0</v>
      </c>
    </row>
    <row r="97" spans="1:6" ht="15" customHeight="1">
      <c r="B97" s="14">
        <f>[6]TK151!B97</f>
        <v>0</v>
      </c>
      <c r="C97" s="17">
        <f>[6]TK151!C97</f>
        <v>0</v>
      </c>
      <c r="D97" s="17">
        <f>[6]TK151!D97</f>
        <v>0</v>
      </c>
      <c r="E97" s="8">
        <f>[6]TK151!E97</f>
        <v>0</v>
      </c>
      <c r="F97" s="41">
        <f>[6]TK151!F97</f>
        <v>0</v>
      </c>
    </row>
    <row r="98" spans="1:6" ht="15" customHeight="1">
      <c r="B98" s="14">
        <f>[6]TK151!B98</f>
        <v>0</v>
      </c>
      <c r="C98" s="17">
        <f>[6]TK151!C98</f>
        <v>0</v>
      </c>
      <c r="D98" s="17">
        <f>[6]TK151!D98</f>
        <v>0</v>
      </c>
      <c r="E98" s="8">
        <f>[6]TK151!E98</f>
        <v>0</v>
      </c>
      <c r="F98" s="41">
        <f>[6]TK151!F98</f>
        <v>0</v>
      </c>
    </row>
    <row r="99" spans="1:6" ht="15" customHeight="1">
      <c r="B99" s="14">
        <f>[6]TK151!B99</f>
        <v>0</v>
      </c>
      <c r="C99" s="17">
        <f>[6]TK151!C99</f>
        <v>0</v>
      </c>
      <c r="D99" s="17">
        <f>[6]TK151!D99</f>
        <v>0</v>
      </c>
      <c r="E99" s="8">
        <f>[6]TK151!E99</f>
        <v>0</v>
      </c>
      <c r="F99" s="41">
        <f>[6]TK151!F99</f>
        <v>0</v>
      </c>
    </row>
    <row r="100" spans="1:6" ht="15" customHeight="1">
      <c r="B100" s="9">
        <f>[6]TK151!B100</f>
        <v>0</v>
      </c>
      <c r="C100" s="16">
        <f>[6]TK151!C100</f>
        <v>0</v>
      </c>
      <c r="D100" s="16">
        <f>[6]TK151!D100</f>
        <v>0</v>
      </c>
      <c r="E100" s="10">
        <f>[6]TK151!E100</f>
        <v>0</v>
      </c>
      <c r="F100" s="117">
        <f>[6]TK151!F100</f>
        <v>0</v>
      </c>
    </row>
    <row r="101" spans="1:6" ht="15" customHeight="1">
      <c r="B101" s="11">
        <f>[6]TK151!B101</f>
        <v>4</v>
      </c>
      <c r="C101" s="12" t="str">
        <f>[6]TK151!C101</f>
        <v xml:space="preserve">PLANCHERS </v>
      </c>
      <c r="D101" s="12">
        <f>[6]TK151!D101</f>
        <v>0</v>
      </c>
      <c r="E101" s="10">
        <f>[6]TK151!E101</f>
        <v>0</v>
      </c>
      <c r="F101" s="117">
        <f>[6]TK151!F101</f>
        <v>0</v>
      </c>
    </row>
    <row r="102" spans="1:6" ht="15" customHeight="1">
      <c r="A102" s="54">
        <v>0.4</v>
      </c>
      <c r="B102" s="14" t="str">
        <f>[6]TK151!B102</f>
        <v>4,0,1</v>
      </c>
      <c r="C102" s="16" t="str">
        <f>[6]TK151!C102</f>
        <v>4,0,1. Coffrages</v>
      </c>
      <c r="D102" s="16" t="str">
        <f>[6]TK151!D102</f>
        <v>verticalité et mesures</v>
      </c>
      <c r="E102" s="10" t="str">
        <f>[6]TK151!E102</f>
        <v>ENTREPRISE GC</v>
      </c>
      <c r="F102" s="41" t="str">
        <f>[6]TK151!F102</f>
        <v>LGV-BAT151-PV401</v>
      </c>
    </row>
    <row r="103" spans="1:6" ht="15" customHeight="1">
      <c r="A103" s="54">
        <v>0.4</v>
      </c>
      <c r="B103" s="14" t="str">
        <f>[6]TK151!B103</f>
        <v>4,0,2</v>
      </c>
      <c r="C103" s="16" t="str">
        <f>[6]TK151!C103</f>
        <v xml:space="preserve">4,0,2. Ferraillages </v>
      </c>
      <c r="D103" s="5" t="str">
        <f>[6]TK151!D103</f>
        <v xml:space="preserve">contrôle des sections  </v>
      </c>
      <c r="E103" s="10" t="str">
        <f>[6]TK151!E103</f>
        <v>ENTREPRISE GC +  BUREAU DE CONTROL</v>
      </c>
      <c r="F103" s="41" t="str">
        <f>[6]TK151!F103</f>
        <v>LGV-BAT151-PV402</v>
      </c>
    </row>
    <row r="104" spans="1:6" ht="15" customHeight="1">
      <c r="A104" s="54">
        <v>0.4</v>
      </c>
      <c r="B104" s="125" t="str">
        <f>[6]TK151!B104</f>
        <v>4,0,3</v>
      </c>
      <c r="C104" s="136" t="str">
        <f>[6]TK151!C104</f>
        <v>4,0,3. MALT plancher haut</v>
      </c>
      <c r="D104" s="17" t="str">
        <f>[6]TK151!D104</f>
        <v>continuité de la boucle de terre</v>
      </c>
      <c r="E104" s="128" t="str">
        <f>[6]TK151!E104</f>
        <v>ENTREPRISE GC + CR/SIG  + BUREAU DE CONTROL</v>
      </c>
      <c r="F104" s="171" t="str">
        <f>[6]TK151!F104</f>
        <v>LGV-BAT151-PV403</v>
      </c>
    </row>
    <row r="105" spans="1:6" ht="15" customHeight="1">
      <c r="A105" s="54">
        <v>0.4</v>
      </c>
      <c r="B105" s="134"/>
      <c r="C105" s="137"/>
      <c r="D105" s="17" t="str">
        <f>[6]TK151!D105</f>
        <v>mesure de la prise de terre</v>
      </c>
      <c r="E105" s="129"/>
      <c r="F105" s="171"/>
    </row>
    <row r="106" spans="1:6" ht="15" customHeight="1">
      <c r="A106" s="54">
        <v>0.4</v>
      </c>
      <c r="B106" s="135"/>
      <c r="C106" s="138"/>
      <c r="D106" s="17" t="str">
        <f>[6]TK151!D106</f>
        <v>mise en œuvre des éléments de la MALT (voir remarque)</v>
      </c>
      <c r="E106" s="130"/>
      <c r="F106" s="171"/>
    </row>
    <row r="107" spans="1:6" ht="15" customHeight="1">
      <c r="A107" s="54">
        <v>0.42</v>
      </c>
      <c r="B107" s="14" t="str">
        <f>[6]TK151!B107</f>
        <v>4,0,4</v>
      </c>
      <c r="C107" s="16" t="str">
        <f>[6]TK151!C107</f>
        <v xml:space="preserve">4,0,4. Essais sur béton frais </v>
      </c>
      <c r="D107" s="16" t="str">
        <f>[6]TK151!D107</f>
        <v xml:space="preserve">essai d'affaissement </v>
      </c>
      <c r="E107" s="10" t="str">
        <f>[6]TK151!E107</f>
        <v>ENTREPRISE GC + LABORATOIRE SOL</v>
      </c>
      <c r="F107" s="41" t="str">
        <f>[6]TK151!F107</f>
        <v>LGV-BAT151-PV404</v>
      </c>
    </row>
    <row r="108" spans="1:6" ht="15" customHeight="1">
      <c r="A108" s="54">
        <v>0.7</v>
      </c>
      <c r="B108" s="14" t="str">
        <f>[6]TK151!B108</f>
        <v>4,0,5</v>
      </c>
      <c r="C108" s="16" t="str">
        <f>[6]TK151!C108</f>
        <v>4,0,5. Essais sur béton durci</v>
      </c>
      <c r="D108" s="16" t="str">
        <f>[6]TK151!D108</f>
        <v xml:space="preserve">essai  de résistances mécaniques </v>
      </c>
      <c r="E108" s="10" t="str">
        <f>[6]TK151!E108</f>
        <v>ENTREPRISE GC + LABORATOIRE SOL</v>
      </c>
      <c r="F108" s="41">
        <f>[6]TK151!F108</f>
        <v>0</v>
      </c>
    </row>
    <row r="109" spans="1:6" ht="15" customHeight="1">
      <c r="A109" s="54">
        <v>0.44</v>
      </c>
      <c r="B109" s="14" t="str">
        <f>[6]TK151!B109</f>
        <v>4,0,6</v>
      </c>
      <c r="C109" s="22" t="str">
        <f>[6]TK151!C109</f>
        <v>4,0,6. Décoffrage/utilisation de l'ouvrage</v>
      </c>
      <c r="D109" s="19" t="str">
        <f>[6]TK151!D109</f>
        <v>séchage du béton</v>
      </c>
      <c r="E109" s="10" t="str">
        <f>[6]TK151!E109</f>
        <v xml:space="preserve">ENTREPRISE GC + CR/SIG </v>
      </c>
      <c r="F109" s="41" t="str">
        <f>[6]TK151!F109</f>
        <v>LGV-BAT151-PV406</v>
      </c>
    </row>
    <row r="110" spans="1:6" ht="15" customHeight="1">
      <c r="A110" s="54">
        <v>0.44</v>
      </c>
      <c r="B110" s="14" t="str">
        <f>[6]TK151!B110</f>
        <v>4,0,7</v>
      </c>
      <c r="C110" s="23" t="str">
        <f>[6]TK151!C110</f>
        <v>4,0,7. MALT plancher haut</v>
      </c>
      <c r="D110" s="17" t="str">
        <f>[6]TK151!D110</f>
        <v>mesure de la prise de terre</v>
      </c>
      <c r="E110" s="8" t="str">
        <f>[6]TK151!E110</f>
        <v xml:space="preserve">ENTREPRISE GC + CR/SIG </v>
      </c>
      <c r="F110" s="41">
        <f>[6]TK151!F110</f>
        <v>0</v>
      </c>
    </row>
    <row r="111" spans="1:6" ht="15" customHeight="1">
      <c r="B111" s="9">
        <f>[6]TK151!B111</f>
        <v>0</v>
      </c>
      <c r="C111" s="24">
        <f>[6]TK151!C111</f>
        <v>0</v>
      </c>
      <c r="D111" s="17">
        <f>[6]TK151!D111</f>
        <v>0</v>
      </c>
      <c r="E111" s="6">
        <f>[6]TK151!E111</f>
        <v>0</v>
      </c>
      <c r="F111" s="41">
        <f>[6]TK151!F111</f>
        <v>0</v>
      </c>
    </row>
    <row r="112" spans="1:6" ht="15" customHeight="1">
      <c r="B112" s="25">
        <f>[6]TK151!B112</f>
        <v>5</v>
      </c>
      <c r="C112" s="12" t="str">
        <f>[6]TK151!C112</f>
        <v xml:space="preserve">VOILES </v>
      </c>
      <c r="D112" s="26">
        <f>[6]TK151!D112</f>
        <v>0</v>
      </c>
      <c r="E112" s="10">
        <f>[6]TK151!E112</f>
        <v>0</v>
      </c>
      <c r="F112" s="41">
        <f>[6]TK151!F112</f>
        <v>0</v>
      </c>
    </row>
    <row r="113" spans="1:6" ht="15" customHeight="1">
      <c r="B113" s="11">
        <f>[6]TK151!B113</f>
        <v>5.0999999999999996</v>
      </c>
      <c r="C113" s="13" t="str">
        <f>[6]TK151!C113</f>
        <v>Corps creux Agglo/Brique</v>
      </c>
      <c r="D113" s="12">
        <f>[6]TK151!D113</f>
        <v>0</v>
      </c>
      <c r="E113" s="10">
        <f>[6]TK151!E113</f>
        <v>0</v>
      </c>
      <c r="F113" s="117">
        <f>[6]TK151!F113</f>
        <v>0</v>
      </c>
    </row>
    <row r="114" spans="1:6" ht="15" customHeight="1">
      <c r="A114" s="54">
        <v>0.1</v>
      </c>
      <c r="B114" s="14" t="str">
        <f>[6]TK151!B114</f>
        <v>5,1,1</v>
      </c>
      <c r="C114" s="15" t="str">
        <f>[6]TK151!C114</f>
        <v xml:space="preserve">5,1,1. Implantation des murs </v>
      </c>
      <c r="D114" s="5" t="str">
        <f>[6]TK151!D114</f>
        <v xml:space="preserve">écarts d'implantation </v>
      </c>
      <c r="E114" s="6" t="str">
        <f>[6]TK151!E114</f>
        <v>ENTREPRISE GC + GEOMETRE + CR SIG</v>
      </c>
      <c r="F114" s="41" t="str">
        <f>[6]TK151!F114</f>
        <v>LGV-BAT151-PV511</v>
      </c>
    </row>
    <row r="115" spans="1:6" ht="15" customHeight="1">
      <c r="A115" s="54">
        <v>0.1</v>
      </c>
      <c r="B115" s="14" t="str">
        <f>[6]TK151!B115</f>
        <v>5,1,2</v>
      </c>
      <c r="C115" s="15" t="str">
        <f>[6]TK151!C115</f>
        <v>5,1,2. Verticalité et mesures des murs</v>
      </c>
      <c r="D115" s="16" t="str">
        <f>[6]TK151!D115</f>
        <v>dimension, verticalité et linéarité</v>
      </c>
      <c r="E115" s="10" t="str">
        <f>[6]TK151!E115</f>
        <v>ENTREPRISE GC</v>
      </c>
      <c r="F115" s="41" t="str">
        <f>[6]TK151!F115</f>
        <v>LGV-BAT151-PV512</v>
      </c>
    </row>
    <row r="116" spans="1:6" ht="15" customHeight="1">
      <c r="B116" s="14">
        <f>[6]TK151!B116</f>
        <v>0</v>
      </c>
      <c r="C116" s="15">
        <f>[6]TK151!C116</f>
        <v>0</v>
      </c>
      <c r="D116" s="16">
        <f>[6]TK151!D116</f>
        <v>0</v>
      </c>
      <c r="E116" s="10">
        <f>[6]TK151!E116</f>
        <v>0</v>
      </c>
      <c r="F116" s="41">
        <f>[6]TK151!F116</f>
        <v>0</v>
      </c>
    </row>
    <row r="117" spans="1:6" ht="15" customHeight="1">
      <c r="B117" s="11">
        <f>[6]TK151!B117</f>
        <v>5.2</v>
      </c>
      <c r="C117" s="13" t="str">
        <f>[6]TK151!C117</f>
        <v>Corps plein BA</v>
      </c>
      <c r="D117" s="12">
        <f>[6]TK151!D117</f>
        <v>0</v>
      </c>
      <c r="E117" s="10">
        <f>[6]TK151!E117</f>
        <v>0</v>
      </c>
      <c r="F117" s="117">
        <f>[6]TK151!F117</f>
        <v>0</v>
      </c>
    </row>
    <row r="118" spans="1:6" ht="15" customHeight="1">
      <c r="A118" s="54">
        <v>0.1</v>
      </c>
      <c r="B118" s="14" t="str">
        <f>[6]TK151!B118</f>
        <v>5,2,1</v>
      </c>
      <c r="C118" s="15" t="str">
        <f>[6]TK151!C118</f>
        <v xml:space="preserve">5,2,1. Implantation des murs </v>
      </c>
      <c r="D118" s="5" t="str">
        <f>[6]TK151!D118</f>
        <v xml:space="preserve">écarts d'implantation </v>
      </c>
      <c r="E118" s="6" t="str">
        <f>[6]TK151!E118</f>
        <v>ENTREPRISE GC + GEOMETRE + CR SIG</v>
      </c>
      <c r="F118" s="41" t="str">
        <f>[6]TK151!F118</f>
        <v>LGV-BAT151-PV521</v>
      </c>
    </row>
    <row r="119" spans="1:6" ht="15" customHeight="1">
      <c r="A119" s="54">
        <v>0.35</v>
      </c>
      <c r="B119" s="14" t="str">
        <f>[6]TK151!B119</f>
        <v>5,2,2</v>
      </c>
      <c r="C119" s="15" t="str">
        <f>[6]TK151!C119</f>
        <v xml:space="preserve">5,2,2. Ferraillages </v>
      </c>
      <c r="D119" s="5" t="str">
        <f>[6]TK151!D119</f>
        <v xml:space="preserve">contrôle des sections  </v>
      </c>
      <c r="E119" s="10" t="str">
        <f>[6]TK151!E119</f>
        <v>ENTREPRISE GC +  BUREAU DE CONTROL</v>
      </c>
      <c r="F119" s="41" t="str">
        <f>[6]TK151!F119</f>
        <v>LGV-BAT151-PV522</v>
      </c>
    </row>
    <row r="120" spans="1:6" ht="15" customHeight="1">
      <c r="A120" s="54">
        <v>0.35</v>
      </c>
      <c r="B120" s="125" t="str">
        <f>[6]TK151!B120</f>
        <v>5,2,3</v>
      </c>
      <c r="C120" s="139" t="str">
        <f>[6]TK151!C120</f>
        <v>5,2,3. MALT murs</v>
      </c>
      <c r="D120" s="17" t="str">
        <f>[6]TK151!D120</f>
        <v>continuité de la boucle de terre</v>
      </c>
      <c r="E120" s="128" t="str">
        <f>[6]TK151!E120</f>
        <v>ENTREPRISE GC + CR/SIG  + BUREAU DE CONTROL</v>
      </c>
      <c r="F120" s="167" t="str">
        <f>[6]TK151!F120</f>
        <v>LGV-BAT151-PV523</v>
      </c>
    </row>
    <row r="121" spans="1:6" ht="15" customHeight="1">
      <c r="A121" s="54">
        <v>0.35</v>
      </c>
      <c r="B121" s="134"/>
      <c r="C121" s="140"/>
      <c r="D121" s="17" t="str">
        <f>[6]TK151!D121</f>
        <v>mesure de la prise de terre</v>
      </c>
      <c r="E121" s="129"/>
      <c r="F121" s="168"/>
    </row>
    <row r="122" spans="1:6" ht="15" customHeight="1">
      <c r="A122" s="54">
        <v>0.35</v>
      </c>
      <c r="B122" s="135"/>
      <c r="C122" s="141"/>
      <c r="D122" s="17" t="str">
        <f>[6]TK151!D122</f>
        <v>mise en œuvre des éléments de la MALT (voir remarque)</v>
      </c>
      <c r="E122" s="130"/>
      <c r="F122" s="169"/>
    </row>
    <row r="123" spans="1:6" ht="15" customHeight="1">
      <c r="A123" s="54">
        <v>0.35</v>
      </c>
      <c r="B123" s="14" t="str">
        <f>[6]TK151!B123</f>
        <v>5,2,4</v>
      </c>
      <c r="C123" s="15" t="str">
        <f>[6]TK151!C123</f>
        <v>5,2,4. Verticalité et mesure des murs</v>
      </c>
      <c r="D123" s="16" t="str">
        <f>[6]TK151!D123</f>
        <v>dimension, verticalité et linéarité</v>
      </c>
      <c r="E123" s="10" t="str">
        <f>[6]TK151!E123</f>
        <v>ENTREPRISE GC</v>
      </c>
      <c r="F123" s="41" t="str">
        <f>[6]TK151!F123</f>
        <v>LGV-BAT151-PV524</v>
      </c>
    </row>
    <row r="124" spans="1:6" ht="15" customHeight="1">
      <c r="A124" s="54">
        <v>0.35</v>
      </c>
      <c r="B124" s="14" t="str">
        <f>[6]TK151!B124</f>
        <v>5,2,5</v>
      </c>
      <c r="C124" s="15" t="str">
        <f>[6]TK151!C124</f>
        <v xml:space="preserve">5,2,5. Essais sur béton frais </v>
      </c>
      <c r="D124" s="16" t="str">
        <f>[6]TK151!D124</f>
        <v xml:space="preserve">essai d'affaissement </v>
      </c>
      <c r="E124" s="10" t="str">
        <f>[6]TK151!E124</f>
        <v>ENTREPRISE GC + LABORATOIRE SOL</v>
      </c>
      <c r="F124" s="41" t="str">
        <f>[6]TK151!F124</f>
        <v>LGV-BAT151-PV525</v>
      </c>
    </row>
    <row r="125" spans="1:6" ht="15" customHeight="1">
      <c r="A125" s="54">
        <v>0.7</v>
      </c>
      <c r="B125" s="14" t="str">
        <f>[6]TK151!B125</f>
        <v>5,2,6</v>
      </c>
      <c r="C125" s="15" t="str">
        <f>[6]TK151!C125</f>
        <v>5,2,6. Essais sur béton durci</v>
      </c>
      <c r="D125" s="16" t="str">
        <f>[6]TK151!D125</f>
        <v xml:space="preserve">essai  de résistances mécaniques </v>
      </c>
      <c r="E125" s="10" t="str">
        <f>[6]TK151!E125</f>
        <v>ENTREPRISE GC + LABORATOIRE SOL</v>
      </c>
      <c r="F125" s="117">
        <f>[6]TK151!F125</f>
        <v>0</v>
      </c>
    </row>
    <row r="126" spans="1:6" ht="15" customHeight="1">
      <c r="A126" s="54">
        <v>0.39</v>
      </c>
      <c r="B126" s="14" t="str">
        <f>[6]TK151!B126</f>
        <v>5,2,7</v>
      </c>
      <c r="C126" s="18" t="str">
        <f>[6]TK151!C126</f>
        <v>5,2,7. Décoffrage/utilisation de l'ouvrage</v>
      </c>
      <c r="D126" s="19" t="str">
        <f>[6]TK151!D126</f>
        <v>séchage du béton</v>
      </c>
      <c r="E126" s="10" t="str">
        <f>[6]TK151!E126</f>
        <v xml:space="preserve">ENTREPRISE GC + CR/SIG </v>
      </c>
      <c r="F126" s="41" t="str">
        <f>[6]TK151!F126</f>
        <v>LGV-BAT151-PV527</v>
      </c>
    </row>
    <row r="127" spans="1:6" ht="15" customHeight="1">
      <c r="A127" s="54">
        <v>0.39</v>
      </c>
      <c r="B127" s="14" t="str">
        <f>[6]TK151!B127</f>
        <v>5,2,8</v>
      </c>
      <c r="C127" s="20" t="str">
        <f>[6]TK151!C127</f>
        <v>5,2,8. MALT murs</v>
      </c>
      <c r="D127" s="17" t="str">
        <f>[6]TK151!D127</f>
        <v>mesure de la prise de terre</v>
      </c>
      <c r="E127" s="8" t="str">
        <f>[6]TK151!E127</f>
        <v xml:space="preserve">ENTREPRISE GC + CR/SIG </v>
      </c>
      <c r="F127" s="117">
        <f>[6]TK151!F127</f>
        <v>0</v>
      </c>
    </row>
    <row r="128" spans="1:6" ht="15" customHeight="1">
      <c r="A128" s="54">
        <v>0.39</v>
      </c>
      <c r="B128" s="14" t="str">
        <f>[6]TK151!B128</f>
        <v>5,2,9</v>
      </c>
      <c r="C128" s="15" t="str">
        <f>[6]TK151!C128</f>
        <v>5,2,9. Parement des murs</v>
      </c>
      <c r="D128" s="28" t="str">
        <f>[6]TK151!D128</f>
        <v xml:space="preserve">qualité de la finition </v>
      </c>
      <c r="E128" s="8" t="str">
        <f>[6]TK151!E128</f>
        <v xml:space="preserve">ENTREPRISE GC + CR/SIG </v>
      </c>
      <c r="F128" s="117">
        <f>[6]TK151!F128</f>
        <v>0</v>
      </c>
    </row>
    <row r="129" spans="1:6" ht="15" customHeight="1">
      <c r="B129" s="14">
        <f>[6]TK151!B129</f>
        <v>0</v>
      </c>
      <c r="C129" s="16">
        <f>[6]TK151!C129</f>
        <v>0</v>
      </c>
      <c r="D129" s="16">
        <f>[6]TK151!D129</f>
        <v>0</v>
      </c>
      <c r="E129" s="10">
        <f>[6]TK151!E129</f>
        <v>0</v>
      </c>
      <c r="F129" s="117">
        <f>[6]TK151!F129</f>
        <v>0</v>
      </c>
    </row>
    <row r="130" spans="1:6" ht="15" customHeight="1">
      <c r="B130" s="11">
        <f>[6]TK151!B130</f>
        <v>6</v>
      </c>
      <c r="C130" s="12" t="str">
        <f>[6]TK151!C130</f>
        <v xml:space="preserve">ETANCHEITE ET ISOLATION </v>
      </c>
      <c r="D130" s="12">
        <f>[6]TK151!D130</f>
        <v>0</v>
      </c>
      <c r="E130" s="10">
        <f>[6]TK151!E130</f>
        <v>0</v>
      </c>
      <c r="F130" s="117">
        <f>[6]TK151!F130</f>
        <v>0</v>
      </c>
    </row>
    <row r="131" spans="1:6" ht="15" customHeight="1">
      <c r="A131" s="54">
        <v>0.61</v>
      </c>
      <c r="B131" s="125" t="str">
        <f>[6]TK151!B131</f>
        <v>6,0,1</v>
      </c>
      <c r="C131" s="136" t="str">
        <f>[6]TK151!C131</f>
        <v xml:space="preserve"> 6,0,1. Forme et utilisation de l'ouvrage </v>
      </c>
      <c r="D131" s="16" t="str">
        <f>[6]TK151!D131</f>
        <v>contrôle de la pente</v>
      </c>
      <c r="E131" s="128" t="str">
        <f>[6]TK151!E131</f>
        <v xml:space="preserve">ENTREPRISE GC + CR/SIG </v>
      </c>
      <c r="F131" s="167" t="str">
        <f>[6]TK151!F131</f>
        <v>LGV-BAT151-PV601</v>
      </c>
    </row>
    <row r="132" spans="1:6" ht="15" customHeight="1">
      <c r="A132" s="54">
        <v>0.61</v>
      </c>
      <c r="B132" s="135"/>
      <c r="C132" s="138"/>
      <c r="D132" s="16" t="str">
        <f>[6]TK151!D132</f>
        <v>séchage de la forme</v>
      </c>
      <c r="E132" s="130"/>
      <c r="F132" s="169"/>
    </row>
    <row r="133" spans="1:6" ht="15" customHeight="1">
      <c r="A133" s="54">
        <v>0.61</v>
      </c>
      <c r="B133" s="14" t="str">
        <f>[6]TK151!B133</f>
        <v>6,0,2</v>
      </c>
      <c r="C133" s="16" t="str">
        <f>[6]TK151!C133</f>
        <v xml:space="preserve">6,0,2. Isolation </v>
      </c>
      <c r="D133" s="16" t="str">
        <f>[6]TK151!D133</f>
        <v xml:space="preserve">contrôle des ponts thermique </v>
      </c>
      <c r="E133" s="10" t="str">
        <f>[6]TK151!E133</f>
        <v>ENTREPRISE GC</v>
      </c>
      <c r="F133" s="41" t="str">
        <f>[6]TK151!F133</f>
        <v>LGV-BAT151-PV602</v>
      </c>
    </row>
    <row r="134" spans="1:6" ht="15" customHeight="1">
      <c r="A134" s="54">
        <v>0.63</v>
      </c>
      <c r="B134" s="14" t="str">
        <f>[6]TK151!B134</f>
        <v>6,0,3</v>
      </c>
      <c r="C134" s="16" t="str">
        <f>[6]TK151!C134</f>
        <v>6,0,3. Etanchéité</v>
      </c>
      <c r="D134" s="28" t="str">
        <f>[6]TK151!D134</f>
        <v>test étanchéité</v>
      </c>
      <c r="E134" s="8" t="str">
        <f>[6]TK151!E134</f>
        <v>ENTREPRISE GC + CR/SIG  + BUREAU DE CONTROL</v>
      </c>
      <c r="F134" s="41" t="str">
        <f>[6]TK151!F134</f>
        <v>LGV-BAT151-PV603</v>
      </c>
    </row>
    <row r="135" spans="1:6" ht="15" customHeight="1">
      <c r="B135" s="29">
        <f>[6]TK151!B135</f>
        <v>0</v>
      </c>
      <c r="C135" s="28">
        <f>[6]TK151!C135</f>
        <v>0</v>
      </c>
      <c r="D135" s="28">
        <f>[6]TK151!D135</f>
        <v>0</v>
      </c>
      <c r="E135" s="10">
        <f>[6]TK151!E135</f>
        <v>0</v>
      </c>
      <c r="F135" s="117">
        <f>[6]TK151!F135</f>
        <v>0</v>
      </c>
    </row>
    <row r="136" spans="1:6" ht="15" customHeight="1">
      <c r="B136" s="11">
        <f>[6]TK151!B136</f>
        <v>7</v>
      </c>
      <c r="C136" s="12" t="str">
        <f>[6]TK151!C136</f>
        <v>MENUISERIE</v>
      </c>
      <c r="D136" s="12">
        <f>[6]TK151!D136</f>
        <v>0</v>
      </c>
      <c r="E136" s="30">
        <f>[6]TK151!E136</f>
        <v>0</v>
      </c>
      <c r="F136" s="117">
        <f>[6]TK151!F136</f>
        <v>0</v>
      </c>
    </row>
    <row r="137" spans="1:6" ht="15" customHeight="1">
      <c r="A137" s="54">
        <v>0.54</v>
      </c>
      <c r="B137" s="14" t="str">
        <f>[6]TK151!B137</f>
        <v>7,0,1</v>
      </c>
      <c r="C137" s="16" t="str">
        <f>[6]TK151!C137</f>
        <v>7,0,1. Bâti dormant et menuiserie</v>
      </c>
      <c r="D137" s="16" t="str">
        <f>[6]TK151!D137</f>
        <v>contrôle de pose</v>
      </c>
      <c r="E137" s="10" t="str">
        <f>[6]TK151!E137</f>
        <v>ENTREPRISE GC</v>
      </c>
      <c r="F137" s="117">
        <f>[6]TK151!F137</f>
        <v>0</v>
      </c>
    </row>
    <row r="138" spans="1:6" ht="15" customHeight="1">
      <c r="A138" s="54">
        <v>0.54</v>
      </c>
      <c r="B138" s="125" t="str">
        <f>[6]TK151!B138</f>
        <v>7,0,2</v>
      </c>
      <c r="C138" s="136" t="str">
        <f>[6]TK151!C138</f>
        <v>7,0,2. MALT des menuiseries</v>
      </c>
      <c r="D138" s="17" t="str">
        <f>[6]TK151!D138</f>
        <v>continuité de la boucle de terre</v>
      </c>
      <c r="E138" s="128" t="str">
        <f>[6]TK151!E138</f>
        <v>ENTREPRISE GC + CR/SIG  + BUREAU DE CONTROL</v>
      </c>
      <c r="F138" s="117">
        <f>[6]TK151!F138</f>
        <v>0</v>
      </c>
    </row>
    <row r="139" spans="1:6" ht="15" customHeight="1">
      <c r="A139" s="54">
        <v>0.54</v>
      </c>
      <c r="B139" s="135"/>
      <c r="C139" s="138"/>
      <c r="D139" s="17" t="str">
        <f>[6]TK151!D139</f>
        <v>mesure de la prise de terre</v>
      </c>
      <c r="E139" s="130"/>
      <c r="F139" s="117">
        <f>[6]TK151!F139</f>
        <v>0</v>
      </c>
    </row>
    <row r="140" spans="1:6" ht="15" customHeight="1">
      <c r="A140" s="54">
        <v>0.54</v>
      </c>
      <c r="B140" s="14" t="str">
        <f>[6]TK151!B140</f>
        <v>7,0,3</v>
      </c>
      <c r="C140" s="16" t="str">
        <f>[6]TK151!C140</f>
        <v>7,0,3. Etanchéité</v>
      </c>
      <c r="D140" s="28" t="str">
        <f>[6]TK151!D140</f>
        <v>test étanchéité</v>
      </c>
      <c r="E140" s="8" t="str">
        <f>[6]TK151!E140</f>
        <v>ENTREPRISE GC + CR/SIG  + BUREAU DE CONTROL</v>
      </c>
      <c r="F140" s="117">
        <f>[6]TK151!F140</f>
        <v>0</v>
      </c>
    </row>
    <row r="141" spans="1:6" ht="15" customHeight="1">
      <c r="B141" s="29">
        <f>[6]TK151!B141</f>
        <v>0</v>
      </c>
      <c r="C141" s="28">
        <f>[6]TK151!C141</f>
        <v>0</v>
      </c>
      <c r="D141" s="28">
        <f>[6]TK151!D141</f>
        <v>0</v>
      </c>
      <c r="E141" s="10">
        <f>[6]TK151!E141</f>
        <v>0</v>
      </c>
      <c r="F141" s="117">
        <f>[6]TK151!F141</f>
        <v>0</v>
      </c>
    </row>
    <row r="142" spans="1:6" ht="15" customHeight="1">
      <c r="B142" s="11">
        <f>[6]TK151!B142</f>
        <v>8</v>
      </c>
      <c r="C142" s="12" t="str">
        <f>[6]TK151!C142</f>
        <v>REVETEMENT</v>
      </c>
      <c r="D142" s="16">
        <f>[6]TK151!D142</f>
        <v>0</v>
      </c>
      <c r="E142" s="30">
        <f>[6]TK151!E142</f>
        <v>0</v>
      </c>
      <c r="F142" s="117">
        <f>[6]TK151!F142</f>
        <v>0</v>
      </c>
    </row>
    <row r="143" spans="1:6" ht="15" customHeight="1">
      <c r="B143" s="11">
        <f>[6]TK151!B143</f>
        <v>8.1</v>
      </c>
      <c r="C143" s="13" t="str">
        <f>[6]TK151!C143</f>
        <v>Enduits Int/Ext</v>
      </c>
      <c r="D143" s="12">
        <f>[6]TK151!D143</f>
        <v>0</v>
      </c>
      <c r="E143" s="10">
        <f>[6]TK151!E143</f>
        <v>0</v>
      </c>
      <c r="F143" s="117">
        <f>[6]TK151!F143</f>
        <v>0</v>
      </c>
    </row>
    <row r="144" spans="1:6" ht="15" customHeight="1">
      <c r="A144" s="54">
        <v>0.52</v>
      </c>
      <c r="B144" s="14" t="str">
        <f>[6]TK151!B144</f>
        <v>8,1,1</v>
      </c>
      <c r="C144" s="15" t="str">
        <f>[6]TK151!C144</f>
        <v xml:space="preserve">8,1,1. Première couche </v>
      </c>
      <c r="D144" s="16" t="str">
        <f>[6]TK151!D144</f>
        <v>séchage  de l'enduit</v>
      </c>
      <c r="E144" s="10" t="str">
        <f>[6]TK151!E144</f>
        <v>ENTREPRISE GC</v>
      </c>
      <c r="F144" s="41" t="str">
        <f>[6]TK151!F144</f>
        <v>LGV-BAT151-PV811</v>
      </c>
    </row>
    <row r="145" spans="1:6" ht="15" customHeight="1">
      <c r="A145" s="54">
        <v>0.52</v>
      </c>
      <c r="B145" s="14" t="str">
        <f>[6]TK151!B145</f>
        <v>8,1,2</v>
      </c>
      <c r="C145" s="15" t="str">
        <f>[6]TK151!C145</f>
        <v xml:space="preserve">8,1,2. Deuxième couche </v>
      </c>
      <c r="D145" s="16" t="str">
        <f>[6]TK151!D145</f>
        <v>qualité finition</v>
      </c>
      <c r="E145" s="10" t="str">
        <f>[6]TK151!E145</f>
        <v xml:space="preserve">ENTREPRISE GC + CR/SIG </v>
      </c>
      <c r="F145" s="41" t="str">
        <f>[6]TK151!F145</f>
        <v>LGV-BAT151-PV812</v>
      </c>
    </row>
    <row r="146" spans="1:6" ht="15" customHeight="1">
      <c r="B146" s="14">
        <f>[6]TK151!B146</f>
        <v>0</v>
      </c>
      <c r="C146" s="15">
        <f>[6]TK151!C146</f>
        <v>0</v>
      </c>
      <c r="D146" s="16">
        <f>[6]TK151!D146</f>
        <v>0</v>
      </c>
      <c r="E146" s="27">
        <f>[6]TK151!E146</f>
        <v>0</v>
      </c>
      <c r="F146" s="117">
        <f>[6]TK151!F146</f>
        <v>0</v>
      </c>
    </row>
    <row r="147" spans="1:6" ht="15" customHeight="1">
      <c r="B147" s="11">
        <f>[6]TK151!B147</f>
        <v>8.1999999999999993</v>
      </c>
      <c r="C147" s="13" t="str">
        <f>[6]TK151!C147</f>
        <v>Peintures Int/Ext</v>
      </c>
      <c r="D147" s="12">
        <f>[6]TK151!D147</f>
        <v>0</v>
      </c>
      <c r="E147" s="26">
        <f>[6]TK151!E147</f>
        <v>0</v>
      </c>
      <c r="F147" s="41">
        <f>[6]TK151!F147</f>
        <v>0</v>
      </c>
    </row>
    <row r="148" spans="1:6" ht="15" customHeight="1">
      <c r="A148" s="54">
        <v>0.7</v>
      </c>
      <c r="B148" s="14" t="str">
        <f>[6]TK151!B148</f>
        <v>8,2,1</v>
      </c>
      <c r="C148" s="15" t="str">
        <f>[6]TK151!C148</f>
        <v>8,2,1. Première couche</v>
      </c>
      <c r="D148" s="16" t="str">
        <f>[6]TK151!D148</f>
        <v>séchage  de la peinture</v>
      </c>
      <c r="E148" s="10" t="str">
        <f>[6]TK151!E148</f>
        <v>ENTREPRISE GC</v>
      </c>
      <c r="F148" s="41" t="str">
        <f>[6]TK151!F148</f>
        <v>LGV-BAT151-PV821</v>
      </c>
    </row>
    <row r="149" spans="1:6" ht="15" customHeight="1">
      <c r="A149" s="54">
        <v>0.74</v>
      </c>
      <c r="B149" s="14" t="str">
        <f>[6]TK151!B149</f>
        <v>8,2,2</v>
      </c>
      <c r="C149" s="15" t="str">
        <f>[6]TK151!C149</f>
        <v>8,2,2. Deuxième couche</v>
      </c>
      <c r="D149" s="16" t="str">
        <f>[6]TK151!D149</f>
        <v>séchage  de la peinture</v>
      </c>
      <c r="E149" s="128" t="str">
        <f>[6]TK151!E149</f>
        <v xml:space="preserve">ENTREPRISE GC + CR/SIG </v>
      </c>
      <c r="F149" s="41" t="str">
        <f>[6]TK151!F149</f>
        <v>LGV-BAT151-PV822</v>
      </c>
    </row>
    <row r="150" spans="1:6" ht="15" customHeight="1">
      <c r="A150" s="54">
        <v>0.74</v>
      </c>
      <c r="B150" s="14" t="str">
        <f>[6]TK151!B150</f>
        <v>8,2,3</v>
      </c>
      <c r="C150" s="15" t="str">
        <f>[6]TK151!C150</f>
        <v xml:space="preserve">8,2,3. Troisième couche </v>
      </c>
      <c r="D150" s="16" t="str">
        <f>[6]TK151!D150</f>
        <v xml:space="preserve">qualité de la finition </v>
      </c>
      <c r="E150" s="130"/>
      <c r="F150" s="41">
        <f>[6]TK151!F150</f>
        <v>0</v>
      </c>
    </row>
    <row r="151" spans="1:6" ht="15" customHeight="1">
      <c r="B151" s="14">
        <f>[6]TK151!B151</f>
        <v>0</v>
      </c>
      <c r="C151" s="15">
        <f>[6]TK151!C151</f>
        <v>0</v>
      </c>
      <c r="D151" s="16">
        <f>[6]TK151!D151</f>
        <v>0</v>
      </c>
      <c r="E151" s="8">
        <f>[6]TK151!E151</f>
        <v>0</v>
      </c>
      <c r="F151" s="117">
        <f>[6]TK151!F151</f>
        <v>0</v>
      </c>
    </row>
    <row r="152" spans="1:6" ht="15" customHeight="1">
      <c r="B152" s="11">
        <f>[6]TK151!B152</f>
        <v>9</v>
      </c>
      <c r="C152" s="12" t="str">
        <f>[6]TK151!C152</f>
        <v xml:space="preserve">EVACUATION EAUX PLUVIALE </v>
      </c>
      <c r="D152" s="16">
        <f>[6]TK151!D152</f>
        <v>0</v>
      </c>
      <c r="E152" s="8">
        <f>[6]TK151!E152</f>
        <v>0</v>
      </c>
      <c r="F152" s="41">
        <f>[6]TK151!F152</f>
        <v>0</v>
      </c>
    </row>
    <row r="153" spans="1:6" ht="15" customHeight="1">
      <c r="A153" s="54">
        <v>0.77</v>
      </c>
      <c r="B153" s="125" t="str">
        <f>[6]TK151!B153</f>
        <v>9,0,1</v>
      </c>
      <c r="C153" s="136" t="str">
        <f>[6]TK151!C153</f>
        <v>9,0,1. Zinguerie et évacuation des eaux pluviales vers drain</v>
      </c>
      <c r="D153" s="136" t="str">
        <f>[6]TK151!D153</f>
        <v xml:space="preserve">test découlement des eaux  et test d'étanchéité </v>
      </c>
      <c r="E153" s="128" t="str">
        <f>[6]TK151!E153</f>
        <v xml:space="preserve">ENTREPRISE GC + CR/SIG </v>
      </c>
      <c r="F153" s="167" t="str">
        <f>[6]TK151!F153</f>
        <v>LGV-BAT151-PV901</v>
      </c>
    </row>
    <row r="154" spans="1:6" ht="15" customHeight="1">
      <c r="A154" s="54">
        <v>0.77</v>
      </c>
      <c r="B154" s="135"/>
      <c r="C154" s="138"/>
      <c r="D154" s="138"/>
      <c r="E154" s="130"/>
      <c r="F154" s="169"/>
    </row>
    <row r="155" spans="1:6" ht="15" customHeight="1">
      <c r="B155" s="113">
        <f>[6]TK151!B155</f>
        <v>0</v>
      </c>
      <c r="C155" s="111">
        <f>[6]TK151!C155</f>
        <v>0</v>
      </c>
      <c r="D155" s="111">
        <f>[6]TK151!D155</f>
        <v>0</v>
      </c>
      <c r="E155" s="112">
        <f>[6]TK151!E155</f>
        <v>0</v>
      </c>
      <c r="F155" s="118">
        <f>[6]TK151!F155</f>
        <v>0</v>
      </c>
    </row>
    <row r="156" spans="1:6" ht="15" customHeight="1">
      <c r="B156" s="113">
        <f>[6]TK151!B156</f>
        <v>0</v>
      </c>
      <c r="C156" s="111">
        <f>[6]TK151!C156</f>
        <v>0</v>
      </c>
      <c r="D156" s="111">
        <f>[6]TK151!D156</f>
        <v>0</v>
      </c>
      <c r="E156" s="112">
        <f>[6]TK151!E156</f>
        <v>0</v>
      </c>
      <c r="F156" s="118">
        <f>[6]TK151!F156</f>
        <v>0</v>
      </c>
    </row>
    <row r="157" spans="1:6" ht="15" customHeight="1">
      <c r="B157" s="31">
        <f>[6]TK151!B157</f>
        <v>0</v>
      </c>
      <c r="C157" s="32">
        <f>[6]TK151!C157</f>
        <v>0</v>
      </c>
      <c r="D157" s="33">
        <f>[6]TK151!D157</f>
        <v>0</v>
      </c>
      <c r="E157" s="34">
        <f>[6]TK151!E157</f>
        <v>0</v>
      </c>
      <c r="F157" s="119">
        <f>[6]TK151!F157</f>
        <v>0</v>
      </c>
    </row>
    <row r="158" spans="1:6" ht="15" customHeight="1">
      <c r="B158" s="11">
        <f>[6]TK151!B158</f>
        <v>10</v>
      </c>
      <c r="C158" s="35" t="str">
        <f>[6]TK151!C158</f>
        <v>ELECTRICITE</v>
      </c>
      <c r="D158" s="35">
        <f>[6]TK151!D158</f>
        <v>0</v>
      </c>
      <c r="E158" s="10">
        <f>[6]TK151!E158</f>
        <v>0</v>
      </c>
      <c r="F158" s="119">
        <f>[6]TK151!F158</f>
        <v>0</v>
      </c>
    </row>
    <row r="159" spans="1:6" ht="15" customHeight="1">
      <c r="A159" s="54">
        <v>0.9</v>
      </c>
      <c r="B159" s="14" t="str">
        <f>[6]TK151!B159</f>
        <v>10,0,1</v>
      </c>
      <c r="C159" s="65" t="str">
        <f>[6]TK151!C159</f>
        <v>10,0,1. Eclairage normal</v>
      </c>
      <c r="D159" s="36" t="str">
        <f>[6]TK151!D159</f>
        <v xml:space="preserve">test fonctionnement  et mesure des lumens </v>
      </c>
      <c r="E159" s="30" t="str">
        <f>[6]TK151!E159</f>
        <v xml:space="preserve">ENTREPRISE ELECTRICITE + CR/SIG  </v>
      </c>
      <c r="F159" s="41">
        <f>[6]TK151!F159</f>
        <v>0</v>
      </c>
    </row>
    <row r="160" spans="1:6" ht="15" customHeight="1">
      <c r="A160" s="54">
        <v>0.9</v>
      </c>
      <c r="B160" s="14" t="str">
        <f>[6]TK151!B160</f>
        <v>10,0,2</v>
      </c>
      <c r="C160" s="26" t="str">
        <f>[6]TK151!C160</f>
        <v>10,0,2. Eclairage de sécurité</v>
      </c>
      <c r="D160" s="37" t="str">
        <f>[6]TK151!D160</f>
        <v xml:space="preserve">test fonctionnement bloc de secours en cas de défaut </v>
      </c>
      <c r="E160" s="38" t="str">
        <f>[6]TK151!E160</f>
        <v>ENTREPRISE ELECTRICITE + CR/SIG</v>
      </c>
      <c r="F160" s="41">
        <f>[6]TK151!F160</f>
        <v>0</v>
      </c>
    </row>
    <row r="161" spans="1:6" ht="15" customHeight="1">
      <c r="A161" s="54">
        <v>1</v>
      </c>
      <c r="B161" s="125" t="str">
        <f>[6]TK151!B161</f>
        <v>10,0,3</v>
      </c>
      <c r="C161" s="128" t="str">
        <f>[6]TK151!C161</f>
        <v>10,0,3. Tableau électrique TGBT</v>
      </c>
      <c r="D161" s="37" t="str">
        <f>[6]TK151!D161</f>
        <v>control serrage et repérage des équipements électriques</v>
      </c>
      <c r="E161" s="128" t="str">
        <f>[6]TK151!E161</f>
        <v>ENTREPRISE ELECTRICITE + CR/SIG  + BUREAU DE CONTROL</v>
      </c>
      <c r="F161" s="150">
        <f>[6]TK151!F161</f>
        <v>0</v>
      </c>
    </row>
    <row r="162" spans="1:6" ht="15" customHeight="1">
      <c r="A162" s="54">
        <v>1</v>
      </c>
      <c r="B162" s="134"/>
      <c r="C162" s="132"/>
      <c r="D162" s="37" t="str">
        <f>[6]TK151!D162</f>
        <v>test fonctionnement différentiel</v>
      </c>
      <c r="E162" s="129"/>
      <c r="F162" s="151"/>
    </row>
    <row r="163" spans="1:6" ht="15" customHeight="1">
      <c r="A163" s="54">
        <v>1</v>
      </c>
      <c r="B163" s="134"/>
      <c r="C163" s="132"/>
      <c r="D163" s="37" t="str">
        <f>[6]TK151!D163</f>
        <v xml:space="preserve">test mise à la terre </v>
      </c>
      <c r="E163" s="129"/>
      <c r="F163" s="151"/>
    </row>
    <row r="164" spans="1:6" ht="15" customHeight="1">
      <c r="A164" s="54">
        <v>1</v>
      </c>
      <c r="B164" s="135"/>
      <c r="C164" s="133"/>
      <c r="D164" s="37" t="str">
        <f>[6]TK151!D164</f>
        <v>mesure d'isolement des câbles</v>
      </c>
      <c r="E164" s="130"/>
      <c r="F164" s="170"/>
    </row>
    <row r="165" spans="1:6" ht="15" customHeight="1">
      <c r="B165" s="31">
        <f>[6]TK151!B165</f>
        <v>0</v>
      </c>
      <c r="C165" s="32">
        <f>[6]TK151!C165</f>
        <v>0</v>
      </c>
      <c r="D165" s="33">
        <f>[6]TK151!D165</f>
        <v>0</v>
      </c>
      <c r="E165" s="34">
        <f>[6]TK151!E165</f>
        <v>0</v>
      </c>
      <c r="F165" s="119">
        <f>[6]TK151!F165</f>
        <v>0</v>
      </c>
    </row>
    <row r="166" spans="1:6" ht="15" customHeight="1">
      <c r="B166" s="11">
        <f>[6]TK151!B166</f>
        <v>11</v>
      </c>
      <c r="C166" s="39" t="str">
        <f>[6]TK151!C166</f>
        <v xml:space="preserve">CLIMATISATION </v>
      </c>
      <c r="D166" s="37">
        <f>[6]TK151!D166</f>
        <v>0</v>
      </c>
      <c r="E166" s="38">
        <f>[6]TK151!E166</f>
        <v>0</v>
      </c>
      <c r="F166" s="119">
        <f>[6]TK151!F166</f>
        <v>0</v>
      </c>
    </row>
    <row r="167" spans="1:6" ht="15" customHeight="1">
      <c r="A167" s="54">
        <v>1</v>
      </c>
      <c r="B167" s="125" t="str">
        <f>[6]TK151!B167</f>
        <v>11,0,1</v>
      </c>
      <c r="C167" s="128" t="str">
        <f>[6]TK151!C167</f>
        <v>11,0,1. Unité de clim</v>
      </c>
      <c r="D167" s="37" t="str">
        <f>[6]TK151!D167</f>
        <v>test alarme sonde température</v>
      </c>
      <c r="E167" s="128" t="str">
        <f>[6]TK151!E167</f>
        <v>ENTREPRISE CLIMATISATION + CR/SIG  + BUREAU DE CONTROL</v>
      </c>
      <c r="F167" s="150">
        <f>[6]TK151!F167</f>
        <v>0</v>
      </c>
    </row>
    <row r="168" spans="1:6" ht="15" customHeight="1">
      <c r="A168" s="54">
        <v>1</v>
      </c>
      <c r="B168" s="126"/>
      <c r="C168" s="132"/>
      <c r="D168" s="37" t="str">
        <f>[6]TK151!D168</f>
        <v>test permutation automatique en cas de défaut</v>
      </c>
      <c r="E168" s="129"/>
      <c r="F168" s="151"/>
    </row>
    <row r="169" spans="1:6" ht="15" customHeight="1">
      <c r="A169" s="54">
        <v>1</v>
      </c>
      <c r="B169" s="127"/>
      <c r="C169" s="133"/>
      <c r="D169" s="37" t="str">
        <f>[6]TK151!D169</f>
        <v>test alarme alimentation  électrique</v>
      </c>
      <c r="E169" s="130"/>
      <c r="F169" s="170"/>
    </row>
    <row r="170" spans="1:6" ht="15" customHeight="1">
      <c r="A170" s="54">
        <v>0.97</v>
      </c>
      <c r="B170" s="14" t="str">
        <f>[6]TK151!B170</f>
        <v>11,0,2</v>
      </c>
      <c r="C170" s="26" t="str">
        <f>[6]TK151!C170</f>
        <v>11,0,2. Equipement Toiture</v>
      </c>
      <c r="D170" s="37" t="str">
        <f>[6]TK151!D170</f>
        <v>fixation unité extérieure, présence joint anti vibratile, présence isolant UV et thermique du réseau frigorifique extérieur</v>
      </c>
      <c r="E170" s="30" t="str">
        <f>[6]TK151!E170</f>
        <v>ENTREPRISE ELECTRICITE + CR/SIG</v>
      </c>
      <c r="F170" s="41">
        <f>[6]TK151!F170</f>
        <v>0</v>
      </c>
    </row>
    <row r="171" spans="1:6" ht="15" customHeight="1">
      <c r="A171" s="54">
        <v>1</v>
      </c>
      <c r="B171" s="125" t="str">
        <f>[6]TK151!B171</f>
        <v>11,0,3</v>
      </c>
      <c r="C171" s="136" t="str">
        <f>[6]TK151!C171</f>
        <v xml:space="preserve">11,0,3. MALT compresseur clim </v>
      </c>
      <c r="D171" s="17" t="str">
        <f>[6]TK151!D171</f>
        <v>continuité de la boucle de terre</v>
      </c>
      <c r="E171" s="128" t="str">
        <f>[6]TK151!E171</f>
        <v>ENTREPRISE CLIMATISATION + CR/SIG  + BUREAU DE CONTROL</v>
      </c>
      <c r="F171" s="150">
        <f>[6]TK151!F171</f>
        <v>0</v>
      </c>
    </row>
    <row r="172" spans="1:6" ht="15" customHeight="1">
      <c r="A172" s="54">
        <v>1</v>
      </c>
      <c r="B172" s="134"/>
      <c r="C172" s="137"/>
      <c r="D172" s="17" t="str">
        <f>[6]TK151!D172</f>
        <v>mesure de la prise de terre</v>
      </c>
      <c r="E172" s="129"/>
      <c r="F172" s="151"/>
    </row>
    <row r="173" spans="1:6" ht="15" customHeight="1">
      <c r="A173" s="54">
        <v>1</v>
      </c>
      <c r="B173" s="135"/>
      <c r="C173" s="138"/>
      <c r="D173" s="17" t="str">
        <f>[6]TK151!D173</f>
        <v>mise en œuvre des éléments de la MALT (voir remarque)</v>
      </c>
      <c r="E173" s="130"/>
      <c r="F173" s="170"/>
    </row>
    <row r="174" spans="1:6" ht="15" customHeight="1">
      <c r="A174" s="54">
        <v>1</v>
      </c>
      <c r="B174" s="125" t="str">
        <f>[6]TK151!B174</f>
        <v>11,0,4</v>
      </c>
      <c r="C174" s="128" t="str">
        <f>[6]TK151!C174</f>
        <v>11,0,4. Tableau électrique TE.CLIM</v>
      </c>
      <c r="D174" s="37" t="str">
        <f>[6]TK151!D174</f>
        <v>control serrage et repérage des équipements électriques</v>
      </c>
      <c r="E174" s="128" t="str">
        <f>[6]TK151!E174</f>
        <v>ENTREPRISE CLIMATISATION + CR/SIG  + BUREAU DE CONTROL</v>
      </c>
      <c r="F174" s="150">
        <f>[6]TK151!F174</f>
        <v>0</v>
      </c>
    </row>
    <row r="175" spans="1:6" ht="15" customHeight="1">
      <c r="A175" s="54">
        <v>1</v>
      </c>
      <c r="B175" s="134"/>
      <c r="C175" s="132"/>
      <c r="D175" s="37" t="str">
        <f>[6]TK151!D175</f>
        <v>test fonctionnement différentiel</v>
      </c>
      <c r="E175" s="129"/>
      <c r="F175" s="151"/>
    </row>
    <row r="176" spans="1:6" ht="15" customHeight="1">
      <c r="A176" s="54">
        <v>1</v>
      </c>
      <c r="B176" s="135"/>
      <c r="C176" s="133"/>
      <c r="D176" s="37" t="str">
        <f>[6]TK151!D176</f>
        <v>mesure d'isolement des câbles</v>
      </c>
      <c r="E176" s="130"/>
      <c r="F176" s="170"/>
    </row>
    <row r="177" spans="1:6" ht="15" customHeight="1">
      <c r="B177" s="40">
        <f>[6]TK151!B177</f>
        <v>12</v>
      </c>
      <c r="C177" s="35" t="str">
        <f>[6]TK151!C177</f>
        <v>DETECTION INCENDIE</v>
      </c>
      <c r="D177" s="35">
        <f>[6]TK151!D177</f>
        <v>0</v>
      </c>
      <c r="E177" s="10">
        <f>[6]TK151!E177</f>
        <v>0</v>
      </c>
      <c r="F177" s="120">
        <f>[6]TK151!F177</f>
        <v>0</v>
      </c>
    </row>
    <row r="178" spans="1:6" ht="15" customHeight="1">
      <c r="A178" s="54">
        <v>1</v>
      </c>
      <c r="B178" s="14" t="str">
        <f>[6]TK151!B178</f>
        <v>12,0,1</v>
      </c>
      <c r="C178" s="65" t="str">
        <f>[6]TK151!C178</f>
        <v xml:space="preserve">12,0,1. Détecteur incendie </v>
      </c>
      <c r="D178" s="36" t="str">
        <f>[6]TK151!D178</f>
        <v>test d'alarme détecteur de fumée</v>
      </c>
      <c r="E178" s="30" t="str">
        <f>[6]TK151!E178</f>
        <v>ENTREPRISE DETECTION  INCENDIE + CR/SIG  + BUREAU DE CONTROL</v>
      </c>
      <c r="F178" s="41">
        <f>[6]TK151!F178</f>
        <v>0</v>
      </c>
    </row>
    <row r="179" spans="1:6" ht="15" customHeight="1">
      <c r="A179" s="54">
        <v>1</v>
      </c>
      <c r="B179" s="125" t="str">
        <f>[6]TK151!B179</f>
        <v>12,0,2</v>
      </c>
      <c r="C179" s="128" t="str">
        <f>[6]TK151!C179</f>
        <v>12,0,2. Centrale incendie</v>
      </c>
      <c r="D179" s="36" t="str">
        <f>[6]TK151!D179</f>
        <v>test d'alarme défaut sur batterie</v>
      </c>
      <c r="E179" s="131" t="str">
        <f>[6]TK151!E179</f>
        <v>ENTREPRISE DETECTION  INCENDIE + CR/SIG  + BUREAU DE CONTROL</v>
      </c>
      <c r="F179" s="150">
        <f>[6]TK151!F179</f>
        <v>0</v>
      </c>
    </row>
    <row r="180" spans="1:6" ht="15" customHeight="1">
      <c r="A180" s="54">
        <v>1</v>
      </c>
      <c r="B180" s="126"/>
      <c r="C180" s="132"/>
      <c r="D180" s="36" t="str">
        <f>[6]TK151!D180</f>
        <v>test d'alarme défaut de ligne (Débranchement détecteur)</v>
      </c>
      <c r="E180" s="132"/>
      <c r="F180" s="151"/>
    </row>
    <row r="181" spans="1:6" ht="15" customHeight="1">
      <c r="A181" s="54">
        <v>1</v>
      </c>
      <c r="B181" s="127"/>
      <c r="C181" s="133"/>
      <c r="D181" s="36" t="str">
        <f>[6]TK151!D181</f>
        <v>test d'alarme défaut sur alimentation secteur</v>
      </c>
      <c r="E181" s="133"/>
      <c r="F181" s="151"/>
    </row>
    <row r="182" spans="1:6" ht="15" customHeight="1">
      <c r="A182" s="54">
        <v>1</v>
      </c>
      <c r="B182" s="14" t="str">
        <f>[6]TK151!B182</f>
        <v>12,0,3</v>
      </c>
      <c r="C182" s="65" t="str">
        <f>[6]TK151!C182</f>
        <v>12,0,3. Asservissement clim</v>
      </c>
      <c r="D182" s="36" t="str">
        <f>[6]TK151!D182</f>
        <v>test asservissement arrêt clim en cas de feu</v>
      </c>
      <c r="E182" s="30" t="str">
        <f>[6]TK151!E182</f>
        <v>ENTREPRISE DETECTION  INCENDIE + CR/SIG  + BUREAU DE CONTROL</v>
      </c>
      <c r="F182" s="41">
        <f>[6]TK151!F182</f>
        <v>0</v>
      </c>
    </row>
  </sheetData>
  <mergeCells count="82">
    <mergeCell ref="F161:F164"/>
    <mergeCell ref="B179:B181"/>
    <mergeCell ref="C179:C181"/>
    <mergeCell ref="E179:E181"/>
    <mergeCell ref="F179:F181"/>
    <mergeCell ref="B171:B173"/>
    <mergeCell ref="C171:C173"/>
    <mergeCell ref="E171:E173"/>
    <mergeCell ref="F171:F173"/>
    <mergeCell ref="B174:B176"/>
    <mergeCell ref="C174:C176"/>
    <mergeCell ref="E174:E176"/>
    <mergeCell ref="F174:F176"/>
    <mergeCell ref="B167:B169"/>
    <mergeCell ref="C167:C169"/>
    <mergeCell ref="E167:E169"/>
    <mergeCell ref="F167:F169"/>
    <mergeCell ref="B138:B139"/>
    <mergeCell ref="C138:C139"/>
    <mergeCell ref="E138:E139"/>
    <mergeCell ref="E149:E150"/>
    <mergeCell ref="B153:B154"/>
    <mergeCell ref="C153:C154"/>
    <mergeCell ref="D153:D154"/>
    <mergeCell ref="E153:E154"/>
    <mergeCell ref="F153:F154"/>
    <mergeCell ref="B161:B164"/>
    <mergeCell ref="C161:C164"/>
    <mergeCell ref="E161:E164"/>
    <mergeCell ref="B120:B122"/>
    <mergeCell ref="C120:C122"/>
    <mergeCell ref="E120:E122"/>
    <mergeCell ref="F120:F122"/>
    <mergeCell ref="B131:B132"/>
    <mergeCell ref="C131:C132"/>
    <mergeCell ref="E131:E132"/>
    <mergeCell ref="F131:F132"/>
    <mergeCell ref="B88:B90"/>
    <mergeCell ref="C88:C90"/>
    <mergeCell ref="E88:E90"/>
    <mergeCell ref="F88:F90"/>
    <mergeCell ref="B104:B106"/>
    <mergeCell ref="C104:C106"/>
    <mergeCell ref="E104:E106"/>
    <mergeCell ref="F104:F106"/>
    <mergeCell ref="B63:B65"/>
    <mergeCell ref="C63:C65"/>
    <mergeCell ref="E63:E65"/>
    <mergeCell ref="F63:F65"/>
    <mergeCell ref="B74:B76"/>
    <mergeCell ref="C74:C76"/>
    <mergeCell ref="E74:E76"/>
    <mergeCell ref="F74:F76"/>
    <mergeCell ref="B41:B43"/>
    <mergeCell ref="C41:C43"/>
    <mergeCell ref="E41:E43"/>
    <mergeCell ref="F41:F43"/>
    <mergeCell ref="B52:B54"/>
    <mergeCell ref="C52:C54"/>
    <mergeCell ref="E52:E54"/>
    <mergeCell ref="F52:F54"/>
    <mergeCell ref="B19:B21"/>
    <mergeCell ref="C19:C21"/>
    <mergeCell ref="E19:E21"/>
    <mergeCell ref="F19:F21"/>
    <mergeCell ref="B30:B32"/>
    <mergeCell ref="C30:C32"/>
    <mergeCell ref="F30:F32"/>
    <mergeCell ref="B10:B11"/>
    <mergeCell ref="C10:C11"/>
    <mergeCell ref="E10:E11"/>
    <mergeCell ref="F10:F11"/>
    <mergeCell ref="B13:B14"/>
    <mergeCell ref="C13:C14"/>
    <mergeCell ref="E13:E14"/>
    <mergeCell ref="F13:F14"/>
    <mergeCell ref="B2:F2"/>
    <mergeCell ref="B4:B5"/>
    <mergeCell ref="C4:C5"/>
    <mergeCell ref="D4:D5"/>
    <mergeCell ref="E4:E5"/>
    <mergeCell ref="F4:F5"/>
  </mergeCells>
  <hyperlinks>
    <hyperlink ref="F9" r:id="rId1" display="LGV-BAT151-PV 101"/>
    <hyperlink ref="F12" r:id="rId2" display="LGV-BAT151-PV 103"/>
    <hyperlink ref="F13:F14" r:id="rId3" display="LGV-BAT151-PV104"/>
    <hyperlink ref="F17" r:id="rId4" display="LGV-BAT151-PV 211"/>
    <hyperlink ref="F18" r:id="rId5" display="LGV-BAT151-PV212"/>
    <hyperlink ref="F19:F21" r:id="rId6" display="LGV-BAT151-PV213"/>
    <hyperlink ref="F24" r:id="rId7" display="LGV-BAT151-PV216"/>
    <hyperlink ref="F29" r:id="rId8" display="LGV-BAT151-PV221"/>
    <hyperlink ref="F51" r:id="rId9" display="LGV-BAT151-PV241"/>
    <hyperlink ref="F73" r:id="rId10" display="LGV-BAT151-PV261"/>
    <hyperlink ref="F78" r:id="rId11" display="LGV-BAT151-PV264"/>
    <hyperlink ref="F102" r:id="rId12" display="LGV-BAT151-PV401"/>
    <hyperlink ref="F103" r:id="rId13" display="LGV-BAT151-PV402"/>
    <hyperlink ref="F107" r:id="rId14" display="LGV-BAT151-PV404"/>
    <hyperlink ref="F109" r:id="rId15" display="LGV-BAT151-PV406"/>
    <hyperlink ref="F6" r:id="rId16" display="             LGV-BAT151 MISE A DISPOSITION "/>
    <hyperlink ref="F10:F11" r:id="rId17" display="LGV-BAT151-PV102"/>
    <hyperlink ref="F22" r:id="rId18" display="LGV-BAT151-PV214"/>
    <hyperlink ref="F34" r:id="rId19" display="LGV-BAT151-PV224"/>
    <hyperlink ref="F36" r:id="rId20" display="LGV-BAT151-PV226"/>
    <hyperlink ref="F58" r:id="rId21" display="LGV-BAT151-PV246"/>
    <hyperlink ref="F74:F76" r:id="rId22" display="LGV-BAT151-PV262"/>
    <hyperlink ref="F80" r:id="rId23" display="LGV-BAT151-PV266"/>
    <hyperlink ref="F84" r:id="rId24" display="LGV-BAT151-PV301"/>
    <hyperlink ref="F91" r:id="rId25" display="LGV-BAT151-PV306"/>
    <hyperlink ref="F104:F106" r:id="rId26" display="LGV-BAT151-PV403"/>
    <hyperlink ref="F115" r:id="rId27" display="LGV-BAT151-PV512"/>
    <hyperlink ref="F118" r:id="rId28" display="LGV-BAT151-PV521"/>
    <hyperlink ref="F119" r:id="rId29" display="LGV-BAT151-PV522"/>
    <hyperlink ref="F120:F122" r:id="rId30" display="LGV-BAT151-PV523"/>
    <hyperlink ref="F123" r:id="rId31" display="LGV-BAT151-PV524"/>
    <hyperlink ref="F124" r:id="rId32" display="LGV-BAT151-PV525"/>
    <hyperlink ref="F126" r:id="rId33" display="LGV-BAT151-PV527"/>
    <hyperlink ref="F30:F32" r:id="rId34" display="LGV-BAT151-PV222"/>
    <hyperlink ref="F131:F132" r:id="rId35" display="LGV-BAT151-PV601"/>
    <hyperlink ref="F134" r:id="rId36" display="LGV-BAT151-PV603"/>
    <hyperlink ref="F144" r:id="rId37" display="LGV-BAT151-PV811"/>
    <hyperlink ref="F145" r:id="rId38" display="LGV-BAT151-PV812"/>
    <hyperlink ref="F148" r:id="rId39" display="LGV-BAT151-PV821"/>
    <hyperlink ref="F149" r:id="rId40" display="LGV-BAT151-PV822"/>
    <hyperlink ref="F153:F154" r:id="rId41" display="LGV-BAT151-PV901"/>
    <hyperlink ref="F85" r:id="rId42" display="LGV-BAT151-PV302"/>
    <hyperlink ref="F86" r:id="rId43" display="LGV-BAT151-PV303"/>
    <hyperlink ref="F87" r:id="rId44" display="LGV-BAT151-PV304"/>
    <hyperlink ref="F114" r:id="rId45" display="LGV-BAT151-PV511"/>
    <hyperlink ref="F133" r:id="rId46" display="LGV-BAT151-PV602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82"/>
  <sheetViews>
    <sheetView topLeftCell="A5" workbookViewId="0">
      <selection activeCell="A25" sqref="A25"/>
    </sheetView>
  </sheetViews>
  <sheetFormatPr baseColWidth="10" defaultRowHeight="15"/>
  <cols>
    <col min="1" max="1" width="13.28515625" style="45" customWidth="1"/>
    <col min="3" max="3" width="44" customWidth="1"/>
    <col min="4" max="4" width="28.5703125" customWidth="1"/>
    <col min="5" max="5" width="30" customWidth="1"/>
    <col min="6" max="6" width="35.140625" customWidth="1"/>
  </cols>
  <sheetData>
    <row r="1" spans="1:6" ht="15.75" thickBot="1">
      <c r="B1" s="45">
        <f>[7]TK163!B1</f>
        <v>0</v>
      </c>
      <c r="C1" s="45">
        <f>[7]TK163!C1</f>
        <v>0</v>
      </c>
      <c r="D1" s="45">
        <f>[7]TK163!D1</f>
        <v>0</v>
      </c>
      <c r="E1" s="45">
        <f>[7]TK163!E1</f>
        <v>0</v>
      </c>
      <c r="F1" s="45">
        <f>[7]TK163!F1</f>
        <v>0</v>
      </c>
    </row>
    <row r="2" spans="1:6" ht="47.25" thickBot="1">
      <c r="B2" s="146" t="str">
        <f>[7]TK163!B2</f>
        <v xml:space="preserve"> PV &amp; FC du bâtiment LGV TK163</v>
      </c>
      <c r="C2" s="147"/>
      <c r="D2" s="147"/>
      <c r="E2" s="147"/>
      <c r="F2" s="147"/>
    </row>
    <row r="3" spans="1:6" ht="29.25" customHeight="1">
      <c r="B3" s="1">
        <f>[7]TK163!B3</f>
        <v>0</v>
      </c>
      <c r="C3" s="45">
        <f>[7]TK163!C3</f>
        <v>0</v>
      </c>
      <c r="D3" s="45">
        <f>[7]TK163!D3</f>
        <v>0</v>
      </c>
      <c r="E3" s="45">
        <f>[7]TK163!E3</f>
        <v>0</v>
      </c>
      <c r="F3" s="45">
        <f>[7]TK163!F3</f>
        <v>0</v>
      </c>
    </row>
    <row r="4" spans="1:6">
      <c r="A4" s="45" t="s">
        <v>123</v>
      </c>
      <c r="B4" s="148" t="str">
        <f>[7]TK163!B4</f>
        <v>Tache</v>
      </c>
      <c r="C4" s="148" t="str">
        <f>[7]TK163!C4</f>
        <v>Contrôles réalisés</v>
      </c>
      <c r="D4" s="148" t="str">
        <f>[7]TK163!D4</f>
        <v>Contrôles réalisés</v>
      </c>
      <c r="E4" s="148" t="str">
        <f>[7]TK163!E4</f>
        <v xml:space="preserve">Entités réalisant les contrôles </v>
      </c>
      <c r="F4" s="148" t="str">
        <f>[7]TK163!F4</f>
        <v>PV ou FC</v>
      </c>
    </row>
    <row r="5" spans="1:6">
      <c r="B5" s="149"/>
      <c r="C5" s="149"/>
      <c r="D5" s="149"/>
      <c r="E5" s="149"/>
      <c r="F5" s="149"/>
    </row>
    <row r="6" spans="1:6" ht="15" customHeight="1">
      <c r="B6" s="47">
        <f>[7]TK163!B6</f>
        <v>0</v>
      </c>
      <c r="C6" s="47" t="str">
        <f>[7]TK163!C6</f>
        <v>Mise a disposition plateforme LGV TK  163</v>
      </c>
      <c r="D6" s="47">
        <f>[7]TK163!D6</f>
        <v>0</v>
      </c>
      <c r="E6" s="79">
        <f>[7]TK163!E6</f>
        <v>0</v>
      </c>
      <c r="F6" s="115" t="str">
        <f>[7]TK163!F6</f>
        <v xml:space="preserve">             LGV-BAT136 MISE A DISPOSITION </v>
      </c>
    </row>
    <row r="7" spans="1:6" ht="15" customHeight="1">
      <c r="B7" s="47">
        <f>[7]TK163!B7</f>
        <v>0</v>
      </c>
      <c r="C7" s="47">
        <f>[7]TK163!C7</f>
        <v>0</v>
      </c>
      <c r="D7" s="47">
        <f>[7]TK163!D7</f>
        <v>0</v>
      </c>
      <c r="E7" s="79">
        <f>[7]TK163!E7</f>
        <v>0</v>
      </c>
      <c r="F7" s="115">
        <f>[7]TK163!F7</f>
        <v>0</v>
      </c>
    </row>
    <row r="8" spans="1:6" ht="15" customHeight="1">
      <c r="A8" s="54"/>
      <c r="B8" s="2">
        <f>[7]TK163!B8</f>
        <v>1</v>
      </c>
      <c r="C8" s="3" t="str">
        <f>[7]TK163!C8</f>
        <v xml:space="preserve">TERRASSEMENT </v>
      </c>
      <c r="D8" s="3">
        <f>[7]TK163!D8</f>
        <v>0</v>
      </c>
      <c r="E8" s="115">
        <f>[7]TK163!E8</f>
        <v>0</v>
      </c>
      <c r="F8" s="115">
        <f>[7]TK163!F8</f>
        <v>0</v>
      </c>
    </row>
    <row r="9" spans="1:6" ht="15" customHeight="1">
      <c r="A9" s="54"/>
      <c r="B9" s="4" t="str">
        <f>[7]TK163!B9</f>
        <v>1,0,1</v>
      </c>
      <c r="C9" s="64" t="str">
        <f>[7]TK163!C9</f>
        <v xml:space="preserve">1,0,1. Implantation du bâtiment </v>
      </c>
      <c r="D9" s="5" t="str">
        <f>[7]TK163!D9</f>
        <v xml:space="preserve">écarts d'implantation </v>
      </c>
      <c r="E9" s="6" t="str">
        <f>[7]TK163!E9</f>
        <v xml:space="preserve">ENTREPRISE GC + GEOMETRE + CR SIG </v>
      </c>
      <c r="F9" s="115" t="str">
        <f>[7]TK163!F9</f>
        <v>LGV-BAT163-PV 101</v>
      </c>
    </row>
    <row r="10" spans="1:6" ht="15" customHeight="1">
      <c r="A10" s="54">
        <v>0.01</v>
      </c>
      <c r="B10" s="142" t="str">
        <f>[7]TK163!B10</f>
        <v>1,0,2</v>
      </c>
      <c r="C10" s="136" t="str">
        <f>[7]TK163!C10</f>
        <v>1,0,2. Fond de fouille</v>
      </c>
      <c r="D10" s="5" t="str">
        <f>[7]TK163!D10</f>
        <v xml:space="preserve">contrôle des dimensions </v>
      </c>
      <c r="E10" s="144" t="str">
        <f>[7]TK163!E10</f>
        <v>ENTREPRISE GC + LABORATOIRE SOL + BUREAU DE CONTROL</v>
      </c>
      <c r="F10" s="172" t="str">
        <f>[7]TK163!F10</f>
        <v>LGV-BAT163-PV102</v>
      </c>
    </row>
    <row r="11" spans="1:6" ht="15" customHeight="1">
      <c r="A11" s="54">
        <v>0.01</v>
      </c>
      <c r="B11" s="143"/>
      <c r="C11" s="162"/>
      <c r="D11" s="5" t="str">
        <f>[7]TK163!D11</f>
        <v>contrôle de la nature du sol</v>
      </c>
      <c r="E11" s="145"/>
      <c r="F11" s="172"/>
    </row>
    <row r="12" spans="1:6" ht="15" customHeight="1">
      <c r="A12" s="54">
        <v>0.7</v>
      </c>
      <c r="B12" s="7" t="str">
        <f>[7]TK163!B12</f>
        <v>1,0,3</v>
      </c>
      <c r="C12" s="64" t="str">
        <f>[7]TK163!C12</f>
        <v xml:space="preserve">1,0,3. Compaction des sols </v>
      </c>
      <c r="D12" s="5" t="str">
        <f>[7]TK163!D12</f>
        <v>test de compaction</v>
      </c>
      <c r="E12" s="8" t="str">
        <f>[7]TK163!E12</f>
        <v>ENTREPRISE GC + CR/SIG  + LABORATOIRE SOL</v>
      </c>
      <c r="F12" s="115" t="str">
        <f>[7]TK163!F12</f>
        <v>LGV-BAT163-PV 103</v>
      </c>
    </row>
    <row r="13" spans="1:6" ht="15" customHeight="1">
      <c r="A13" s="123">
        <v>2.5999999999999999E-2</v>
      </c>
      <c r="B13" s="142" t="str">
        <f>[7]TK163!B13</f>
        <v>1,0,4</v>
      </c>
      <c r="C13" s="128" t="str">
        <f>[7]TK163!C13</f>
        <v>1,0,4. MALT fond de fouille</v>
      </c>
      <c r="D13" s="8" t="str">
        <f>[7]TK163!D13</f>
        <v>continuité de la boucle de terre</v>
      </c>
      <c r="E13" s="128" t="str">
        <f>[7]TK163!E13</f>
        <v xml:space="preserve">ENTREPRISE  GC + CR/SIG  </v>
      </c>
      <c r="F13" s="164" t="str">
        <f>[7]TK163!F13</f>
        <v>LGV-BAT163-PV104</v>
      </c>
    </row>
    <row r="14" spans="1:6" ht="15" customHeight="1">
      <c r="A14" s="124">
        <v>2.5999999999999999E-2</v>
      </c>
      <c r="B14" s="143"/>
      <c r="C14" s="130"/>
      <c r="D14" s="8" t="str">
        <f>[7]TK163!D14</f>
        <v xml:space="preserve">remontées du câble de fond de fouille </v>
      </c>
      <c r="E14" s="130"/>
      <c r="F14" s="165"/>
    </row>
    <row r="15" spans="1:6" ht="15" customHeight="1">
      <c r="B15" s="11">
        <f>[7]TK163!B15</f>
        <v>2</v>
      </c>
      <c r="C15" s="12" t="str">
        <f>[7]TK163!C15</f>
        <v>STRUCTURES</v>
      </c>
      <c r="D15" s="12">
        <f>[7]TK163!D15</f>
        <v>0</v>
      </c>
      <c r="E15" s="10">
        <f>[7]TK163!E15</f>
        <v>0</v>
      </c>
      <c r="F15" s="79">
        <f>[7]TK163!F15</f>
        <v>0</v>
      </c>
    </row>
    <row r="16" spans="1:6" ht="15" customHeight="1">
      <c r="B16" s="11">
        <f>[7]TK163!B16</f>
        <v>2.1</v>
      </c>
      <c r="C16" s="12" t="str">
        <f>[7]TK163!C16</f>
        <v>Semelles</v>
      </c>
      <c r="D16" s="12">
        <f>[7]TK163!D16</f>
        <v>0</v>
      </c>
      <c r="E16" s="10">
        <f>[7]TK163!E16</f>
        <v>0</v>
      </c>
      <c r="F16" s="115">
        <f>[7]TK163!F16</f>
        <v>0</v>
      </c>
    </row>
    <row r="17" spans="1:6" ht="15" customHeight="1">
      <c r="A17" s="54">
        <v>0.03</v>
      </c>
      <c r="B17" s="14" t="str">
        <f>[7]TK163!B17</f>
        <v>2,1,1</v>
      </c>
      <c r="C17" s="16" t="str">
        <f>[7]TK163!C17</f>
        <v>2,1,1. Coffrages</v>
      </c>
      <c r="D17" s="16" t="str">
        <f>[7]TK163!D17</f>
        <v>dimension, verticalité et linéarité</v>
      </c>
      <c r="E17" s="10" t="str">
        <f>[7]TK163!E17</f>
        <v>ENTREPRISE GC</v>
      </c>
      <c r="F17" s="115" t="str">
        <f>[7]TK163!F17</f>
        <v>LGV-BAT163-PV 211</v>
      </c>
    </row>
    <row r="18" spans="1:6" ht="15" customHeight="1">
      <c r="A18" s="54">
        <v>0.03</v>
      </c>
      <c r="B18" s="14" t="str">
        <f>[7]TK163!B18</f>
        <v>2,1,2</v>
      </c>
      <c r="C18" s="16" t="str">
        <f>[7]TK163!C18</f>
        <v xml:space="preserve">2,1,2. Ferraillages </v>
      </c>
      <c r="D18" s="5" t="str">
        <f>[7]TK163!D18</f>
        <v xml:space="preserve">contrôle des sections  </v>
      </c>
      <c r="E18" s="10" t="str">
        <f>[7]TK163!E18</f>
        <v>ENTREPRISE GC +  BUREAU DE CONTROL</v>
      </c>
      <c r="F18" s="115" t="str">
        <f>[7]TK163!F18</f>
        <v>LGV-BAT163-PV212</v>
      </c>
    </row>
    <row r="19" spans="1:6" ht="15" customHeight="1">
      <c r="A19" s="54">
        <v>0.04</v>
      </c>
      <c r="B19" s="125" t="str">
        <f>[7]TK163!B19</f>
        <v>2,1,3</v>
      </c>
      <c r="C19" s="136" t="str">
        <f>[7]TK163!C19</f>
        <v xml:space="preserve">     2,1,3. MALT fond de fouille / structure</v>
      </c>
      <c r="D19" s="17" t="str">
        <f>[7]TK163!D19</f>
        <v>continuité de la boucle de terre</v>
      </c>
      <c r="E19" s="128" t="str">
        <f>[7]TK163!E19</f>
        <v>ENTREPRISE GC + CR/SIG  + BUREAU DE CONTROL</v>
      </c>
      <c r="F19" s="164" t="str">
        <f>[7]TK163!F19</f>
        <v>LGV-BAT163-PV213</v>
      </c>
    </row>
    <row r="20" spans="1:6" ht="15" customHeight="1">
      <c r="A20" s="54">
        <v>0.04</v>
      </c>
      <c r="B20" s="134"/>
      <c r="C20" s="137"/>
      <c r="D20" s="17" t="str">
        <f>[7]TK163!D20</f>
        <v>mesure de la prise de terre</v>
      </c>
      <c r="E20" s="129"/>
      <c r="F20" s="166"/>
    </row>
    <row r="21" spans="1:6" ht="15" customHeight="1">
      <c r="A21" s="54">
        <v>0.04</v>
      </c>
      <c r="B21" s="135"/>
      <c r="C21" s="138"/>
      <c r="D21" s="17" t="str">
        <f>[7]TK163!D21</f>
        <v>mise en œuvre des éléments de la MALT (voir remarque)</v>
      </c>
      <c r="E21" s="130"/>
      <c r="F21" s="165"/>
    </row>
    <row r="22" spans="1:6" ht="15" customHeight="1">
      <c r="A22" s="54">
        <v>0.04</v>
      </c>
      <c r="B22" s="14" t="str">
        <f>[7]TK163!B22</f>
        <v>2,1,4</v>
      </c>
      <c r="C22" s="16" t="str">
        <f>[7]TK163!C22</f>
        <v xml:space="preserve">2,1,4. Essais sur béton frais </v>
      </c>
      <c r="D22" s="16" t="str">
        <f>[7]TK163!D22</f>
        <v xml:space="preserve">essai d'affaissement </v>
      </c>
      <c r="E22" s="10" t="str">
        <f>[7]TK163!E22</f>
        <v>ENTREPRISE GC + LABORATOIRE SOL</v>
      </c>
      <c r="F22" s="41" t="str">
        <f>[7]TK163!F22</f>
        <v>LGV-BAT163-PV214</v>
      </c>
    </row>
    <row r="23" spans="1:6" ht="15" customHeight="1">
      <c r="A23" s="72">
        <v>0.44</v>
      </c>
      <c r="B23" s="14" t="str">
        <f>[7]TK163!B23</f>
        <v>2,1,5</v>
      </c>
      <c r="C23" s="16" t="str">
        <f>[7]TK163!C23</f>
        <v>2,1,5. Essais sur béton durci</v>
      </c>
      <c r="D23" s="16" t="str">
        <f>[7]TK163!D23</f>
        <v xml:space="preserve">essai  de résistances mécaniques </v>
      </c>
      <c r="E23" s="10" t="str">
        <f>[7]TK163!E23</f>
        <v>ENTREPRISE GC + LABORATOIRE SOL</v>
      </c>
      <c r="F23" s="115" t="str">
        <f>[7]TK163!F23</f>
        <v>LGV-BAT163-PV215</v>
      </c>
    </row>
    <row r="24" spans="1:6" ht="15" customHeight="1">
      <c r="A24" s="54">
        <v>0.05</v>
      </c>
      <c r="B24" s="14" t="str">
        <f>[7]TK163!B24</f>
        <v>2,1,6</v>
      </c>
      <c r="C24" s="22" t="str">
        <f>[7]TK163!C24</f>
        <v>2,1,6. Décoffrage/utilisation de l'ouvrage</v>
      </c>
      <c r="D24" s="19" t="str">
        <f>[7]TK163!D24</f>
        <v>séchage du béton</v>
      </c>
      <c r="E24" s="10" t="str">
        <f>[7]TK163!E24</f>
        <v xml:space="preserve">ENTREPRISE GC + CR/SIG </v>
      </c>
      <c r="F24" s="115" t="str">
        <f>[7]TK163!F24</f>
        <v>LGV-BAT163-PV216</v>
      </c>
    </row>
    <row r="25" spans="1:6" ht="15" customHeight="1">
      <c r="A25" s="54">
        <v>0.05</v>
      </c>
      <c r="B25" s="14" t="str">
        <f>[7]TK163!B25</f>
        <v>2,1,7</v>
      </c>
      <c r="C25" s="122" t="str">
        <f>[7]TK163!C25</f>
        <v>2,1,7. MALT fond de fouille / structure</v>
      </c>
      <c r="D25" s="17" t="str">
        <f>[7]TK163!D25</f>
        <v>mesure de la prise de terre</v>
      </c>
      <c r="E25" s="8" t="str">
        <f>[7]TK163!E25</f>
        <v xml:space="preserve">ENTREPRISE GC + CR/SIG </v>
      </c>
      <c r="F25" s="115">
        <f>[7]TK163!F25</f>
        <v>0</v>
      </c>
    </row>
    <row r="26" spans="1:6" ht="15" customHeight="1">
      <c r="B26" s="9">
        <f>[7]TK163!B26</f>
        <v>0</v>
      </c>
      <c r="C26" s="16">
        <f>[7]TK163!C26</f>
        <v>0</v>
      </c>
      <c r="D26" s="16">
        <f>[7]TK163!D26</f>
        <v>0</v>
      </c>
      <c r="E26" s="10">
        <f>[7]TK163!E26</f>
        <v>0</v>
      </c>
      <c r="F26" s="115">
        <f>[7]TK163!F26</f>
        <v>0</v>
      </c>
    </row>
    <row r="27" spans="1:6" ht="15" customHeight="1">
      <c r="B27" s="11">
        <f>[7]TK163!B27</f>
        <v>2.2000000000000002</v>
      </c>
      <c r="C27" s="12" t="str">
        <f>[7]TK163!C27</f>
        <v xml:space="preserve">Longrines  </v>
      </c>
      <c r="D27" s="12">
        <f>[7]TK163!D27</f>
        <v>0</v>
      </c>
      <c r="E27" s="10">
        <f>[7]TK163!E27</f>
        <v>0</v>
      </c>
      <c r="F27" s="115">
        <f>[7]TK163!F27</f>
        <v>0</v>
      </c>
    </row>
    <row r="28" spans="1:6" ht="15" customHeight="1">
      <c r="B28" s="11">
        <f>[7]TK163!B28</f>
        <v>0</v>
      </c>
      <c r="C28" s="12" t="str">
        <f>[7]TK163!C28</f>
        <v>Longrines</v>
      </c>
      <c r="D28" s="12">
        <f>[7]TK163!D28</f>
        <v>0</v>
      </c>
      <c r="E28" s="10">
        <f>[7]TK163!E28</f>
        <v>0</v>
      </c>
      <c r="F28" s="115">
        <f>[7]TK163!F28</f>
        <v>0</v>
      </c>
    </row>
    <row r="29" spans="1:6" ht="15" customHeight="1">
      <c r="A29" s="54">
        <v>0.06</v>
      </c>
      <c r="B29" s="14" t="str">
        <f>[7]TK163!B29</f>
        <v>2,2,1</v>
      </c>
      <c r="C29" s="16" t="str">
        <f>[7]TK163!C29</f>
        <v xml:space="preserve">2,2,1. Ferraillages </v>
      </c>
      <c r="D29" s="5" t="str">
        <f>[7]TK163!D29</f>
        <v xml:space="preserve">contrôle des sections  </v>
      </c>
      <c r="E29" s="10" t="str">
        <f>[7]TK163!E29</f>
        <v>ENTREPRISE GC +  BUREAU DE CONTROL</v>
      </c>
      <c r="F29" s="41" t="str">
        <f>[7]TK163!F29</f>
        <v>LGV-BAT163-PV221</v>
      </c>
    </row>
    <row r="30" spans="1:6" ht="15" customHeight="1">
      <c r="A30" s="54">
        <v>0.03</v>
      </c>
      <c r="B30" s="125" t="str">
        <f>[7]TK163!B30</f>
        <v>2,2,2</v>
      </c>
      <c r="C30" s="136" t="str">
        <f>[7]TK163!C30</f>
        <v xml:space="preserve">     2,2,2. MALT fond de fouille / structure</v>
      </c>
      <c r="D30" s="17" t="str">
        <f>[7]TK163!D30</f>
        <v>continuité de la boucle de terre</v>
      </c>
      <c r="E30" s="10" t="str">
        <f>[7]TK163!E30</f>
        <v>ENTREPRISE GC + CR/SIG  + BUREAU DE CONTROL</v>
      </c>
      <c r="F30" s="167" t="str">
        <f>[7]TK163!F30</f>
        <v>LGV-BAT163-PV222</v>
      </c>
    </row>
    <row r="31" spans="1:6" ht="15" customHeight="1">
      <c r="A31" s="73">
        <v>0.03</v>
      </c>
      <c r="B31" s="134"/>
      <c r="C31" s="137"/>
      <c r="D31" s="17" t="str">
        <f>[7]TK163!D31</f>
        <v>mesure de la prise de terre</v>
      </c>
      <c r="E31" s="8">
        <f>[7]TK163!E31</f>
        <v>0</v>
      </c>
      <c r="F31" s="168"/>
    </row>
    <row r="32" spans="1:6" ht="15" customHeight="1">
      <c r="A32" s="54">
        <v>0.03</v>
      </c>
      <c r="B32" s="135"/>
      <c r="C32" s="138"/>
      <c r="D32" s="17" t="str">
        <f>[7]TK163!D32</f>
        <v>mise en œuvre des éléments de la MALT (voir remarque)</v>
      </c>
      <c r="E32" s="121">
        <f>[7]TK163!E32</f>
        <v>0</v>
      </c>
      <c r="F32" s="169"/>
    </row>
    <row r="33" spans="1:6" ht="15" customHeight="1">
      <c r="A33" s="54">
        <v>0.06</v>
      </c>
      <c r="B33" s="14" t="str">
        <f>[7]TK163!B33</f>
        <v>2,2,3</v>
      </c>
      <c r="C33" s="16" t="str">
        <f>[7]TK163!C33</f>
        <v>2,2,3. Coffrages</v>
      </c>
      <c r="D33" s="16" t="str">
        <f>[7]TK163!D33</f>
        <v>dimension, verticalité et linéarité</v>
      </c>
      <c r="E33" s="65" t="str">
        <f>[7]TK163!E33</f>
        <v>ENTREPRISE GC</v>
      </c>
      <c r="F33" s="41">
        <f>[7]TK163!F33</f>
        <v>0</v>
      </c>
    </row>
    <row r="34" spans="1:6" ht="15" customHeight="1">
      <c r="A34" s="54">
        <v>0.06</v>
      </c>
      <c r="B34" s="14" t="str">
        <f>[7]TK163!B34</f>
        <v>2,2,4</v>
      </c>
      <c r="C34" s="16" t="str">
        <f>[7]TK163!C34</f>
        <v xml:space="preserve">2,2,4. Essais sur béton frais </v>
      </c>
      <c r="D34" s="16" t="str">
        <f>[7]TK163!D34</f>
        <v xml:space="preserve">essai d'affaissement </v>
      </c>
      <c r="E34" s="65" t="str">
        <f>[7]TK163!E34</f>
        <v>ENTREPRISE GC + LABORATOIRE SOL</v>
      </c>
      <c r="F34" s="41" t="str">
        <f>[7]TK163!F34</f>
        <v>LGV-BAT163-PV224</v>
      </c>
    </row>
    <row r="35" spans="1:6" ht="15" customHeight="1">
      <c r="A35" s="54">
        <v>0.52</v>
      </c>
      <c r="B35" s="14" t="str">
        <f>[7]TK163!B35</f>
        <v>2,2,5</v>
      </c>
      <c r="C35" s="16" t="str">
        <f>[7]TK163!C35</f>
        <v>2,2,5. Essais sur béton durci</v>
      </c>
      <c r="D35" s="16" t="str">
        <f>[7]TK163!D35</f>
        <v xml:space="preserve">essai  de résistances mécaniques </v>
      </c>
      <c r="E35" s="65" t="str">
        <f>[7]TK163!E35</f>
        <v>ENTREPRISE GC + LABORATOIRE SOL</v>
      </c>
      <c r="F35" s="41" t="str">
        <f>[7]TK163!F35</f>
        <v>LGV-BAT163-PV225</v>
      </c>
    </row>
    <row r="36" spans="1:6" ht="15" customHeight="1">
      <c r="A36" s="54">
        <v>0.08</v>
      </c>
      <c r="B36" s="14" t="str">
        <f>[7]TK163!B36</f>
        <v>2,2,6</v>
      </c>
      <c r="C36" s="22" t="str">
        <f>[7]TK163!C36</f>
        <v>2,2,6. Décoffrage/utilisation de l'ouvrage</v>
      </c>
      <c r="D36" s="19" t="str">
        <f>[7]TK163!D36</f>
        <v>séchage du béton</v>
      </c>
      <c r="E36" s="65" t="str">
        <f>[7]TK163!E36</f>
        <v xml:space="preserve">ENTREPRISE GC + CR/SIG </v>
      </c>
      <c r="F36" s="41" t="str">
        <f>[7]TK163!F36</f>
        <v>LGV-BAT163-PV226</v>
      </c>
    </row>
    <row r="37" spans="1:6" ht="15" customHeight="1">
      <c r="A37" s="54">
        <v>0.08</v>
      </c>
      <c r="B37" s="14" t="str">
        <f>[7]TK163!B37</f>
        <v>2,2,7</v>
      </c>
      <c r="C37" s="122" t="str">
        <f>[7]TK163!C37</f>
        <v>2,2,7. MALT fond de fouille / structure</v>
      </c>
      <c r="D37" s="17" t="str">
        <f>[7]TK163!D37</f>
        <v>mesure de la prise de terre</v>
      </c>
      <c r="E37" s="65" t="str">
        <f>[7]TK163!E37</f>
        <v xml:space="preserve">ENTREPRISE GC + CR/SIG </v>
      </c>
      <c r="F37" s="41">
        <f>[7]TK163!F37</f>
        <v>0</v>
      </c>
    </row>
    <row r="38" spans="1:6" ht="15" customHeight="1">
      <c r="B38" s="14">
        <f>[7]TK163!B38</f>
        <v>0</v>
      </c>
      <c r="C38" s="122">
        <f>[7]TK163!C38</f>
        <v>0</v>
      </c>
      <c r="D38" s="17">
        <f>[7]TK163!D38</f>
        <v>0</v>
      </c>
      <c r="E38" s="8">
        <f>[7]TK163!E38</f>
        <v>0</v>
      </c>
      <c r="F38" s="41">
        <f>[7]TK163!F38</f>
        <v>0</v>
      </c>
    </row>
    <row r="39" spans="1:6" ht="15" customHeight="1">
      <c r="B39" s="11" t="str">
        <f>[7]TK163!B39</f>
        <v>2,3,0</v>
      </c>
      <c r="C39" s="12" t="str">
        <f>[7]TK163!C39</f>
        <v>Poteaux raidisseur</v>
      </c>
      <c r="D39" s="12">
        <f>[7]TK163!D39</f>
        <v>0</v>
      </c>
      <c r="E39" s="10">
        <f>[7]TK163!E39</f>
        <v>0</v>
      </c>
      <c r="F39" s="79">
        <f>[7]TK163!F39</f>
        <v>0</v>
      </c>
    </row>
    <row r="40" spans="1:6" ht="15" customHeight="1">
      <c r="A40" s="54">
        <v>0.09</v>
      </c>
      <c r="B40" s="14" t="str">
        <f>[7]TK163!B40</f>
        <v>2,3,1</v>
      </c>
      <c r="C40" s="16" t="str">
        <f>[7]TK163!C40</f>
        <v xml:space="preserve">2,3,1. Ferraillages </v>
      </c>
      <c r="D40" s="5" t="str">
        <f>[7]TK163!D40</f>
        <v xml:space="preserve">contrôle des sections  </v>
      </c>
      <c r="E40" s="10" t="str">
        <f>[7]TK163!E40</f>
        <v>ENTREPRISE GC +  BUREAU DE CONTROL</v>
      </c>
      <c r="F40" s="41" t="str">
        <f>[7]TK163!F40</f>
        <v>LGV-BAT163-PV331</v>
      </c>
    </row>
    <row r="41" spans="1:6" ht="15" customHeight="1">
      <c r="A41" s="54">
        <v>0.09</v>
      </c>
      <c r="B41" s="125" t="str">
        <f>[7]TK163!B41</f>
        <v>2,3,2</v>
      </c>
      <c r="C41" s="136" t="str">
        <f>[7]TK163!C41</f>
        <v xml:space="preserve">     2,3,2. MALT structure</v>
      </c>
      <c r="D41" s="17" t="str">
        <f>[7]TK163!D41</f>
        <v>continuité de la boucle de terre</v>
      </c>
      <c r="E41" s="128" t="str">
        <f>[7]TK163!E41</f>
        <v>ENTREPRISE GC + CR/SIG  + BUREAU DE CONTROL</v>
      </c>
      <c r="F41" s="167">
        <f>[7]TK163!F41</f>
        <v>0</v>
      </c>
    </row>
    <row r="42" spans="1:6" ht="15" customHeight="1">
      <c r="A42" s="54">
        <v>0.09</v>
      </c>
      <c r="B42" s="134"/>
      <c r="C42" s="137"/>
      <c r="D42" s="17" t="str">
        <f>[7]TK163!D42</f>
        <v>mesure de la prise de terre</v>
      </c>
      <c r="E42" s="129"/>
      <c r="F42" s="168"/>
    </row>
    <row r="43" spans="1:6" ht="15" customHeight="1">
      <c r="A43" s="54">
        <v>0.09</v>
      </c>
      <c r="B43" s="135"/>
      <c r="C43" s="138"/>
      <c r="D43" s="17" t="str">
        <f>[7]TK163!D43</f>
        <v>mise en œuvre des éléments de la MALT (voir remarque)</v>
      </c>
      <c r="E43" s="130"/>
      <c r="F43" s="169"/>
    </row>
    <row r="44" spans="1:6" ht="15" customHeight="1">
      <c r="A44" s="54">
        <v>0.09</v>
      </c>
      <c r="B44" s="14" t="str">
        <f>[7]TK163!B44</f>
        <v>2,3,3</v>
      </c>
      <c r="C44" s="16" t="str">
        <f>[7]TK163!C44</f>
        <v>2,3,3. Coffrages</v>
      </c>
      <c r="D44" s="16" t="str">
        <f>[7]TK163!D44</f>
        <v>dimension, verticalité et linéarité</v>
      </c>
      <c r="E44" s="10" t="str">
        <f>[7]TK163!E44</f>
        <v>ENTREPRISE GC</v>
      </c>
      <c r="F44" s="41" t="str">
        <f>[7]TK163!F44</f>
        <v>LGV-BAT163-PV333</v>
      </c>
    </row>
    <row r="45" spans="1:6" ht="15" customHeight="1">
      <c r="A45" s="54">
        <v>0.1</v>
      </c>
      <c r="B45" s="14" t="str">
        <f>[7]TK163!B45</f>
        <v>2,3,4</v>
      </c>
      <c r="C45" s="16" t="str">
        <f>[7]TK163!C45</f>
        <v xml:space="preserve">2,3,4. Essais sur béton frais </v>
      </c>
      <c r="D45" s="16" t="str">
        <f>[7]TK163!D45</f>
        <v xml:space="preserve">essai d'affaissement </v>
      </c>
      <c r="E45" s="10" t="str">
        <f>[7]TK163!E45</f>
        <v>ENTREPRISE GC + LABORATOIRE SOL</v>
      </c>
      <c r="F45" s="79">
        <f>[7]TK163!F45</f>
        <v>0</v>
      </c>
    </row>
    <row r="46" spans="1:6" ht="15" customHeight="1">
      <c r="A46" s="54">
        <v>0.56999999999999995</v>
      </c>
      <c r="B46" s="14" t="str">
        <f>[7]TK163!B46</f>
        <v>2,3,5</v>
      </c>
      <c r="C46" s="16" t="str">
        <f>[7]TK163!C46</f>
        <v>2,3,5. Essais sur béton durci</v>
      </c>
      <c r="D46" s="16" t="str">
        <f>[7]TK163!D46</f>
        <v xml:space="preserve">essai  de résistances mécaniques </v>
      </c>
      <c r="E46" s="10" t="str">
        <f>[7]TK163!E46</f>
        <v>ENTREPRISE GC + LABORATOIRE SOL</v>
      </c>
      <c r="F46" s="115" t="str">
        <f>[7]TK163!F46</f>
        <v>LGV-BAT163-PV335</v>
      </c>
    </row>
    <row r="47" spans="1:6" ht="15" customHeight="1">
      <c r="A47" s="54">
        <v>0.13</v>
      </c>
      <c r="B47" s="14" t="str">
        <f>[7]TK163!B47</f>
        <v>2,3,6</v>
      </c>
      <c r="C47" s="22" t="str">
        <f>[7]TK163!C47</f>
        <v>2,3,6. Décoffrage/utilisation de l'ouvrage</v>
      </c>
      <c r="D47" s="19" t="str">
        <f>[7]TK163!D47</f>
        <v>séchage du béton</v>
      </c>
      <c r="E47" s="10" t="str">
        <f>[7]TK163!E47</f>
        <v xml:space="preserve">ENTREPRISE GC + CR/SIG </v>
      </c>
      <c r="F47" s="41" t="str">
        <f>[7]TK163!F47</f>
        <v>LGV-BAT163-PV336</v>
      </c>
    </row>
    <row r="48" spans="1:6" ht="15" customHeight="1">
      <c r="A48" s="54">
        <v>0.13</v>
      </c>
      <c r="B48" s="14" t="str">
        <f>[7]TK163!B48</f>
        <v>2,3,7</v>
      </c>
      <c r="C48" s="122" t="str">
        <f>[7]TK163!C48</f>
        <v>2,3,7. MALT structure</v>
      </c>
      <c r="D48" s="17" t="str">
        <f>[7]TK163!D48</f>
        <v>mesure de la prise de terre</v>
      </c>
      <c r="E48" s="8" t="str">
        <f>[7]TK163!E48</f>
        <v xml:space="preserve">ENTREPRISE GC + CR/SIG </v>
      </c>
      <c r="F48" s="115">
        <f>[7]TK163!F48</f>
        <v>0</v>
      </c>
    </row>
    <row r="49" spans="1:6" ht="15" customHeight="1">
      <c r="B49" s="9">
        <f>[7]TK163!B49</f>
        <v>0</v>
      </c>
      <c r="C49" s="16">
        <f>[7]TK163!C49</f>
        <v>0</v>
      </c>
      <c r="D49" s="16">
        <f>[7]TK163!D49</f>
        <v>0</v>
      </c>
      <c r="E49" s="10">
        <f>[7]TK163!E49</f>
        <v>0</v>
      </c>
      <c r="F49" s="79">
        <f>[7]TK163!F49</f>
        <v>0</v>
      </c>
    </row>
    <row r="50" spans="1:6" ht="15" customHeight="1">
      <c r="B50" s="11" t="str">
        <f>[7]TK163!B50</f>
        <v>2,4,0</v>
      </c>
      <c r="C50" s="12" t="str">
        <f>[7]TK163!C50</f>
        <v xml:space="preserve">Chainages et linteaux </v>
      </c>
      <c r="D50" s="12">
        <f>[7]TK163!D50</f>
        <v>0</v>
      </c>
      <c r="E50" s="10">
        <f>[7]TK163!E50</f>
        <v>0</v>
      </c>
      <c r="F50" s="115">
        <f>[7]TK163!F50</f>
        <v>0</v>
      </c>
    </row>
    <row r="51" spans="1:6" ht="15" customHeight="1">
      <c r="A51" s="54">
        <v>0.22</v>
      </c>
      <c r="B51" s="14" t="str">
        <f>[7]TK163!B51</f>
        <v>2,4,1</v>
      </c>
      <c r="C51" s="16" t="str">
        <f>[7]TK163!C51</f>
        <v xml:space="preserve">2,4,1. Ferraillages </v>
      </c>
      <c r="D51" s="5" t="str">
        <f>[7]TK163!D51</f>
        <v xml:space="preserve">contrôle des sections  </v>
      </c>
      <c r="E51" s="10" t="str">
        <f>[7]TK163!E51</f>
        <v>ENTREPRISE GC +  BUREAU DE CONTROL</v>
      </c>
      <c r="F51" s="115" t="str">
        <f>[7]TK163!F51</f>
        <v>LGV-BAT163-PV241</v>
      </c>
    </row>
    <row r="52" spans="1:6" ht="15" customHeight="1">
      <c r="A52" s="54">
        <v>0.22</v>
      </c>
      <c r="B52" s="125" t="str">
        <f>[7]TK163!B52</f>
        <v>2,4,2</v>
      </c>
      <c r="C52" s="136" t="str">
        <f>[7]TK163!C52</f>
        <v xml:space="preserve">     2,4,2. MALT structure</v>
      </c>
      <c r="D52" s="17" t="str">
        <f>[7]TK163!D52</f>
        <v>continuité de la boucle de terre</v>
      </c>
      <c r="E52" s="128" t="str">
        <f>[7]TK163!E52</f>
        <v>ENTREPRISE GC + CR/SIG  + BUREAU DE CONTROL</v>
      </c>
      <c r="F52" s="125">
        <f>[7]TK163!F52</f>
        <v>0</v>
      </c>
    </row>
    <row r="53" spans="1:6" ht="15" customHeight="1">
      <c r="A53" s="54">
        <v>0.22</v>
      </c>
      <c r="B53" s="134"/>
      <c r="C53" s="137"/>
      <c r="D53" s="17" t="str">
        <f>[7]TK163!D53</f>
        <v>mesure de la prise de terre</v>
      </c>
      <c r="E53" s="129"/>
      <c r="F53" s="134"/>
    </row>
    <row r="54" spans="1:6" ht="15" customHeight="1">
      <c r="A54" s="54">
        <v>0.22</v>
      </c>
      <c r="B54" s="135"/>
      <c r="C54" s="138"/>
      <c r="D54" s="17" t="str">
        <f>[7]TK163!D54</f>
        <v>mise en œuvre des éléments de la MALT (voir remarque)</v>
      </c>
      <c r="E54" s="130"/>
      <c r="F54" s="135"/>
    </row>
    <row r="55" spans="1:6" ht="15" customHeight="1">
      <c r="A55" s="54">
        <v>0.22</v>
      </c>
      <c r="B55" s="14" t="str">
        <f>[7]TK163!B55</f>
        <v>2,4,3</v>
      </c>
      <c r="C55" s="16" t="str">
        <f>[7]TK163!C55</f>
        <v>2,4,3. Coffrages</v>
      </c>
      <c r="D55" s="16" t="str">
        <f>[7]TK163!D55</f>
        <v>dimension, verticalité et linéarité</v>
      </c>
      <c r="E55" s="10" t="str">
        <f>[7]TK163!E55</f>
        <v>ENTREPRISE GC</v>
      </c>
      <c r="F55" s="115" t="str">
        <f>[7]TK163!F55</f>
        <v>LGV-BAT163-PV243</v>
      </c>
    </row>
    <row r="56" spans="1:6" ht="15" customHeight="1">
      <c r="A56" s="54">
        <v>0.23</v>
      </c>
      <c r="B56" s="14" t="str">
        <f>[7]TK163!B56</f>
        <v>2,4,4</v>
      </c>
      <c r="C56" s="16" t="str">
        <f>[7]TK163!C56</f>
        <v xml:space="preserve">2,4,4. Essais sur béton frais </v>
      </c>
      <c r="D56" s="16" t="str">
        <f>[7]TK163!D56</f>
        <v xml:space="preserve">essai d'affaissement </v>
      </c>
      <c r="E56" s="10" t="str">
        <f>[7]TK163!E56</f>
        <v>ENTREPRISE GC + LABORATOIRE SOL</v>
      </c>
      <c r="F56" s="115" t="str">
        <f>[7]TK163!F56</f>
        <v>LGV-BAT163-PV244</v>
      </c>
    </row>
    <row r="57" spans="1:6" ht="15" customHeight="1">
      <c r="A57" s="54">
        <v>0.61</v>
      </c>
      <c r="B57" s="14" t="str">
        <f>[7]TK163!B57</f>
        <v>2,4,5</v>
      </c>
      <c r="C57" s="16" t="str">
        <f>[7]TK163!C57</f>
        <v>2,4,5. Essais sur béton durci</v>
      </c>
      <c r="D57" s="16" t="str">
        <f>[7]TK163!D57</f>
        <v xml:space="preserve">essai  de résistances mécaniques </v>
      </c>
      <c r="E57" s="10" t="str">
        <f>[7]TK163!E57</f>
        <v>ENTREPRISE GC + LABORATOIRE SOL</v>
      </c>
      <c r="F57" s="41">
        <f>[7]TK163!F57</f>
        <v>0</v>
      </c>
    </row>
    <row r="58" spans="1:6" ht="15" customHeight="1">
      <c r="A58" s="54">
        <v>0.32</v>
      </c>
      <c r="B58" s="14" t="str">
        <f>[7]TK163!B58</f>
        <v>2,4,6</v>
      </c>
      <c r="C58" s="22" t="str">
        <f>[7]TK163!C58</f>
        <v>2,4,6. Décoffrage/utilisation de l'ouvrage</v>
      </c>
      <c r="D58" s="19" t="str">
        <f>[7]TK163!D58</f>
        <v>séchage du béton</v>
      </c>
      <c r="E58" s="10" t="str">
        <f>[7]TK163!E58</f>
        <v xml:space="preserve">ENTREPRISE GC + CR/SIG </v>
      </c>
      <c r="F58" s="115" t="str">
        <f>[7]TK163!F58</f>
        <v>LGV-BAT163-PV246</v>
      </c>
    </row>
    <row r="59" spans="1:6" ht="15" customHeight="1">
      <c r="A59" s="54">
        <v>0.32</v>
      </c>
      <c r="B59" s="14" t="str">
        <f>[7]TK163!B59</f>
        <v>2,4,7</v>
      </c>
      <c r="C59" s="122" t="str">
        <f>[7]TK163!C59</f>
        <v>2,4,7. MALT structure</v>
      </c>
      <c r="D59" s="17" t="str">
        <f>[7]TK163!D59</f>
        <v>mesure de la prise de terre</v>
      </c>
      <c r="E59" s="8" t="str">
        <f>[7]TK163!E59</f>
        <v xml:space="preserve">ENTREPRISE GC + CR/SIG </v>
      </c>
      <c r="F59" s="115">
        <f>[7]TK163!F59</f>
        <v>0</v>
      </c>
    </row>
    <row r="60" spans="1:6" ht="15" customHeight="1">
      <c r="B60" s="9">
        <f>[7]TK163!B60</f>
        <v>0</v>
      </c>
      <c r="C60" s="16">
        <f>[7]TK163!C60</f>
        <v>0</v>
      </c>
      <c r="D60" s="16">
        <f>[7]TK163!D60</f>
        <v>0</v>
      </c>
      <c r="E60" s="10">
        <f>[7]TK163!E60</f>
        <v>0</v>
      </c>
      <c r="F60" s="117">
        <f>[7]TK163!F60</f>
        <v>0</v>
      </c>
    </row>
    <row r="61" spans="1:6" ht="15" customHeight="1">
      <c r="B61" s="11" t="str">
        <f>[7]TK163!B61</f>
        <v>2,5,0</v>
      </c>
      <c r="C61" s="3" t="str">
        <f>[7]TK163!C61</f>
        <v>Poutres</v>
      </c>
      <c r="D61" s="3">
        <f>[7]TK163!D61</f>
        <v>0</v>
      </c>
      <c r="E61" s="10">
        <f>[7]TK163!E61</f>
        <v>0</v>
      </c>
      <c r="F61" s="41">
        <f>[7]TK163!F61</f>
        <v>0</v>
      </c>
    </row>
    <row r="62" spans="1:6" ht="15" customHeight="1">
      <c r="A62" s="54">
        <v>0.33</v>
      </c>
      <c r="B62" s="14" t="str">
        <f>[7]TK163!B62</f>
        <v>2,5,1</v>
      </c>
      <c r="C62" s="16" t="str">
        <f>[7]TK163!C62</f>
        <v xml:space="preserve">2,5,1. Ferraillages </v>
      </c>
      <c r="D62" s="5" t="str">
        <f>[7]TK163!D62</f>
        <v xml:space="preserve">contrôle des sections  </v>
      </c>
      <c r="E62" s="10" t="str">
        <f>[7]TK163!E62</f>
        <v>ENTREPRISE GC +  BUREAU DE CONTROL</v>
      </c>
      <c r="F62" s="41">
        <f>[7]TK163!F62</f>
        <v>0</v>
      </c>
    </row>
    <row r="63" spans="1:6" ht="15" customHeight="1">
      <c r="A63" s="54">
        <v>0.33</v>
      </c>
      <c r="B63" s="125" t="str">
        <f>[7]TK163!B63</f>
        <v>2,5,2</v>
      </c>
      <c r="C63" s="136" t="str">
        <f>[7]TK163!C63</f>
        <v xml:space="preserve">     2,5,2. MALT structure</v>
      </c>
      <c r="D63" s="17" t="str">
        <f>[7]TK163!D63</f>
        <v>continuité de la boucle de terre</v>
      </c>
      <c r="E63" s="128" t="str">
        <f>[7]TK163!E63</f>
        <v>ENTREPRISE GC + CR/SIG  + BUREAU DE CONTROL</v>
      </c>
      <c r="F63" s="150">
        <f>[7]TK163!F63</f>
        <v>0</v>
      </c>
    </row>
    <row r="64" spans="1:6" ht="15" customHeight="1">
      <c r="A64" s="54">
        <v>0.33</v>
      </c>
      <c r="B64" s="134"/>
      <c r="C64" s="137"/>
      <c r="D64" s="17" t="str">
        <f>[7]TK163!D64</f>
        <v>mesure de la prise de terre</v>
      </c>
      <c r="E64" s="129"/>
      <c r="F64" s="151"/>
    </row>
    <row r="65" spans="1:6" ht="15" customHeight="1">
      <c r="A65" s="54">
        <v>0.33</v>
      </c>
      <c r="B65" s="135"/>
      <c r="C65" s="138"/>
      <c r="D65" s="17" t="str">
        <f>[7]TK163!D65</f>
        <v>mise en œuvre des éléments de la MALT (voir remarque)</v>
      </c>
      <c r="E65" s="130"/>
      <c r="F65" s="170"/>
    </row>
    <row r="66" spans="1:6" ht="15" customHeight="1">
      <c r="A66" s="54">
        <v>0.33</v>
      </c>
      <c r="B66" s="14" t="str">
        <f>[7]TK163!B66</f>
        <v>2,5,3</v>
      </c>
      <c r="C66" s="16" t="str">
        <f>[7]TK163!C66</f>
        <v>2,5,3. Coffrages</v>
      </c>
      <c r="D66" s="16" t="str">
        <f>[7]TK163!D66</f>
        <v>dimension, verticalité et linéarité</v>
      </c>
      <c r="E66" s="10" t="str">
        <f>[7]TK163!E66</f>
        <v>ENTREPRISE GC</v>
      </c>
      <c r="F66" s="41">
        <f>[7]TK163!F66</f>
        <v>0</v>
      </c>
    </row>
    <row r="67" spans="1:6" ht="15" customHeight="1">
      <c r="A67" s="54">
        <v>0.35</v>
      </c>
      <c r="B67" s="14" t="str">
        <f>[7]TK163!B67</f>
        <v>2,5,4</v>
      </c>
      <c r="C67" s="16" t="str">
        <f>[7]TK163!C67</f>
        <v xml:space="preserve">2,5,4. Essais sur béton frais </v>
      </c>
      <c r="D67" s="16" t="str">
        <f>[7]TK163!D67</f>
        <v xml:space="preserve">essai d'affaissement </v>
      </c>
      <c r="E67" s="10" t="str">
        <f>[7]TK163!E67</f>
        <v>ENTREPRISE GC + LABORATOIRE SOL</v>
      </c>
      <c r="F67" s="41">
        <f>[7]TK163!F67</f>
        <v>0</v>
      </c>
    </row>
    <row r="68" spans="1:6" ht="15" customHeight="1">
      <c r="A68" s="54">
        <v>0.61</v>
      </c>
      <c r="B68" s="14" t="str">
        <f>[7]TK163!B68</f>
        <v>2,5,5</v>
      </c>
      <c r="C68" s="16" t="str">
        <f>[7]TK163!C68</f>
        <v>2,5,5. Essais sur béton durci</v>
      </c>
      <c r="D68" s="16" t="str">
        <f>[7]TK163!D68</f>
        <v xml:space="preserve">essai  de résistances mécaniques </v>
      </c>
      <c r="E68" s="10" t="str">
        <f>[7]TK163!E68</f>
        <v>ENTREPRISE GC + LABORATOIRE SOL</v>
      </c>
      <c r="F68" s="41">
        <f>[7]TK163!F68</f>
        <v>0</v>
      </c>
    </row>
    <row r="69" spans="1:6" ht="15" customHeight="1">
      <c r="A69" s="54">
        <v>0.33</v>
      </c>
      <c r="B69" s="14" t="str">
        <f>[7]TK163!B69</f>
        <v>2,5,6</v>
      </c>
      <c r="C69" s="22" t="str">
        <f>[7]TK163!C69</f>
        <v>2,5,6. Décoffrage/utilisation de l'ouvrage</v>
      </c>
      <c r="D69" s="19" t="str">
        <f>[7]TK163!D69</f>
        <v>séchage du béton</v>
      </c>
      <c r="E69" s="10" t="str">
        <f>[7]TK163!E69</f>
        <v xml:space="preserve">ENTREPRISE GC + CR/SIG </v>
      </c>
      <c r="F69" s="41">
        <f>[7]TK163!F69</f>
        <v>0</v>
      </c>
    </row>
    <row r="70" spans="1:6" ht="15" customHeight="1">
      <c r="A70" s="54">
        <v>0.34</v>
      </c>
      <c r="B70" s="14" t="str">
        <f>[7]TK163!B70</f>
        <v>2,5,7</v>
      </c>
      <c r="C70" s="122" t="str">
        <f>[7]TK163!C70</f>
        <v>2,5,7. MALT structure</v>
      </c>
      <c r="D70" s="17" t="str">
        <f>[7]TK163!D70</f>
        <v>mesure de la prise de terre</v>
      </c>
      <c r="E70" s="8" t="str">
        <f>[7]TK163!E70</f>
        <v xml:space="preserve">ENTREPRISE GC + CR/SIG </v>
      </c>
      <c r="F70" s="41">
        <f>[7]TK163!F70</f>
        <v>0</v>
      </c>
    </row>
    <row r="71" spans="1:6" ht="15" customHeight="1">
      <c r="B71" s="9">
        <f>[7]TK163!B71</f>
        <v>0</v>
      </c>
      <c r="C71" s="16">
        <f>[7]TK163!C71</f>
        <v>0</v>
      </c>
      <c r="D71" s="16">
        <f>[7]TK163!D71</f>
        <v>0</v>
      </c>
      <c r="E71" s="10">
        <f>[7]TK163!E71</f>
        <v>0</v>
      </c>
      <c r="F71" s="117">
        <f>[7]TK163!F71</f>
        <v>0</v>
      </c>
    </row>
    <row r="72" spans="1:6" ht="15" customHeight="1">
      <c r="B72" s="11" t="str">
        <f>[7]TK163!B72</f>
        <v>2,6,0</v>
      </c>
      <c r="C72" s="12" t="str">
        <f>[7]TK163!C72</f>
        <v>Acrotères</v>
      </c>
      <c r="D72" s="12">
        <f>[7]TK163!D72</f>
        <v>0</v>
      </c>
      <c r="E72" s="10">
        <f>[7]TK163!E72</f>
        <v>0</v>
      </c>
      <c r="F72" s="41">
        <f>[7]TK163!F72</f>
        <v>0</v>
      </c>
    </row>
    <row r="73" spans="1:6" ht="15" customHeight="1">
      <c r="A73" s="54">
        <v>0.44</v>
      </c>
      <c r="B73" s="14" t="str">
        <f>[7]TK163!B73</f>
        <v>2,6,1</v>
      </c>
      <c r="C73" s="16" t="str">
        <f>[7]TK163!C73</f>
        <v xml:space="preserve">2,6,1. Ferraillages </v>
      </c>
      <c r="D73" s="5" t="str">
        <f>[7]TK163!D73</f>
        <v xml:space="preserve">contrôle des sections  </v>
      </c>
      <c r="E73" s="10" t="str">
        <f>[7]TK163!E73</f>
        <v>ENTREPRISE GC +  BUREAU DE CONTROL</v>
      </c>
      <c r="F73" s="41" t="str">
        <f>[7]TK163!F73</f>
        <v>LGV-BAT163-PV261</v>
      </c>
    </row>
    <row r="74" spans="1:6" ht="15" customHeight="1">
      <c r="A74" s="54">
        <v>0.44</v>
      </c>
      <c r="B74" s="125" t="str">
        <f>[7]TK163!B74</f>
        <v>2,6,2</v>
      </c>
      <c r="C74" s="136" t="str">
        <f>[7]TK163!C74</f>
        <v xml:space="preserve">     2,6,2. MALT structure</v>
      </c>
      <c r="D74" s="17" t="str">
        <f>[7]TK163!D74</f>
        <v>continuité de la boucle de terre</v>
      </c>
      <c r="E74" s="128" t="str">
        <f>[7]TK163!E74</f>
        <v>ENTREPRISE GC + CR/SIG  + BUREAU DE CONTROL</v>
      </c>
      <c r="F74" s="167" t="str">
        <f>[7]TK163!F74</f>
        <v>LGV-BAT163-PV262</v>
      </c>
    </row>
    <row r="75" spans="1:6" ht="15" customHeight="1">
      <c r="A75" s="54">
        <v>0.44</v>
      </c>
      <c r="B75" s="134"/>
      <c r="C75" s="137"/>
      <c r="D75" s="17" t="str">
        <f>[7]TK163!D75</f>
        <v>mesure de la prise de terre</v>
      </c>
      <c r="E75" s="129"/>
      <c r="F75" s="168"/>
    </row>
    <row r="76" spans="1:6" ht="15" customHeight="1">
      <c r="A76" s="54">
        <v>0.44</v>
      </c>
      <c r="B76" s="135"/>
      <c r="C76" s="138"/>
      <c r="D76" s="17" t="str">
        <f>[7]TK163!D76</f>
        <v>mise en œuvre des éléments de la MALT (voir remarque)</v>
      </c>
      <c r="E76" s="130"/>
      <c r="F76" s="169"/>
    </row>
    <row r="77" spans="1:6" ht="15" customHeight="1">
      <c r="A77" s="54">
        <v>0.44</v>
      </c>
      <c r="B77" s="14" t="str">
        <f>[7]TK163!B77</f>
        <v>2,6,3</v>
      </c>
      <c r="C77" s="16" t="str">
        <f>[7]TK163!C77</f>
        <v>2,6,3. Coffrages</v>
      </c>
      <c r="D77" s="16" t="str">
        <f>[7]TK163!D77</f>
        <v>dimention, verticalité et linéarité</v>
      </c>
      <c r="E77" s="10" t="str">
        <f>[7]TK163!E77</f>
        <v>ENTREPRISE GC</v>
      </c>
      <c r="F77" s="41" t="str">
        <f>[7]TK163!F77</f>
        <v>LGV-BAT163-PV263</v>
      </c>
    </row>
    <row r="78" spans="1:6" ht="15" customHeight="1">
      <c r="A78" s="54">
        <v>0.45</v>
      </c>
      <c r="B78" s="14" t="str">
        <f>[7]TK163!B78</f>
        <v>2,6,4</v>
      </c>
      <c r="C78" s="16" t="str">
        <f>[7]TK163!C78</f>
        <v xml:space="preserve">2,6,4. Essais sur béton frais </v>
      </c>
      <c r="D78" s="16" t="str">
        <f>[7]TK163!D78</f>
        <v xml:space="preserve">essai d'affaissement </v>
      </c>
      <c r="E78" s="10" t="str">
        <f>[7]TK163!E78</f>
        <v>ENTREPRISE GC + LABORATOIRE SOL</v>
      </c>
      <c r="F78" s="41" t="str">
        <f>[7]TK163!F78</f>
        <v>LGV-BAT163-PV264</v>
      </c>
    </row>
    <row r="79" spans="1:6" ht="15" customHeight="1">
      <c r="A79" s="54">
        <v>0.74</v>
      </c>
      <c r="B79" s="14" t="str">
        <f>[7]TK163!B79</f>
        <v>2,6,5</v>
      </c>
      <c r="C79" s="16" t="str">
        <f>[7]TK163!C79</f>
        <v>2,6,5. Essais sur béton durci</v>
      </c>
      <c r="D79" s="16" t="str">
        <f>[7]TK163!D79</f>
        <v xml:space="preserve">essai  de résistances mécaniques </v>
      </c>
      <c r="E79" s="10" t="str">
        <f>[7]TK163!E79</f>
        <v>ENTREPRISE GC + LABORATOIRE SOL</v>
      </c>
      <c r="F79" s="41">
        <f>[7]TK163!F79</f>
        <v>0</v>
      </c>
    </row>
    <row r="80" spans="1:6" ht="15" customHeight="1">
      <c r="A80" s="54">
        <v>0.48</v>
      </c>
      <c r="B80" s="14" t="str">
        <f>[7]TK163!B80</f>
        <v>2,6,6</v>
      </c>
      <c r="C80" s="22" t="str">
        <f>[7]TK163!C80</f>
        <v>2,6,6. Decofrage/utilisation de l'ouvrage</v>
      </c>
      <c r="D80" s="19" t="str">
        <f>[7]TK163!D80</f>
        <v>séchage du béton</v>
      </c>
      <c r="E80" s="10" t="str">
        <f>[7]TK163!E80</f>
        <v xml:space="preserve">ENTREPRISE GC + CR/SIG </v>
      </c>
      <c r="F80" s="41" t="str">
        <f>[7]TK163!F80</f>
        <v>LGV-BAT163-PV266</v>
      </c>
    </row>
    <row r="81" spans="1:6" ht="15" customHeight="1">
      <c r="A81" s="54">
        <v>0.48</v>
      </c>
      <c r="B81" s="14" t="str">
        <f>[7]TK163!B81</f>
        <v>2,6,7</v>
      </c>
      <c r="C81" s="122" t="str">
        <f>[7]TK163!C81</f>
        <v>2,6,7. MALT structure</v>
      </c>
      <c r="D81" s="17" t="str">
        <f>[7]TK163!D81</f>
        <v>mesure de la prise de terre</v>
      </c>
      <c r="E81" s="8" t="str">
        <f>[7]TK163!E81</f>
        <v xml:space="preserve">ENTREPRISE GC + CR/SIG </v>
      </c>
      <c r="F81" s="41">
        <f>[7]TK163!F81</f>
        <v>0</v>
      </c>
    </row>
    <row r="82" spans="1:6" ht="15" customHeight="1">
      <c r="B82" s="9">
        <f>[7]TK163!B82</f>
        <v>0</v>
      </c>
      <c r="C82" s="16">
        <f>[7]TK163!C82</f>
        <v>0</v>
      </c>
      <c r="D82" s="16">
        <f>[7]TK163!D82</f>
        <v>0</v>
      </c>
      <c r="E82" s="10">
        <f>[7]TK163!E82</f>
        <v>0</v>
      </c>
      <c r="F82" s="117">
        <f>[7]TK163!F82</f>
        <v>0</v>
      </c>
    </row>
    <row r="83" spans="1:6" ht="15" customHeight="1">
      <c r="B83" s="11">
        <f>[7]TK163!B83</f>
        <v>3</v>
      </c>
      <c r="C83" s="12" t="str">
        <f>[7]TK163!C83</f>
        <v xml:space="preserve">DALLES </v>
      </c>
      <c r="D83" s="12">
        <f>[7]TK163!D83</f>
        <v>0</v>
      </c>
      <c r="E83" s="10">
        <f>[7]TK163!E83</f>
        <v>0</v>
      </c>
      <c r="F83" s="117">
        <f>[7]TK163!F83</f>
        <v>0</v>
      </c>
    </row>
    <row r="84" spans="1:6" ht="15" customHeight="1">
      <c r="A84" s="54">
        <v>0.09</v>
      </c>
      <c r="B84" s="14" t="str">
        <f>[7]TK163!B84</f>
        <v>3,0,1</v>
      </c>
      <c r="C84" s="64" t="str">
        <f>[7]TK163!C84</f>
        <v>3,0,1. Réseaux sous dallage</v>
      </c>
      <c r="D84" s="5" t="str">
        <f>[7]TK163!D84</f>
        <v xml:space="preserve">positionement des reseaux sous dallage </v>
      </c>
      <c r="E84" s="10" t="str">
        <f>[7]TK163!E84</f>
        <v>ENTREPRISE GC</v>
      </c>
      <c r="F84" s="41" t="str">
        <f>[7]TK163!F84</f>
        <v>LGV-BAT163-PV301</v>
      </c>
    </row>
    <row r="85" spans="1:6" ht="15" customHeight="1">
      <c r="A85" s="54">
        <v>0.65</v>
      </c>
      <c r="B85" s="14" t="str">
        <f>[7]TK163!B85</f>
        <v>3,0,2</v>
      </c>
      <c r="C85" s="64" t="str">
        <f>[7]TK163!C85</f>
        <v>3,0,2. Compaction des sols</v>
      </c>
      <c r="D85" s="5" t="str">
        <f>[7]TK163!D85</f>
        <v>test de compaction</v>
      </c>
      <c r="E85" s="10" t="str">
        <f>[7]TK163!E85</f>
        <v>ENTREPRISE GC + LABORATOIRE SOL</v>
      </c>
      <c r="F85" s="41">
        <f>[7]TK163!F85</f>
        <v>0</v>
      </c>
    </row>
    <row r="86" spans="1:6" ht="15" customHeight="1">
      <c r="A86" s="54">
        <v>0.74</v>
      </c>
      <c r="B86" s="14" t="str">
        <f>[7]TK163!B86</f>
        <v>3,0,3</v>
      </c>
      <c r="C86" s="16" t="str">
        <f>[7]TK163!C86</f>
        <v>3,0,3. Coffrages</v>
      </c>
      <c r="D86" s="16" t="str">
        <f>[7]TK163!D86</f>
        <v>dimention, verticalité et linéarité</v>
      </c>
      <c r="E86" s="10" t="str">
        <f>[7]TK163!E86</f>
        <v>ENTREPRISE GC</v>
      </c>
      <c r="F86" s="41" t="str">
        <f>[7]TK163!F86</f>
        <v>LGV-BAT163-PV303</v>
      </c>
    </row>
    <row r="87" spans="1:6" ht="15" customHeight="1">
      <c r="A87" s="54">
        <v>0.74</v>
      </c>
      <c r="B87" s="14" t="str">
        <f>[7]TK163!B87</f>
        <v>3,0,4</v>
      </c>
      <c r="C87" s="16" t="str">
        <f>[7]TK163!C87</f>
        <v xml:space="preserve">3,0,4. Ferraillages </v>
      </c>
      <c r="D87" s="5" t="str">
        <f>[7]TK163!D87</f>
        <v xml:space="preserve">contrôle des sections  </v>
      </c>
      <c r="E87" s="10" t="str">
        <f>[7]TK163!E87</f>
        <v>ENTREPRISE GC +  BUREAU DE CONTROL</v>
      </c>
      <c r="F87" s="117">
        <f>[7]TK163!F87</f>
        <v>0</v>
      </c>
    </row>
    <row r="88" spans="1:6" ht="15" customHeight="1">
      <c r="A88" s="54">
        <v>0.74</v>
      </c>
      <c r="B88" s="125" t="str">
        <f>[7]TK163!B88</f>
        <v>3,0,5</v>
      </c>
      <c r="C88" s="136" t="str">
        <f>[7]TK163!C88</f>
        <v>3,0,5. MALT dalle sur radier</v>
      </c>
      <c r="D88" s="17" t="str">
        <f>[7]TK163!D88</f>
        <v>continuité de la boucle de terre</v>
      </c>
      <c r="E88" s="128" t="str">
        <f>[7]TK163!E88</f>
        <v>ENTREPRISE GC + CR/SIG  + BUREAU DE CONTROL</v>
      </c>
      <c r="F88" s="167" t="str">
        <f>[7]TK163!F88</f>
        <v>LGV-BAT163-PV305</v>
      </c>
    </row>
    <row r="89" spans="1:6" ht="15" customHeight="1">
      <c r="A89" s="54">
        <v>0.74</v>
      </c>
      <c r="B89" s="134"/>
      <c r="C89" s="137"/>
      <c r="D89" s="17" t="str">
        <f>[7]TK163!D89</f>
        <v>mesure de la prise de terre</v>
      </c>
      <c r="E89" s="129"/>
      <c r="F89" s="168"/>
    </row>
    <row r="90" spans="1:6" ht="15" customHeight="1">
      <c r="A90" s="54">
        <v>0.74</v>
      </c>
      <c r="B90" s="135"/>
      <c r="C90" s="138"/>
      <c r="D90" s="17" t="str">
        <f>[7]TK163!D90</f>
        <v>mise en œuvre des éléments de la MALT (voir remarque)</v>
      </c>
      <c r="E90" s="130"/>
      <c r="F90" s="169"/>
    </row>
    <row r="91" spans="1:6" ht="15" customHeight="1">
      <c r="A91" s="54">
        <v>0.74</v>
      </c>
      <c r="B91" s="14" t="str">
        <f>[7]TK163!B91</f>
        <v>3,0,6</v>
      </c>
      <c r="C91" s="16" t="str">
        <f>[7]TK163!C91</f>
        <v xml:space="preserve">3,0,6.Essais sur béton frais </v>
      </c>
      <c r="D91" s="16" t="str">
        <f>[7]TK163!D91</f>
        <v xml:space="preserve">essai d'affaissement </v>
      </c>
      <c r="E91" s="10" t="str">
        <f>[7]TK163!E91</f>
        <v>ENTREPRISE GC + LABORATOIRE SOL</v>
      </c>
      <c r="F91" s="41" t="str">
        <f>[7]TK163!F91</f>
        <v>LGV-BAT163-PV306</v>
      </c>
    </row>
    <row r="92" spans="1:6" ht="15" customHeight="1">
      <c r="A92" s="54">
        <v>0.83</v>
      </c>
      <c r="B92" s="14" t="str">
        <f>[7]TK163!B92</f>
        <v>3,0,7</v>
      </c>
      <c r="C92" s="16" t="str">
        <f>[7]TK163!C92</f>
        <v>3,0,7.Essais sur béton durci</v>
      </c>
      <c r="D92" s="16" t="str">
        <f>[7]TK163!D92</f>
        <v xml:space="preserve">essai  de résistances mécaniques </v>
      </c>
      <c r="E92" s="10" t="str">
        <f>[7]TK163!E92</f>
        <v>ENTREPRISE GC + LABORATOIRE SOL</v>
      </c>
      <c r="F92" s="41">
        <f>[7]TK163!F92</f>
        <v>0</v>
      </c>
    </row>
    <row r="93" spans="1:6" ht="15" customHeight="1">
      <c r="A93" s="54">
        <v>0.76</v>
      </c>
      <c r="B93" s="14" t="str">
        <f>[7]TK163!B93</f>
        <v>3,0,8</v>
      </c>
      <c r="C93" s="16" t="str">
        <f>[7]TK163!C93</f>
        <v>3,0,8. Finition de la dalle</v>
      </c>
      <c r="D93" s="16" t="str">
        <f>[7]TK163!D93</f>
        <v>finition et planimétrie</v>
      </c>
      <c r="E93" s="8" t="str">
        <f>[7]TK163!E93</f>
        <v xml:space="preserve">ENTREPRISE GC + CR/SIG </v>
      </c>
      <c r="F93" s="41">
        <f>[7]TK163!F93</f>
        <v>0</v>
      </c>
    </row>
    <row r="94" spans="1:6" ht="15" customHeight="1">
      <c r="A94" s="54">
        <v>0.76</v>
      </c>
      <c r="B94" s="14" t="str">
        <f>[7]TK163!B94</f>
        <v>3,0,9</v>
      </c>
      <c r="C94" s="22" t="str">
        <f>[7]TK163!C94</f>
        <v>3,0,9. Décoffrage/utilisation de l'ouvrage</v>
      </c>
      <c r="D94" s="19" t="str">
        <f>[7]TK163!D94</f>
        <v>séchage du béton</v>
      </c>
      <c r="E94" s="8" t="str">
        <f>[7]TK163!E94</f>
        <v xml:space="preserve">ENTREPRISE GC + CR/SIG </v>
      </c>
      <c r="F94" s="41">
        <f>[7]TK163!F94</f>
        <v>0</v>
      </c>
    </row>
    <row r="95" spans="1:6" ht="15" customHeight="1">
      <c r="A95" s="54">
        <v>0.76</v>
      </c>
      <c r="B95" s="14" t="str">
        <f>[7]TK163!B95</f>
        <v>3,0,10</v>
      </c>
      <c r="C95" s="16" t="str">
        <f>[7]TK163!C95</f>
        <v>3,0,10. MALT dalle sur radier</v>
      </c>
      <c r="D95" s="17" t="str">
        <f>[7]TK163!D95</f>
        <v>mesure de la prise de terre</v>
      </c>
      <c r="E95" s="8" t="str">
        <f>[7]TK163!E95</f>
        <v xml:space="preserve">ENTREPRISE GC + CR/SIG </v>
      </c>
      <c r="F95" s="41">
        <f>[7]TK163!F95</f>
        <v>0</v>
      </c>
    </row>
    <row r="96" spans="1:6" ht="15" customHeight="1">
      <c r="B96" s="14">
        <f>[7]TK163!B96</f>
        <v>0</v>
      </c>
      <c r="C96" s="16">
        <f>[7]TK163!C96</f>
        <v>0</v>
      </c>
      <c r="D96" s="17">
        <f>[7]TK163!D96</f>
        <v>0</v>
      </c>
      <c r="E96" s="8">
        <f>[7]TK163!E96</f>
        <v>0</v>
      </c>
      <c r="F96" s="41">
        <f>[7]TK163!F96</f>
        <v>0</v>
      </c>
    </row>
    <row r="97" spans="1:6" ht="15" customHeight="1">
      <c r="B97" s="14">
        <f>[7]TK163!B97</f>
        <v>0</v>
      </c>
      <c r="C97" s="16">
        <f>[7]TK163!C97</f>
        <v>0</v>
      </c>
      <c r="D97" s="17">
        <f>[7]TK163!D97</f>
        <v>0</v>
      </c>
      <c r="E97" s="8">
        <f>[7]TK163!E97</f>
        <v>0</v>
      </c>
      <c r="F97" s="41">
        <f>[7]TK163!F97</f>
        <v>0</v>
      </c>
    </row>
    <row r="98" spans="1:6" ht="15" customHeight="1">
      <c r="B98" s="14">
        <f>[7]TK163!B98</f>
        <v>0</v>
      </c>
      <c r="C98" s="16">
        <f>[7]TK163!C98</f>
        <v>0</v>
      </c>
      <c r="D98" s="17">
        <f>[7]TK163!D98</f>
        <v>0</v>
      </c>
      <c r="E98" s="8">
        <f>[7]TK163!E98</f>
        <v>0</v>
      </c>
      <c r="F98" s="41">
        <f>[7]TK163!F98</f>
        <v>0</v>
      </c>
    </row>
    <row r="99" spans="1:6" ht="15" customHeight="1">
      <c r="B99" s="14">
        <f>[7]TK163!B99</f>
        <v>0</v>
      </c>
      <c r="C99" s="16">
        <f>[7]TK163!C99</f>
        <v>0</v>
      </c>
      <c r="D99" s="17">
        <f>[7]TK163!D99</f>
        <v>0</v>
      </c>
      <c r="E99" s="8">
        <f>[7]TK163!E99</f>
        <v>0</v>
      </c>
      <c r="F99" s="41">
        <f>[7]TK163!F99</f>
        <v>0</v>
      </c>
    </row>
    <row r="100" spans="1:6" ht="15" customHeight="1">
      <c r="B100" s="9">
        <f>[7]TK163!B100</f>
        <v>0</v>
      </c>
      <c r="C100" s="16">
        <f>[7]TK163!C100</f>
        <v>0</v>
      </c>
      <c r="D100" s="16">
        <f>[7]TK163!D100</f>
        <v>0</v>
      </c>
      <c r="E100" s="10">
        <f>[7]TK163!E100</f>
        <v>0</v>
      </c>
      <c r="F100" s="117">
        <f>[7]TK163!F100</f>
        <v>0</v>
      </c>
    </row>
    <row r="101" spans="1:6" ht="15" customHeight="1">
      <c r="B101" s="11">
        <f>[7]TK163!B101</f>
        <v>4</v>
      </c>
      <c r="C101" s="12" t="str">
        <f>[7]TK163!C101</f>
        <v xml:space="preserve">PLANCHERS </v>
      </c>
      <c r="D101" s="12">
        <f>[7]TK163!D101</f>
        <v>0</v>
      </c>
      <c r="E101" s="10">
        <f>[7]TK163!E101</f>
        <v>0</v>
      </c>
      <c r="F101" s="117">
        <f>[7]TK163!F101</f>
        <v>0</v>
      </c>
    </row>
    <row r="102" spans="1:6" ht="15" customHeight="1">
      <c r="A102" s="54">
        <v>0.4</v>
      </c>
      <c r="B102" s="14" t="str">
        <f>[7]TK163!B102</f>
        <v>4,0,1</v>
      </c>
      <c r="C102" s="16" t="str">
        <f>[7]TK163!C102</f>
        <v>4,0,1. Coffrages</v>
      </c>
      <c r="D102" s="16" t="str">
        <f>[7]TK163!D102</f>
        <v>verticalité et mesures</v>
      </c>
      <c r="E102" s="10" t="str">
        <f>[7]TK163!E102</f>
        <v>ENTREPRISE GC</v>
      </c>
      <c r="F102" s="41" t="str">
        <f>[7]TK163!F102</f>
        <v>LGV-BAT163-PV401</v>
      </c>
    </row>
    <row r="103" spans="1:6" ht="15" customHeight="1">
      <c r="A103" s="54">
        <v>0.4</v>
      </c>
      <c r="B103" s="14" t="str">
        <f>[7]TK163!B103</f>
        <v>4,0,2</v>
      </c>
      <c r="C103" s="16" t="str">
        <f>[7]TK163!C103</f>
        <v xml:space="preserve">4,0,2. Ferraillages </v>
      </c>
      <c r="D103" s="5" t="str">
        <f>[7]TK163!D103</f>
        <v xml:space="preserve">contrôle des sections  </v>
      </c>
      <c r="E103" s="10" t="str">
        <f>[7]TK163!E103</f>
        <v>ENTREPRISE GC +  BUREAU DE CONTROL</v>
      </c>
      <c r="F103" s="41" t="str">
        <f>[7]TK163!F103</f>
        <v>LGV-BAT163-PV402</v>
      </c>
    </row>
    <row r="104" spans="1:6" ht="15" customHeight="1">
      <c r="A104" s="54">
        <v>0.4</v>
      </c>
      <c r="B104" s="125" t="str">
        <f>[7]TK163!B104</f>
        <v>4,0,3</v>
      </c>
      <c r="C104" s="136" t="str">
        <f>[7]TK163!C104</f>
        <v>4,0,3. MALT plancher haut</v>
      </c>
      <c r="D104" s="17" t="str">
        <f>[7]TK163!D104</f>
        <v>continuité de la boucle de terre</v>
      </c>
      <c r="E104" s="128" t="str">
        <f>[7]TK163!E104</f>
        <v>ENTREPRISE GC + CR/SIG  + BUREAU DE CONTROL</v>
      </c>
      <c r="F104" s="171" t="str">
        <f>[7]TK163!F104</f>
        <v>LGV-BAT163-PV403</v>
      </c>
    </row>
    <row r="105" spans="1:6" ht="15" customHeight="1">
      <c r="A105" s="54">
        <v>0.4</v>
      </c>
      <c r="B105" s="134"/>
      <c r="C105" s="137"/>
      <c r="D105" s="17" t="str">
        <f>[7]TK163!D105</f>
        <v>mesure de la prise de terre</v>
      </c>
      <c r="E105" s="129"/>
      <c r="F105" s="171"/>
    </row>
    <row r="106" spans="1:6" ht="15" customHeight="1">
      <c r="A106" s="54">
        <v>0.4</v>
      </c>
      <c r="B106" s="135"/>
      <c r="C106" s="138"/>
      <c r="D106" s="17" t="str">
        <f>[7]TK163!D106</f>
        <v>mise en œuvre des éléments de la MALT (voir remarque)</v>
      </c>
      <c r="E106" s="130"/>
      <c r="F106" s="171"/>
    </row>
    <row r="107" spans="1:6" ht="15" customHeight="1">
      <c r="A107" s="54">
        <v>0.42</v>
      </c>
      <c r="B107" s="14" t="str">
        <f>[7]TK163!B107</f>
        <v>4,0,4</v>
      </c>
      <c r="C107" s="16" t="str">
        <f>[7]TK163!C107</f>
        <v xml:space="preserve">4,0,4. Essais sur béton frais </v>
      </c>
      <c r="D107" s="16" t="str">
        <f>[7]TK163!D107</f>
        <v xml:space="preserve">essai d'affaissement </v>
      </c>
      <c r="E107" s="10" t="str">
        <f>[7]TK163!E107</f>
        <v>ENTREPRISE GC + LABORATOIRE SOL</v>
      </c>
      <c r="F107" s="41" t="str">
        <f>[7]TK163!F107</f>
        <v>LGV-BAT163-PV404</v>
      </c>
    </row>
    <row r="108" spans="1:6" ht="15" customHeight="1">
      <c r="A108" s="54">
        <v>0.7</v>
      </c>
      <c r="B108" s="14" t="str">
        <f>[7]TK163!B108</f>
        <v>4,0,5</v>
      </c>
      <c r="C108" s="16" t="str">
        <f>[7]TK163!C108</f>
        <v>4,0,5. Essais sur béton durci</v>
      </c>
      <c r="D108" s="16" t="str">
        <f>[7]TK163!D108</f>
        <v xml:space="preserve">essai  de résistances mécaniques </v>
      </c>
      <c r="E108" s="10" t="str">
        <f>[7]TK163!E108</f>
        <v>ENTREPRISE GC + LABORATOIRE SOL</v>
      </c>
      <c r="F108" s="41">
        <f>[7]TK163!F108</f>
        <v>0</v>
      </c>
    </row>
    <row r="109" spans="1:6" ht="15" customHeight="1">
      <c r="A109" s="54">
        <v>0.44</v>
      </c>
      <c r="B109" s="14" t="str">
        <f>[7]TK163!B109</f>
        <v>4,0,6</v>
      </c>
      <c r="C109" s="22" t="str">
        <f>[7]TK163!C109</f>
        <v>4,0,6. Décoffrage/utilisation de l'ouvrage</v>
      </c>
      <c r="D109" s="19" t="str">
        <f>[7]TK163!D109</f>
        <v>séchage du béton</v>
      </c>
      <c r="E109" s="10" t="str">
        <f>[7]TK163!E109</f>
        <v xml:space="preserve">ENTREPRISE GC + CR/SIG </v>
      </c>
      <c r="F109" s="41" t="str">
        <f>[7]TK163!F109</f>
        <v>LGV-BAT163-PV406</v>
      </c>
    </row>
    <row r="110" spans="1:6" ht="15" customHeight="1">
      <c r="A110" s="54">
        <v>0.44</v>
      </c>
      <c r="B110" s="14" t="str">
        <f>[7]TK163!B110</f>
        <v>4,0,7</v>
      </c>
      <c r="C110" s="23" t="str">
        <f>[7]TK163!C110</f>
        <v>4,0,7. MALT plancher haut</v>
      </c>
      <c r="D110" s="17" t="str">
        <f>[7]TK163!D110</f>
        <v>mesure de la prise de terre</v>
      </c>
      <c r="E110" s="8" t="str">
        <f>[7]TK163!E110</f>
        <v xml:space="preserve">ENTREPRISE GC + CR/SIG </v>
      </c>
      <c r="F110" s="41">
        <f>[7]TK163!F110</f>
        <v>0</v>
      </c>
    </row>
    <row r="111" spans="1:6" ht="15" customHeight="1">
      <c r="B111" s="9">
        <f>[7]TK163!B111</f>
        <v>0</v>
      </c>
      <c r="C111" s="24">
        <f>[7]TK163!C111</f>
        <v>0</v>
      </c>
      <c r="D111" s="17">
        <f>[7]TK163!D111</f>
        <v>0</v>
      </c>
      <c r="E111" s="6">
        <f>[7]TK163!E111</f>
        <v>0</v>
      </c>
      <c r="F111" s="41">
        <f>[7]TK163!F111</f>
        <v>0</v>
      </c>
    </row>
    <row r="112" spans="1:6" ht="15" customHeight="1">
      <c r="B112" s="25">
        <f>[7]TK163!B112</f>
        <v>5</v>
      </c>
      <c r="C112" s="12" t="str">
        <f>[7]TK163!C112</f>
        <v xml:space="preserve">VOILES </v>
      </c>
      <c r="D112" s="26">
        <f>[7]TK163!D112</f>
        <v>0</v>
      </c>
      <c r="E112" s="10">
        <f>[7]TK163!E112</f>
        <v>0</v>
      </c>
      <c r="F112" s="41">
        <f>[7]TK163!F112</f>
        <v>0</v>
      </c>
    </row>
    <row r="113" spans="1:6" ht="15" customHeight="1">
      <c r="B113" s="11">
        <f>[7]TK163!B113</f>
        <v>5.0999999999999996</v>
      </c>
      <c r="C113" s="12" t="str">
        <f>[7]TK163!C113</f>
        <v>Corps creux Agglo/Brique</v>
      </c>
      <c r="D113" s="12">
        <f>[7]TK163!D113</f>
        <v>0</v>
      </c>
      <c r="E113" s="10">
        <f>[7]TK163!E113</f>
        <v>0</v>
      </c>
      <c r="F113" s="117">
        <f>[7]TK163!F113</f>
        <v>0</v>
      </c>
    </row>
    <row r="114" spans="1:6" ht="15" customHeight="1">
      <c r="A114" s="54">
        <v>0.1</v>
      </c>
      <c r="B114" s="14" t="str">
        <f>[7]TK163!B114</f>
        <v>5,1,1</v>
      </c>
      <c r="C114" s="16" t="str">
        <f>[7]TK163!C114</f>
        <v xml:space="preserve">5,1,1. Implantation des murs </v>
      </c>
      <c r="D114" s="5" t="str">
        <f>[7]TK163!D114</f>
        <v xml:space="preserve">écarts d'implantation </v>
      </c>
      <c r="E114" s="6" t="str">
        <f>[7]TK163!E114</f>
        <v>ENTREPRISE GC + GEOMETRE + CR SIG</v>
      </c>
      <c r="F114" s="41">
        <f>[7]TK163!F114</f>
        <v>0</v>
      </c>
    </row>
    <row r="115" spans="1:6" ht="15" customHeight="1">
      <c r="A115" s="54">
        <v>0.1</v>
      </c>
      <c r="B115" s="14" t="str">
        <f>[7]TK163!B115</f>
        <v>5,1,2</v>
      </c>
      <c r="C115" s="16" t="str">
        <f>[7]TK163!C115</f>
        <v>5,1,2. Verticalité et mesures des murs</v>
      </c>
      <c r="D115" s="16" t="str">
        <f>[7]TK163!D115</f>
        <v>dimension, verticalité et linéarité</v>
      </c>
      <c r="E115" s="10" t="str">
        <f>[7]TK163!E115</f>
        <v>ENTREPRISE GC</v>
      </c>
      <c r="F115" s="41" t="str">
        <f>[7]TK163!F115</f>
        <v>LGV-BAT163-PV512</v>
      </c>
    </row>
    <row r="116" spans="1:6" ht="15" customHeight="1">
      <c r="B116" s="14">
        <f>[7]TK163!B116</f>
        <v>0</v>
      </c>
      <c r="C116" s="16">
        <f>[7]TK163!C116</f>
        <v>0</v>
      </c>
      <c r="D116" s="16">
        <f>[7]TK163!D116</f>
        <v>0</v>
      </c>
      <c r="E116" s="10">
        <f>[7]TK163!E116</f>
        <v>0</v>
      </c>
      <c r="F116" s="41">
        <f>[7]TK163!F116</f>
        <v>0</v>
      </c>
    </row>
    <row r="117" spans="1:6" ht="15" customHeight="1">
      <c r="B117" s="11">
        <f>[7]TK163!B117</f>
        <v>5.2</v>
      </c>
      <c r="C117" s="12" t="str">
        <f>[7]TK163!C117</f>
        <v>Corps plein BA</v>
      </c>
      <c r="D117" s="12">
        <f>[7]TK163!D117</f>
        <v>0</v>
      </c>
      <c r="E117" s="10">
        <f>[7]TK163!E117</f>
        <v>0</v>
      </c>
      <c r="F117" s="117">
        <f>[7]TK163!F117</f>
        <v>0</v>
      </c>
    </row>
    <row r="118" spans="1:6" ht="15" customHeight="1">
      <c r="A118" s="54">
        <v>0.1</v>
      </c>
      <c r="B118" s="14" t="str">
        <f>[7]TK163!B118</f>
        <v>5,2,1</v>
      </c>
      <c r="C118" s="16" t="str">
        <f>[7]TK163!C118</f>
        <v xml:space="preserve">5,2,1. Implantation des murs </v>
      </c>
      <c r="D118" s="5" t="str">
        <f>[7]TK163!D118</f>
        <v xml:space="preserve">écarts d'implantation </v>
      </c>
      <c r="E118" s="6" t="str">
        <f>[7]TK163!E118</f>
        <v>ENTREPRISE GC + GEOMETRE + CR SIG</v>
      </c>
      <c r="F118" s="41" t="str">
        <f>[7]TK163!F118</f>
        <v>LGV-BAT163-PV521</v>
      </c>
    </row>
    <row r="119" spans="1:6" ht="15" customHeight="1">
      <c r="A119" s="54">
        <v>0.35</v>
      </c>
      <c r="B119" s="14" t="str">
        <f>[7]TK163!B119</f>
        <v>5,2,2</v>
      </c>
      <c r="C119" s="16" t="str">
        <f>[7]TK163!C119</f>
        <v xml:space="preserve">5,2,2. Ferraillages </v>
      </c>
      <c r="D119" s="5" t="str">
        <f>[7]TK163!D119</f>
        <v xml:space="preserve">contrôle des sections  </v>
      </c>
      <c r="E119" s="10" t="str">
        <f>[7]TK163!E119</f>
        <v>ENTREPRISE GC +  BUREAU DE CONTROL</v>
      </c>
      <c r="F119" s="41" t="str">
        <f>[7]TK163!F119</f>
        <v>LGV-BAT163-PV522</v>
      </c>
    </row>
    <row r="120" spans="1:6" ht="15" customHeight="1">
      <c r="A120" s="54">
        <v>0.35</v>
      </c>
      <c r="B120" s="125" t="str">
        <f>[7]TK163!B120</f>
        <v>5,2,3</v>
      </c>
      <c r="C120" s="136" t="str">
        <f>[7]TK163!C120</f>
        <v>5,2,3. MALT murs</v>
      </c>
      <c r="D120" s="17" t="str">
        <f>[7]TK163!D120</f>
        <v>continuité de la boucle de terre</v>
      </c>
      <c r="E120" s="128" t="str">
        <f>[7]TK163!E120</f>
        <v>ENTREPRISE GC + CR/SIG  + BUREAU DE CONTROL</v>
      </c>
      <c r="F120" s="167" t="str">
        <f>[7]TK163!F120</f>
        <v>LGV-BAT163-PV523</v>
      </c>
    </row>
    <row r="121" spans="1:6" ht="15" customHeight="1">
      <c r="A121" s="54">
        <v>0.35</v>
      </c>
      <c r="B121" s="134"/>
      <c r="C121" s="137"/>
      <c r="D121" s="17" t="str">
        <f>[7]TK163!D121</f>
        <v>mesure de la prise de terre</v>
      </c>
      <c r="E121" s="129"/>
      <c r="F121" s="168"/>
    </row>
    <row r="122" spans="1:6" ht="15" customHeight="1">
      <c r="A122" s="54">
        <v>0.35</v>
      </c>
      <c r="B122" s="135"/>
      <c r="C122" s="138"/>
      <c r="D122" s="17" t="str">
        <f>[7]TK163!D122</f>
        <v>mise en œuvre des éléments de la MALT (voir remarque)</v>
      </c>
      <c r="E122" s="130"/>
      <c r="F122" s="169"/>
    </row>
    <row r="123" spans="1:6" ht="15" customHeight="1">
      <c r="A123" s="54">
        <v>0.35</v>
      </c>
      <c r="B123" s="14" t="str">
        <f>[7]TK163!B123</f>
        <v>5,2,4</v>
      </c>
      <c r="C123" s="16" t="str">
        <f>[7]TK163!C123</f>
        <v>5,2,4. Verticalité et mesure des murs</v>
      </c>
      <c r="D123" s="16" t="str">
        <f>[7]TK163!D123</f>
        <v>dimension, verticalité et linéarité</v>
      </c>
      <c r="E123" s="10" t="str">
        <f>[7]TK163!E123</f>
        <v>ENTREPRISE GC</v>
      </c>
      <c r="F123" s="41" t="str">
        <f>[7]TK163!F123</f>
        <v>LGV-BAT163-PV524</v>
      </c>
    </row>
    <row r="124" spans="1:6" ht="15" customHeight="1">
      <c r="A124" s="54">
        <v>0.35</v>
      </c>
      <c r="B124" s="14" t="str">
        <f>[7]TK163!B124</f>
        <v>5,2,5</v>
      </c>
      <c r="C124" s="16" t="str">
        <f>[7]TK163!C124</f>
        <v xml:space="preserve">5,2,5. Essais sur béton frais </v>
      </c>
      <c r="D124" s="16" t="str">
        <f>[7]TK163!D124</f>
        <v xml:space="preserve">essai d'affaissement </v>
      </c>
      <c r="E124" s="10" t="str">
        <f>[7]TK163!E124</f>
        <v>ENTREPRISE GC + LABORATOIRE SOL</v>
      </c>
      <c r="F124" s="41" t="str">
        <f>[7]TK163!F124</f>
        <v>LGV-BAT163-PV525</v>
      </c>
    </row>
    <row r="125" spans="1:6" ht="15" customHeight="1">
      <c r="A125" s="54">
        <v>0.7</v>
      </c>
      <c r="B125" s="14" t="str">
        <f>[7]TK163!B125</f>
        <v>5,2,6</v>
      </c>
      <c r="C125" s="16" t="str">
        <f>[7]TK163!C125</f>
        <v>5,2,6. Essais sur béton durci</v>
      </c>
      <c r="D125" s="16" t="str">
        <f>[7]TK163!D125</f>
        <v xml:space="preserve">essai  de résistances mécaniques </v>
      </c>
      <c r="E125" s="10" t="str">
        <f>[7]TK163!E125</f>
        <v>ENTREPRISE GC + LABORATOIRE SOL</v>
      </c>
      <c r="F125" s="117">
        <f>[7]TK163!F125</f>
        <v>0</v>
      </c>
    </row>
    <row r="126" spans="1:6" ht="15" customHeight="1">
      <c r="A126" s="54">
        <v>0.39</v>
      </c>
      <c r="B126" s="14" t="str">
        <f>[7]TK163!B126</f>
        <v>5,2,7</v>
      </c>
      <c r="C126" s="22" t="str">
        <f>[7]TK163!C126</f>
        <v>5,2,7. Décoffrage/utilisation de l'ouvrage</v>
      </c>
      <c r="D126" s="19" t="str">
        <f>[7]TK163!D126</f>
        <v>séchage du béton</v>
      </c>
      <c r="E126" s="10" t="str">
        <f>[7]TK163!E126</f>
        <v xml:space="preserve">ENTREPRISE GC + CR/SIG </v>
      </c>
      <c r="F126" s="41" t="str">
        <f>[7]TK163!F126</f>
        <v>LGV-BAT163-PV527</v>
      </c>
    </row>
    <row r="127" spans="1:6" ht="15" customHeight="1">
      <c r="A127" s="54">
        <v>0.39</v>
      </c>
      <c r="B127" s="14" t="str">
        <f>[7]TK163!B127</f>
        <v>5,2,8</v>
      </c>
      <c r="C127" s="122" t="str">
        <f>[7]TK163!C127</f>
        <v>5,2,8. MALT murs</v>
      </c>
      <c r="D127" s="17" t="str">
        <f>[7]TK163!D127</f>
        <v>mesure de la prise de terre</v>
      </c>
      <c r="E127" s="8" t="str">
        <f>[7]TK163!E127</f>
        <v xml:space="preserve">ENTREPRISE GC + CR/SIG </v>
      </c>
      <c r="F127" s="117">
        <f>[7]TK163!F127</f>
        <v>0</v>
      </c>
    </row>
    <row r="128" spans="1:6" ht="15" customHeight="1">
      <c r="A128" s="54">
        <v>0.39</v>
      </c>
      <c r="B128" s="14" t="str">
        <f>[7]TK163!B128</f>
        <v>5,2,9</v>
      </c>
      <c r="C128" s="16" t="str">
        <f>[7]TK163!C128</f>
        <v>5,2,9. Parement des murs</v>
      </c>
      <c r="D128" s="28" t="str">
        <f>[7]TK163!D128</f>
        <v xml:space="preserve">qualité de la finition </v>
      </c>
      <c r="E128" s="8" t="str">
        <f>[7]TK163!E128</f>
        <v xml:space="preserve">ENTREPRISE GC + CR/SIG </v>
      </c>
      <c r="F128" s="117">
        <f>[7]TK163!F128</f>
        <v>0</v>
      </c>
    </row>
    <row r="129" spans="1:6" ht="15" customHeight="1">
      <c r="B129" s="14">
        <f>[7]TK163!B129</f>
        <v>0</v>
      </c>
      <c r="C129" s="16">
        <f>[7]TK163!C129</f>
        <v>0</v>
      </c>
      <c r="D129" s="16">
        <f>[7]TK163!D129</f>
        <v>0</v>
      </c>
      <c r="E129" s="10">
        <f>[7]TK163!E129</f>
        <v>0</v>
      </c>
      <c r="F129" s="117">
        <f>[7]TK163!F129</f>
        <v>0</v>
      </c>
    </row>
    <row r="130" spans="1:6" ht="15" customHeight="1">
      <c r="B130" s="11">
        <f>[7]TK163!B130</f>
        <v>6</v>
      </c>
      <c r="C130" s="12" t="str">
        <f>[7]TK163!C130</f>
        <v xml:space="preserve">ETANCHEITE ET ISOLATION </v>
      </c>
      <c r="D130" s="12">
        <f>[7]TK163!D130</f>
        <v>0</v>
      </c>
      <c r="E130" s="10">
        <f>[7]TK163!E130</f>
        <v>0</v>
      </c>
      <c r="F130" s="117">
        <f>[7]TK163!F130</f>
        <v>0</v>
      </c>
    </row>
    <row r="131" spans="1:6" ht="15" customHeight="1">
      <c r="A131" s="54">
        <v>0.61</v>
      </c>
      <c r="B131" s="125" t="str">
        <f>[7]TK163!B131</f>
        <v>6,0,1</v>
      </c>
      <c r="C131" s="136" t="str">
        <f>[7]TK163!C131</f>
        <v xml:space="preserve"> 6,0,1. Forme et utilisation de l'ouvrage </v>
      </c>
      <c r="D131" s="16" t="str">
        <f>[7]TK163!D131</f>
        <v>contrôle de la pente</v>
      </c>
      <c r="E131" s="128" t="str">
        <f>[7]TK163!E131</f>
        <v xml:space="preserve">ENTREPRISE GC + CR/SIG </v>
      </c>
      <c r="F131" s="167" t="str">
        <f>[7]TK163!F131</f>
        <v>LGV-BAT163-PV601</v>
      </c>
    </row>
    <row r="132" spans="1:6" ht="15" customHeight="1">
      <c r="A132" s="54">
        <v>0.61</v>
      </c>
      <c r="B132" s="135"/>
      <c r="C132" s="138"/>
      <c r="D132" s="16" t="str">
        <f>[7]TK163!D132</f>
        <v>séchage de la forme</v>
      </c>
      <c r="E132" s="130"/>
      <c r="F132" s="169"/>
    </row>
    <row r="133" spans="1:6" ht="15" customHeight="1">
      <c r="A133" s="54">
        <v>0.61</v>
      </c>
      <c r="B133" s="14" t="str">
        <f>[7]TK163!B133</f>
        <v>6,0,2</v>
      </c>
      <c r="C133" s="16" t="str">
        <f>[7]TK163!C133</f>
        <v xml:space="preserve">6,0,2. Isolation </v>
      </c>
      <c r="D133" s="16" t="str">
        <f>[7]TK163!D133</f>
        <v xml:space="preserve">contrôle des ponts thermique </v>
      </c>
      <c r="E133" s="10" t="str">
        <f>[7]TK163!E133</f>
        <v>ENTREPRISE GC</v>
      </c>
      <c r="F133" s="117">
        <f>[7]TK163!F133</f>
        <v>0</v>
      </c>
    </row>
    <row r="134" spans="1:6" ht="15" customHeight="1">
      <c r="A134" s="54">
        <v>0.63</v>
      </c>
      <c r="B134" s="14" t="str">
        <f>[7]TK163!B134</f>
        <v>6,0,3</v>
      </c>
      <c r="C134" s="16" t="str">
        <f>[7]TK163!C134</f>
        <v>6,0,3. Etanchéité</v>
      </c>
      <c r="D134" s="28" t="str">
        <f>[7]TK163!D134</f>
        <v>test étanchéité</v>
      </c>
      <c r="E134" s="8" t="str">
        <f>[7]TK163!E134</f>
        <v>ENTREPRISE GC + CR/SIG  + BUREAU DE CONTROL</v>
      </c>
      <c r="F134" s="41" t="str">
        <f>[7]TK163!F134</f>
        <v>LGV-BAT163-PV603</v>
      </c>
    </row>
    <row r="135" spans="1:6" ht="15" customHeight="1">
      <c r="B135" s="29">
        <f>[7]TK163!B135</f>
        <v>0</v>
      </c>
      <c r="C135" s="28">
        <f>[7]TK163!C135</f>
        <v>0</v>
      </c>
      <c r="D135" s="28">
        <f>[7]TK163!D135</f>
        <v>0</v>
      </c>
      <c r="E135" s="10">
        <f>[7]TK163!E135</f>
        <v>0</v>
      </c>
      <c r="F135" s="117">
        <f>[7]TK163!F135</f>
        <v>0</v>
      </c>
    </row>
    <row r="136" spans="1:6" ht="15" customHeight="1">
      <c r="B136" s="11">
        <f>[7]TK163!B136</f>
        <v>7</v>
      </c>
      <c r="C136" s="12" t="str">
        <f>[7]TK163!C136</f>
        <v>MENUISERIE</v>
      </c>
      <c r="D136" s="12">
        <f>[7]TK163!D136</f>
        <v>0</v>
      </c>
      <c r="E136" s="30">
        <f>[7]TK163!E136</f>
        <v>0</v>
      </c>
      <c r="F136" s="117">
        <f>[7]TK163!F136</f>
        <v>0</v>
      </c>
    </row>
    <row r="137" spans="1:6" ht="15" customHeight="1">
      <c r="A137" s="54">
        <v>0.54</v>
      </c>
      <c r="B137" s="14" t="str">
        <f>[7]TK163!B137</f>
        <v>7,0,1</v>
      </c>
      <c r="C137" s="16" t="str">
        <f>[7]TK163!C137</f>
        <v>7,0,1. Bâti dormant et menuiserie</v>
      </c>
      <c r="D137" s="16" t="str">
        <f>[7]TK163!D137</f>
        <v>contrôle de pose</v>
      </c>
      <c r="E137" s="10" t="str">
        <f>[7]TK163!E137</f>
        <v>ENTREPRISE GC</v>
      </c>
      <c r="F137" s="117">
        <f>[7]TK163!F137</f>
        <v>0</v>
      </c>
    </row>
    <row r="138" spans="1:6" ht="15" customHeight="1">
      <c r="A138" s="54">
        <v>0.54</v>
      </c>
      <c r="B138" s="125" t="str">
        <f>[7]TK163!B138</f>
        <v>7,0,2</v>
      </c>
      <c r="C138" s="136" t="str">
        <f>[7]TK163!C138</f>
        <v>7,0,2. MALT des menuiseries</v>
      </c>
      <c r="D138" s="17" t="str">
        <f>[7]TK163!D138</f>
        <v>continuité de la boucle de terre</v>
      </c>
      <c r="E138" s="128" t="str">
        <f>[7]TK163!E138</f>
        <v>ENTREPRISE GC + CR/SIG  + BUREAU DE CONTROL</v>
      </c>
      <c r="F138" s="117">
        <f>[7]TK163!F138</f>
        <v>0</v>
      </c>
    </row>
    <row r="139" spans="1:6" ht="15" customHeight="1">
      <c r="A139" s="54">
        <v>0.54</v>
      </c>
      <c r="B139" s="135"/>
      <c r="C139" s="138"/>
      <c r="D139" s="17" t="str">
        <f>[7]TK163!D139</f>
        <v>mesure de la prise de terre</v>
      </c>
      <c r="E139" s="130"/>
      <c r="F139" s="117">
        <f>[7]TK163!F139</f>
        <v>0</v>
      </c>
    </row>
    <row r="140" spans="1:6" ht="15" customHeight="1">
      <c r="A140" s="54">
        <v>0.54</v>
      </c>
      <c r="B140" s="14" t="str">
        <f>[7]TK163!B140</f>
        <v>7,0,3</v>
      </c>
      <c r="C140" s="16" t="str">
        <f>[7]TK163!C140</f>
        <v>7,0,3. Etanchéité</v>
      </c>
      <c r="D140" s="28" t="str">
        <f>[7]TK163!D140</f>
        <v>test étanchéité</v>
      </c>
      <c r="E140" s="8" t="str">
        <f>[7]TK163!E140</f>
        <v>ENTREPRISE GC + CR/SIG  + BUREAU DE CONTROL</v>
      </c>
      <c r="F140" s="117">
        <f>[7]TK163!F140</f>
        <v>0</v>
      </c>
    </row>
    <row r="141" spans="1:6" ht="15" customHeight="1">
      <c r="B141" s="29">
        <f>[7]TK163!B141</f>
        <v>0</v>
      </c>
      <c r="C141" s="28">
        <f>[7]TK163!C141</f>
        <v>0</v>
      </c>
      <c r="D141" s="28">
        <f>[7]TK163!D141</f>
        <v>0</v>
      </c>
      <c r="E141" s="10">
        <f>[7]TK163!E141</f>
        <v>0</v>
      </c>
      <c r="F141" s="117">
        <f>[7]TK163!F141</f>
        <v>0</v>
      </c>
    </row>
    <row r="142" spans="1:6" ht="15" customHeight="1">
      <c r="B142" s="11">
        <f>[7]TK163!B142</f>
        <v>8</v>
      </c>
      <c r="C142" s="12" t="str">
        <f>[7]TK163!C142</f>
        <v>REVETEMENT</v>
      </c>
      <c r="D142" s="16">
        <f>[7]TK163!D142</f>
        <v>0</v>
      </c>
      <c r="E142" s="30">
        <f>[7]TK163!E142</f>
        <v>0</v>
      </c>
      <c r="F142" s="117">
        <f>[7]TK163!F142</f>
        <v>0</v>
      </c>
    </row>
    <row r="143" spans="1:6" ht="15" customHeight="1">
      <c r="B143" s="11">
        <f>[7]TK163!B143</f>
        <v>8.1</v>
      </c>
      <c r="C143" s="12" t="str">
        <f>[7]TK163!C143</f>
        <v>Enduits Int/Ext</v>
      </c>
      <c r="D143" s="12">
        <f>[7]TK163!D143</f>
        <v>0</v>
      </c>
      <c r="E143" s="10">
        <f>[7]TK163!E143</f>
        <v>0</v>
      </c>
      <c r="F143" s="117">
        <f>[7]TK163!F143</f>
        <v>0</v>
      </c>
    </row>
    <row r="144" spans="1:6" ht="15" customHeight="1">
      <c r="A144" s="54">
        <v>0.52</v>
      </c>
      <c r="B144" s="14" t="str">
        <f>[7]TK163!B144</f>
        <v>8,1,1</v>
      </c>
      <c r="C144" s="16" t="str">
        <f>[7]TK163!C144</f>
        <v xml:space="preserve">8,1,1. Première couche </v>
      </c>
      <c r="D144" s="16" t="str">
        <f>[7]TK163!D144</f>
        <v>séchage  de l'enduit</v>
      </c>
      <c r="E144" s="10" t="str">
        <f>[7]TK163!E144</f>
        <v>ENTREPRISE GC</v>
      </c>
      <c r="F144" s="41" t="str">
        <f>[7]TK163!F144</f>
        <v>LGV-BAT163-PV811</v>
      </c>
    </row>
    <row r="145" spans="1:6" ht="15" customHeight="1">
      <c r="A145" s="54">
        <v>0.52</v>
      </c>
      <c r="B145" s="14" t="str">
        <f>[7]TK163!B145</f>
        <v>8,1,2</v>
      </c>
      <c r="C145" s="16" t="str">
        <f>[7]TK163!C145</f>
        <v xml:space="preserve">8,1,2. Deuxième couche </v>
      </c>
      <c r="D145" s="16" t="str">
        <f>[7]TK163!D145</f>
        <v>qualité finition</v>
      </c>
      <c r="E145" s="10" t="str">
        <f>[7]TK163!E145</f>
        <v xml:space="preserve">ENTREPRISE GC + CR/SIG </v>
      </c>
      <c r="F145" s="41" t="str">
        <f>[7]TK163!F145</f>
        <v>LGV-BAT163-PV812</v>
      </c>
    </row>
    <row r="146" spans="1:6" ht="15" customHeight="1">
      <c r="B146" s="14">
        <f>[7]TK163!B146</f>
        <v>0</v>
      </c>
      <c r="C146" s="16">
        <f>[7]TK163!C146</f>
        <v>0</v>
      </c>
      <c r="D146" s="16">
        <f>[7]TK163!D146</f>
        <v>0</v>
      </c>
      <c r="E146" s="27">
        <f>[7]TK163!E146</f>
        <v>0</v>
      </c>
      <c r="F146" s="117">
        <f>[7]TK163!F146</f>
        <v>0</v>
      </c>
    </row>
    <row r="147" spans="1:6" ht="15" customHeight="1">
      <c r="B147" s="11">
        <f>[7]TK163!B147</f>
        <v>8.1999999999999993</v>
      </c>
      <c r="C147" s="12" t="str">
        <f>[7]TK163!C147</f>
        <v>Peintures Int/Ext</v>
      </c>
      <c r="D147" s="12">
        <f>[7]TK163!D147</f>
        <v>0</v>
      </c>
      <c r="E147" s="26">
        <f>[7]TK163!E147</f>
        <v>0</v>
      </c>
      <c r="F147" s="41">
        <f>[7]TK163!F147</f>
        <v>0</v>
      </c>
    </row>
    <row r="148" spans="1:6" ht="15" customHeight="1">
      <c r="A148" s="54">
        <v>0.7</v>
      </c>
      <c r="B148" s="14" t="str">
        <f>[7]TK163!B148</f>
        <v>8,2,1</v>
      </c>
      <c r="C148" s="16" t="str">
        <f>[7]TK163!C148</f>
        <v>8,2,1. Première couche</v>
      </c>
      <c r="D148" s="16" t="str">
        <f>[7]TK163!D148</f>
        <v>séchage  de la peinture</v>
      </c>
      <c r="E148" s="10" t="str">
        <f>[7]TK163!E148</f>
        <v>ENTREPRISE GC</v>
      </c>
      <c r="F148" s="41" t="str">
        <f>[7]TK163!F148</f>
        <v>LGV-BAT163-PV821</v>
      </c>
    </row>
    <row r="149" spans="1:6" ht="15" customHeight="1">
      <c r="A149" s="54">
        <v>0.74</v>
      </c>
      <c r="B149" s="14" t="str">
        <f>[7]TK163!B149</f>
        <v>8,2,2</v>
      </c>
      <c r="C149" s="16" t="str">
        <f>[7]TK163!C149</f>
        <v>8,2,2. Deuxième couche</v>
      </c>
      <c r="D149" s="16" t="str">
        <f>[7]TK163!D149</f>
        <v>séchage  de la peinture</v>
      </c>
      <c r="E149" s="128" t="str">
        <f>[7]TK163!E149</f>
        <v xml:space="preserve">ENTREPRISE GC + CR/SIG </v>
      </c>
      <c r="F149" s="41" t="str">
        <f>[7]TK163!F149</f>
        <v>LGV-BAT163-PV822</v>
      </c>
    </row>
    <row r="150" spans="1:6" ht="15" customHeight="1">
      <c r="A150" s="54">
        <v>0.74</v>
      </c>
      <c r="B150" s="14" t="str">
        <f>[7]TK163!B150</f>
        <v>8,2,3</v>
      </c>
      <c r="C150" s="16" t="str">
        <f>[7]TK163!C150</f>
        <v xml:space="preserve">8,2,3. Troisième couche </v>
      </c>
      <c r="D150" s="16" t="str">
        <f>[7]TK163!D150</f>
        <v xml:space="preserve">qualité de la finition </v>
      </c>
      <c r="E150" s="130"/>
      <c r="F150" s="41" t="str">
        <f>[7]TK163!F150</f>
        <v>LGV-BAT163-PV823</v>
      </c>
    </row>
    <row r="151" spans="1:6" ht="15" customHeight="1">
      <c r="B151" s="14">
        <f>[7]TK163!B151</f>
        <v>0</v>
      </c>
      <c r="C151" s="16">
        <f>[7]TK163!C151</f>
        <v>0</v>
      </c>
      <c r="D151" s="16">
        <f>[7]TK163!D151</f>
        <v>0</v>
      </c>
      <c r="E151" s="8">
        <f>[7]TK163!E151</f>
        <v>0</v>
      </c>
      <c r="F151" s="117">
        <f>[7]TK163!F151</f>
        <v>0</v>
      </c>
    </row>
    <row r="152" spans="1:6" ht="15" customHeight="1">
      <c r="B152" s="11">
        <f>[7]TK163!B152</f>
        <v>9</v>
      </c>
      <c r="C152" s="12" t="str">
        <f>[7]TK163!C152</f>
        <v xml:space="preserve">EVACUATION EAUX PLUVIALE </v>
      </c>
      <c r="D152" s="16">
        <f>[7]TK163!D152</f>
        <v>0</v>
      </c>
      <c r="E152" s="8">
        <f>[7]TK163!E152</f>
        <v>0</v>
      </c>
      <c r="F152" s="41">
        <f>[7]TK163!F152</f>
        <v>0</v>
      </c>
    </row>
    <row r="153" spans="1:6" ht="15" customHeight="1">
      <c r="A153" s="54">
        <v>0.77</v>
      </c>
      <c r="B153" s="125" t="str">
        <f>[7]TK163!B153</f>
        <v>9,0,1</v>
      </c>
      <c r="C153" s="136" t="str">
        <f>[7]TK163!C153</f>
        <v>9,0,1. Zinguerie et évacuation des eaux pluviales vers drain</v>
      </c>
      <c r="D153" s="136" t="str">
        <f>[7]TK163!D153</f>
        <v xml:space="preserve">test découlement des eaux  et test d'étanchéité </v>
      </c>
      <c r="E153" s="128" t="str">
        <f>[7]TK163!E153</f>
        <v xml:space="preserve">ENTREPRISE GC + CR/SIG </v>
      </c>
      <c r="F153" s="167" t="str">
        <f>[7]TK163!F153</f>
        <v>LGV-BAT163-PV901</v>
      </c>
    </row>
    <row r="154" spans="1:6" ht="15" customHeight="1">
      <c r="A154" s="54">
        <v>0.77</v>
      </c>
      <c r="B154" s="135"/>
      <c r="C154" s="138"/>
      <c r="D154" s="138"/>
      <c r="E154" s="130"/>
      <c r="F154" s="169"/>
    </row>
    <row r="155" spans="1:6" ht="15" customHeight="1">
      <c r="B155" s="113">
        <f>[7]TK163!B155</f>
        <v>0</v>
      </c>
      <c r="C155" s="111">
        <f>[7]TK163!C155</f>
        <v>0</v>
      </c>
      <c r="D155" s="111">
        <f>[7]TK163!D155</f>
        <v>0</v>
      </c>
      <c r="E155" s="112">
        <f>[7]TK163!E155</f>
        <v>0</v>
      </c>
      <c r="F155" s="118">
        <f>[7]TK163!F155</f>
        <v>0</v>
      </c>
    </row>
    <row r="156" spans="1:6" ht="15" customHeight="1">
      <c r="B156" s="113">
        <f>[7]TK163!B156</f>
        <v>0</v>
      </c>
      <c r="C156" s="111">
        <f>[7]TK163!C156</f>
        <v>0</v>
      </c>
      <c r="D156" s="111">
        <f>[7]TK163!D156</f>
        <v>0</v>
      </c>
      <c r="E156" s="112">
        <f>[7]TK163!E156</f>
        <v>0</v>
      </c>
      <c r="F156" s="118">
        <f>[7]TK163!F156</f>
        <v>0</v>
      </c>
    </row>
    <row r="157" spans="1:6" ht="15" customHeight="1">
      <c r="B157" s="31">
        <f>[7]TK163!B157</f>
        <v>0</v>
      </c>
      <c r="C157" s="33">
        <f>[7]TK163!C157</f>
        <v>0</v>
      </c>
      <c r="D157" s="33">
        <f>[7]TK163!D157</f>
        <v>0</v>
      </c>
      <c r="E157" s="34">
        <f>[7]TK163!E157</f>
        <v>0</v>
      </c>
      <c r="F157" s="119">
        <f>[7]TK163!F157</f>
        <v>0</v>
      </c>
    </row>
    <row r="158" spans="1:6" ht="15" customHeight="1">
      <c r="B158" s="11">
        <f>[7]TK163!B158</f>
        <v>10</v>
      </c>
      <c r="C158" s="35" t="str">
        <f>[7]TK163!C158</f>
        <v>ELECTRICITE</v>
      </c>
      <c r="D158" s="35">
        <f>[7]TK163!D158</f>
        <v>0</v>
      </c>
      <c r="E158" s="10">
        <f>[7]TK163!E158</f>
        <v>0</v>
      </c>
      <c r="F158" s="119">
        <f>[7]TK163!F158</f>
        <v>0</v>
      </c>
    </row>
    <row r="159" spans="1:6" ht="15" customHeight="1">
      <c r="A159" s="54">
        <v>0.9</v>
      </c>
      <c r="B159" s="14" t="str">
        <f>[7]TK163!B159</f>
        <v>10,0,1</v>
      </c>
      <c r="C159" s="65" t="str">
        <f>[7]TK163!C159</f>
        <v>10,0,1. Eclairage normal</v>
      </c>
      <c r="D159" s="36" t="str">
        <f>[7]TK163!D159</f>
        <v xml:space="preserve">test fonctionnement  et mesure des lumens </v>
      </c>
      <c r="E159" s="30" t="str">
        <f>[7]TK163!E159</f>
        <v xml:space="preserve">ENTREPRISE ELECTRICITE + CR/SIG  </v>
      </c>
      <c r="F159" s="41">
        <f>[7]TK163!F159</f>
        <v>0</v>
      </c>
    </row>
    <row r="160" spans="1:6" ht="15" customHeight="1">
      <c r="A160" s="54">
        <v>0.9</v>
      </c>
      <c r="B160" s="14" t="str">
        <f>[7]TK163!B160</f>
        <v>10,0,2</v>
      </c>
      <c r="C160" s="26" t="str">
        <f>[7]TK163!C160</f>
        <v>10,0,2. Eclairage de sécurité</v>
      </c>
      <c r="D160" s="37" t="str">
        <f>[7]TK163!D160</f>
        <v xml:space="preserve">test fonctionnement bloc de secours en cas de défaut </v>
      </c>
      <c r="E160" s="38" t="str">
        <f>[7]TK163!E160</f>
        <v>ENTREPRISE ELECTRICITE + CR/SIG</v>
      </c>
      <c r="F160" s="41">
        <f>[7]TK163!F160</f>
        <v>0</v>
      </c>
    </row>
    <row r="161" spans="1:6" ht="15" customHeight="1">
      <c r="A161" s="54">
        <v>1</v>
      </c>
      <c r="B161" s="125" t="str">
        <f>[7]TK163!B161</f>
        <v>10,0,3</v>
      </c>
      <c r="C161" s="128" t="str">
        <f>[7]TK163!C161</f>
        <v>10,0,3. Tableau électrique TGBT</v>
      </c>
      <c r="D161" s="37" t="str">
        <f>[7]TK163!D161</f>
        <v>control serrage et repérage des équipements électriques</v>
      </c>
      <c r="E161" s="128" t="str">
        <f>[7]TK163!E161</f>
        <v>ENTREPRISE ELECTRICITE + CR/SIG  + BUREAU DE CONTROL</v>
      </c>
      <c r="F161" s="150">
        <f>[7]TK163!F161</f>
        <v>0</v>
      </c>
    </row>
    <row r="162" spans="1:6" ht="15" customHeight="1">
      <c r="A162" s="54">
        <v>1</v>
      </c>
      <c r="B162" s="134"/>
      <c r="C162" s="132"/>
      <c r="D162" s="37" t="str">
        <f>[7]TK163!D162</f>
        <v>test fonctionnement différentiel</v>
      </c>
      <c r="E162" s="129"/>
      <c r="F162" s="151"/>
    </row>
    <row r="163" spans="1:6" ht="15" customHeight="1">
      <c r="A163" s="54">
        <v>1</v>
      </c>
      <c r="B163" s="134"/>
      <c r="C163" s="132"/>
      <c r="D163" s="37" t="str">
        <f>[7]TK163!D163</f>
        <v xml:space="preserve">test mise à la terre </v>
      </c>
      <c r="E163" s="129"/>
      <c r="F163" s="151"/>
    </row>
    <row r="164" spans="1:6" ht="15" customHeight="1">
      <c r="A164" s="54">
        <v>1</v>
      </c>
      <c r="B164" s="135"/>
      <c r="C164" s="133"/>
      <c r="D164" s="37" t="str">
        <f>[7]TK163!D164</f>
        <v>mesure d'isolement des câbles</v>
      </c>
      <c r="E164" s="130"/>
      <c r="F164" s="170"/>
    </row>
    <row r="165" spans="1:6" ht="15" customHeight="1">
      <c r="B165" s="31">
        <f>[7]TK163!B165</f>
        <v>0</v>
      </c>
      <c r="C165" s="33">
        <f>[7]TK163!C165</f>
        <v>0</v>
      </c>
      <c r="D165" s="33">
        <f>[7]TK163!D165</f>
        <v>0</v>
      </c>
      <c r="E165" s="34">
        <f>[7]TK163!E165</f>
        <v>0</v>
      </c>
      <c r="F165" s="119">
        <f>[7]TK163!F165</f>
        <v>0</v>
      </c>
    </row>
    <row r="166" spans="1:6" ht="15" customHeight="1">
      <c r="B166" s="11">
        <f>[7]TK163!B166</f>
        <v>11</v>
      </c>
      <c r="C166" s="39" t="str">
        <f>[7]TK163!C166</f>
        <v xml:space="preserve">CLIMATISATION </v>
      </c>
      <c r="D166" s="37">
        <f>[7]TK163!D166</f>
        <v>0</v>
      </c>
      <c r="E166" s="38">
        <f>[7]TK163!E166</f>
        <v>0</v>
      </c>
      <c r="F166" s="119">
        <f>[7]TK163!F166</f>
        <v>0</v>
      </c>
    </row>
    <row r="167" spans="1:6" ht="15" customHeight="1">
      <c r="A167" s="54">
        <v>1</v>
      </c>
      <c r="B167" s="125" t="str">
        <f>[7]TK163!B167</f>
        <v>11,0,1</v>
      </c>
      <c r="C167" s="128" t="str">
        <f>[7]TK163!C167</f>
        <v>11,0,1. Unité de clim</v>
      </c>
      <c r="D167" s="37" t="str">
        <f>[7]TK163!D167</f>
        <v>test alarme sonde température</v>
      </c>
      <c r="E167" s="128" t="str">
        <f>[7]TK163!E167</f>
        <v>ENTREPRISE CLIMATISATION + CR/SIG  + BUREAU DE CONTROL</v>
      </c>
      <c r="F167" s="150">
        <f>[7]TK163!F167</f>
        <v>0</v>
      </c>
    </row>
    <row r="168" spans="1:6" ht="15" customHeight="1">
      <c r="A168" s="54">
        <v>1</v>
      </c>
      <c r="B168" s="126"/>
      <c r="C168" s="132"/>
      <c r="D168" s="37" t="str">
        <f>[7]TK163!D168</f>
        <v>test permutation automatique en cas de défaut</v>
      </c>
      <c r="E168" s="129"/>
      <c r="F168" s="151"/>
    </row>
    <row r="169" spans="1:6" ht="15" customHeight="1">
      <c r="A169" s="54">
        <v>1</v>
      </c>
      <c r="B169" s="127"/>
      <c r="C169" s="133"/>
      <c r="D169" s="37" t="str">
        <f>[7]TK163!D169</f>
        <v>test alarme alimentation  électrique</v>
      </c>
      <c r="E169" s="130"/>
      <c r="F169" s="170"/>
    </row>
    <row r="170" spans="1:6" ht="15" customHeight="1">
      <c r="A170" s="54">
        <v>0.97</v>
      </c>
      <c r="B170" s="14" t="str">
        <f>[7]TK163!B170</f>
        <v>11,0,2</v>
      </c>
      <c r="C170" s="26" t="str">
        <f>[7]TK163!C170</f>
        <v>11,0,2. Equipement Toiture</v>
      </c>
      <c r="D170" s="37" t="str">
        <f>[7]TK163!D170</f>
        <v>fixation unité extérieure, présence joint anti vibratile, présence isolant UV et thermique du réseau frigorifique extérieur</v>
      </c>
      <c r="E170" s="30" t="str">
        <f>[7]TK163!E170</f>
        <v>ENTREPRISE ELECTRICITE + CR/SIG</v>
      </c>
      <c r="F170" s="41">
        <f>[7]TK163!F170</f>
        <v>0</v>
      </c>
    </row>
    <row r="171" spans="1:6" ht="15" customHeight="1">
      <c r="A171" s="54">
        <v>1</v>
      </c>
      <c r="B171" s="125" t="str">
        <f>[7]TK163!B171</f>
        <v>11,0,3</v>
      </c>
      <c r="C171" s="136" t="str">
        <f>[7]TK163!C171</f>
        <v xml:space="preserve">11,0,3. MALT compresseur clim </v>
      </c>
      <c r="D171" s="17" t="str">
        <f>[7]TK163!D171</f>
        <v>continuité de la boucle de terre</v>
      </c>
      <c r="E171" s="128" t="str">
        <f>[7]TK163!E171</f>
        <v>ENTREPRISE CLIMATISATION + CR/SIG  + BUREAU DE CONTROL</v>
      </c>
      <c r="F171" s="150">
        <f>[7]TK163!F171</f>
        <v>0</v>
      </c>
    </row>
    <row r="172" spans="1:6" ht="15" customHeight="1">
      <c r="A172" s="54">
        <v>1</v>
      </c>
      <c r="B172" s="134"/>
      <c r="C172" s="137"/>
      <c r="D172" s="17" t="str">
        <f>[7]TK163!D172</f>
        <v>mesure de la prise de terre</v>
      </c>
      <c r="E172" s="129"/>
      <c r="F172" s="151"/>
    </row>
    <row r="173" spans="1:6" ht="15" customHeight="1">
      <c r="A173" s="54">
        <v>1</v>
      </c>
      <c r="B173" s="135"/>
      <c r="C173" s="138"/>
      <c r="D173" s="17" t="str">
        <f>[7]TK163!D173</f>
        <v>mise en œuvre des éléments de la MALT (voir remarque)</v>
      </c>
      <c r="E173" s="130"/>
      <c r="F173" s="170"/>
    </row>
    <row r="174" spans="1:6" ht="15" customHeight="1">
      <c r="A174" s="54">
        <v>1</v>
      </c>
      <c r="B174" s="125" t="str">
        <f>[7]TK163!B174</f>
        <v>11,0,4</v>
      </c>
      <c r="C174" s="128" t="str">
        <f>[7]TK163!C174</f>
        <v>11,0,4. Tableau électrique TE.CLIM</v>
      </c>
      <c r="D174" s="37" t="str">
        <f>[7]TK163!D174</f>
        <v>control serrage et repérage des équipements électriques</v>
      </c>
      <c r="E174" s="128" t="str">
        <f>[7]TK163!E174</f>
        <v>ENTREPRISE CLIMATISATION + CR/SIG  + BUREAU DE CONTROL</v>
      </c>
      <c r="F174" s="150">
        <f>[7]TK163!F174</f>
        <v>0</v>
      </c>
    </row>
    <row r="175" spans="1:6" ht="15" customHeight="1">
      <c r="A175" s="54">
        <v>1</v>
      </c>
      <c r="B175" s="134"/>
      <c r="C175" s="132"/>
      <c r="D175" s="37" t="str">
        <f>[7]TK163!D175</f>
        <v>test fonctionnement différentiel</v>
      </c>
      <c r="E175" s="129"/>
      <c r="F175" s="151"/>
    </row>
    <row r="176" spans="1:6" ht="15" customHeight="1">
      <c r="A176" s="54">
        <v>1</v>
      </c>
      <c r="B176" s="135"/>
      <c r="C176" s="133"/>
      <c r="D176" s="37" t="str">
        <f>[7]TK163!D176</f>
        <v>mesure d'isolement des câbles</v>
      </c>
      <c r="E176" s="130"/>
      <c r="F176" s="170"/>
    </row>
    <row r="177" spans="1:6" ht="15" customHeight="1">
      <c r="B177" s="40">
        <f>[7]TK163!B177</f>
        <v>12</v>
      </c>
      <c r="C177" s="35" t="str">
        <f>[7]TK163!C177</f>
        <v>DETECTION INCENDIE</v>
      </c>
      <c r="D177" s="35">
        <f>[7]TK163!D177</f>
        <v>0</v>
      </c>
      <c r="E177" s="10">
        <f>[7]TK163!E177</f>
        <v>0</v>
      </c>
      <c r="F177" s="120">
        <f>[7]TK163!F177</f>
        <v>0</v>
      </c>
    </row>
    <row r="178" spans="1:6" ht="15" customHeight="1">
      <c r="A178" s="54">
        <v>1</v>
      </c>
      <c r="B178" s="14" t="str">
        <f>[7]TK163!B178</f>
        <v>12,0,1</v>
      </c>
      <c r="C178" s="65" t="str">
        <f>[7]TK163!C178</f>
        <v xml:space="preserve">12,0,1. Détecteur incendie </v>
      </c>
      <c r="D178" s="36" t="str">
        <f>[7]TK163!D178</f>
        <v>test d'alarme détecteur de fumée</v>
      </c>
      <c r="E178" s="30" t="str">
        <f>[7]TK163!E178</f>
        <v>ENTREPRISE DETECTION  INCENDIE + CR/SIG  + BUREAU DE CONTROL</v>
      </c>
      <c r="F178" s="41">
        <f>[7]TK163!F178</f>
        <v>0</v>
      </c>
    </row>
    <row r="179" spans="1:6" ht="15" customHeight="1">
      <c r="A179" s="54">
        <v>1</v>
      </c>
      <c r="B179" s="125" t="str">
        <f>[7]TK163!B179</f>
        <v>12,0,2</v>
      </c>
      <c r="C179" s="128" t="str">
        <f>[7]TK163!C179</f>
        <v>12,0,2. Centrale incendie</v>
      </c>
      <c r="D179" s="36" t="str">
        <f>[7]TK163!D179</f>
        <v>test d'alarme défaut sur batterie</v>
      </c>
      <c r="E179" s="131" t="str">
        <f>[7]TK163!E179</f>
        <v>ENTREPRISE DETECTION  INCENDIE + CR/SIG  + BUREAU DE CONTROL</v>
      </c>
      <c r="F179" s="150">
        <f>[7]TK163!F179</f>
        <v>0</v>
      </c>
    </row>
    <row r="180" spans="1:6" ht="15" customHeight="1">
      <c r="A180" s="54">
        <v>1</v>
      </c>
      <c r="B180" s="126"/>
      <c r="C180" s="132"/>
      <c r="D180" s="36" t="str">
        <f>[7]TK163!D180</f>
        <v>test d'alarme défaut de ligne (Débranchement détecteur)</v>
      </c>
      <c r="E180" s="132"/>
      <c r="F180" s="151"/>
    </row>
    <row r="181" spans="1:6" ht="15" customHeight="1">
      <c r="A181" s="54">
        <v>1</v>
      </c>
      <c r="B181" s="127"/>
      <c r="C181" s="133"/>
      <c r="D181" s="36" t="str">
        <f>[7]TK163!D181</f>
        <v>test d'alarme défaut sur alimentation secteur</v>
      </c>
      <c r="E181" s="133"/>
      <c r="F181" s="151"/>
    </row>
    <row r="182" spans="1:6" ht="15" customHeight="1">
      <c r="A182" s="54">
        <v>1</v>
      </c>
      <c r="B182" s="14" t="str">
        <f>[7]TK163!B182</f>
        <v>12,0,3</v>
      </c>
      <c r="C182" s="65" t="str">
        <f>[7]TK163!C182</f>
        <v>12,0,3. Asservissement clim</v>
      </c>
      <c r="D182" s="36" t="str">
        <f>[7]TK163!D182</f>
        <v>test asservissement arrêt clim en cas de feu</v>
      </c>
      <c r="E182" s="30" t="str">
        <f>[7]TK163!E182</f>
        <v>ENTREPRISE DETECTION  INCENDIE + CR/SIG  + BUREAU DE CONTROL</v>
      </c>
      <c r="F182" s="41">
        <f>[7]TK163!F182</f>
        <v>0</v>
      </c>
    </row>
  </sheetData>
  <mergeCells count="82">
    <mergeCell ref="F161:F164"/>
    <mergeCell ref="B179:B181"/>
    <mergeCell ref="C179:C181"/>
    <mergeCell ref="E179:E181"/>
    <mergeCell ref="F179:F181"/>
    <mergeCell ref="B171:B173"/>
    <mergeCell ref="C171:C173"/>
    <mergeCell ref="E171:E173"/>
    <mergeCell ref="F171:F173"/>
    <mergeCell ref="B174:B176"/>
    <mergeCell ref="C174:C176"/>
    <mergeCell ref="E174:E176"/>
    <mergeCell ref="F174:F176"/>
    <mergeCell ref="B167:B169"/>
    <mergeCell ref="C167:C169"/>
    <mergeCell ref="E167:E169"/>
    <mergeCell ref="F167:F169"/>
    <mergeCell ref="B138:B139"/>
    <mergeCell ref="C138:C139"/>
    <mergeCell ref="E138:E139"/>
    <mergeCell ref="E149:E150"/>
    <mergeCell ref="B153:B154"/>
    <mergeCell ref="C153:C154"/>
    <mergeCell ref="D153:D154"/>
    <mergeCell ref="E153:E154"/>
    <mergeCell ref="F153:F154"/>
    <mergeCell ref="B161:B164"/>
    <mergeCell ref="C161:C164"/>
    <mergeCell ref="E161:E164"/>
    <mergeCell ref="B120:B122"/>
    <mergeCell ref="C120:C122"/>
    <mergeCell ref="E120:E122"/>
    <mergeCell ref="F120:F122"/>
    <mergeCell ref="B131:B132"/>
    <mergeCell ref="C131:C132"/>
    <mergeCell ref="E131:E132"/>
    <mergeCell ref="F131:F132"/>
    <mergeCell ref="B88:B90"/>
    <mergeCell ref="C88:C90"/>
    <mergeCell ref="E88:E90"/>
    <mergeCell ref="F88:F90"/>
    <mergeCell ref="B104:B106"/>
    <mergeCell ref="C104:C106"/>
    <mergeCell ref="E104:E106"/>
    <mergeCell ref="F104:F106"/>
    <mergeCell ref="B63:B65"/>
    <mergeCell ref="C63:C65"/>
    <mergeCell ref="E63:E65"/>
    <mergeCell ref="F63:F65"/>
    <mergeCell ref="B74:B76"/>
    <mergeCell ref="C74:C76"/>
    <mergeCell ref="E74:E76"/>
    <mergeCell ref="F74:F76"/>
    <mergeCell ref="B41:B43"/>
    <mergeCell ref="C41:C43"/>
    <mergeCell ref="E41:E43"/>
    <mergeCell ref="F41:F43"/>
    <mergeCell ref="B52:B54"/>
    <mergeCell ref="C52:C54"/>
    <mergeCell ref="E52:E54"/>
    <mergeCell ref="F52:F54"/>
    <mergeCell ref="B19:B21"/>
    <mergeCell ref="C19:C21"/>
    <mergeCell ref="E19:E21"/>
    <mergeCell ref="F19:F21"/>
    <mergeCell ref="B30:B32"/>
    <mergeCell ref="C30:C32"/>
    <mergeCell ref="F30:F32"/>
    <mergeCell ref="B10:B11"/>
    <mergeCell ref="C10:C11"/>
    <mergeCell ref="E10:E11"/>
    <mergeCell ref="F10:F11"/>
    <mergeCell ref="B13:B14"/>
    <mergeCell ref="C13:C14"/>
    <mergeCell ref="E13:E14"/>
    <mergeCell ref="F13:F14"/>
    <mergeCell ref="B2:F2"/>
    <mergeCell ref="B4:B5"/>
    <mergeCell ref="C4:C5"/>
    <mergeCell ref="D4:D5"/>
    <mergeCell ref="E4:E5"/>
    <mergeCell ref="F4:F5"/>
  </mergeCells>
  <hyperlinks>
    <hyperlink ref="F9" r:id="rId1" display="LGV-BAT163-PV 101"/>
    <hyperlink ref="F12" r:id="rId2" display="LGV-BAT163-PV 103"/>
    <hyperlink ref="F13:F14" r:id="rId3" display="LGV-BAT163-PV104"/>
    <hyperlink ref="F17" r:id="rId4" display="LGV-BAT163-PV 211"/>
    <hyperlink ref="F18" r:id="rId5" display="LGV-BAT163-PV212"/>
    <hyperlink ref="F19:F21" r:id="rId6" display="LGV-BAT163-PV213"/>
    <hyperlink ref="F23" r:id="rId7" display="LGV-BAT163-PV215"/>
    <hyperlink ref="F24" r:id="rId8" display="LGV-BAT163-PV216"/>
    <hyperlink ref="F29" r:id="rId9" display="LGV-BAT163-PV221"/>
    <hyperlink ref="F35" r:id="rId10" display="LGV-BAT163-PV225"/>
    <hyperlink ref="F40" r:id="rId11" display="LGV-BAT163-PV331"/>
    <hyperlink ref="F44" r:id="rId12" display="LGV-BAT163-PV333"/>
    <hyperlink ref="F51" r:id="rId13" display="LGV-BAT163-PV241"/>
    <hyperlink ref="F55" r:id="rId14" display="LGV-BAT163-PV243"/>
    <hyperlink ref="F73" r:id="rId15" display="LGV-BAT136-PV261"/>
    <hyperlink ref="F78" r:id="rId16" display="LGV-BAT136-PV264"/>
    <hyperlink ref="F77" r:id="rId17" display="LGV-BAT136-PV263"/>
    <hyperlink ref="F102" r:id="rId18" display="LGV-BAT163-PV401"/>
    <hyperlink ref="F103" r:id="rId19" display="LGV-BAT163-PV402"/>
    <hyperlink ref="F107" r:id="rId20" display="LGV-BAT163-PV404"/>
    <hyperlink ref="F109" r:id="rId21" display="LGV-BAT163-PV406"/>
    <hyperlink ref="F6" r:id="rId22" display="             LGV-BAT136 MISE A DISPOSITION "/>
    <hyperlink ref="F10:F11" r:id="rId23" display="LGV-BAT163-PV102"/>
    <hyperlink ref="F22" r:id="rId24" display="LGV-BAT163-PV214"/>
    <hyperlink ref="F34" r:id="rId25" display="LGV-BAT163-PV224"/>
    <hyperlink ref="F36" r:id="rId26" display="LGV-BAT163-PV226"/>
    <hyperlink ref="F46" r:id="rId27" display="LGV-BAT163-PV335"/>
    <hyperlink ref="F47" r:id="rId28" display="LGV-BAT163-PV336"/>
    <hyperlink ref="F56" r:id="rId29" display="LGV-BAT163-PV244"/>
    <hyperlink ref="F58" r:id="rId30" display="LGV-BAT163-PV246"/>
    <hyperlink ref="F74:F76" r:id="rId31" display="LGV-BAT136-PV262"/>
    <hyperlink ref="F80" r:id="rId32" display="LGV-BAT136-PV266"/>
    <hyperlink ref="F84" r:id="rId33" display="LGV-BAT163-PV301"/>
    <hyperlink ref="F88:F90" r:id="rId34" display="LGV-BAT163-PV305"/>
    <hyperlink ref="F91" r:id="rId35" display="LGV-BAT163-PV306"/>
    <hyperlink ref="F104:F106" r:id="rId36" display="LGV-BAT163-PV403"/>
    <hyperlink ref="F115" r:id="rId37" display="LGV-BAT163-PV512"/>
    <hyperlink ref="F118" r:id="rId38" display="LGV-BAT163-PV521"/>
    <hyperlink ref="F119" r:id="rId39" display="LGV-BAT163-PV522"/>
    <hyperlink ref="F120:F122" r:id="rId40" display="LGV-BAT163-PV523"/>
    <hyperlink ref="F123" r:id="rId41" display="LGV-BAT163-PV524"/>
    <hyperlink ref="F124" r:id="rId42" display="LGV-BAT163-PV525"/>
    <hyperlink ref="F126" r:id="rId43" display="LGV-BAT163-PV527"/>
    <hyperlink ref="F30:F32" r:id="rId44" display="LGV-BAT163-PV222"/>
    <hyperlink ref="F131:F132" r:id="rId45" display="LGV-BAT163-PV601"/>
    <hyperlink ref="F134" r:id="rId46" display="LGV-BAT163-PV603"/>
    <hyperlink ref="F144" r:id="rId47" display="LGV-BAT163-PV811"/>
    <hyperlink ref="F145" r:id="rId48" display="LGV-BAT163-PV812"/>
    <hyperlink ref="F148" r:id="rId49" display="LGV-BAT163-PV821"/>
    <hyperlink ref="F149" r:id="rId50" display="LGV-BAT163-PV822"/>
    <hyperlink ref="F150" r:id="rId51" display="LGV-BAT163-PV823"/>
    <hyperlink ref="F153:F154" r:id="rId52" display="LGV-BAT163-PV90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82"/>
  <sheetViews>
    <sheetView topLeftCell="A3" workbookViewId="0">
      <selection sqref="A1:A1048576"/>
    </sheetView>
  </sheetViews>
  <sheetFormatPr baseColWidth="10" defaultRowHeight="15"/>
  <cols>
    <col min="1" max="1" width="13.28515625" style="45" customWidth="1"/>
    <col min="2" max="2" width="19.85546875" customWidth="1"/>
    <col min="3" max="3" width="42.7109375" customWidth="1"/>
    <col min="4" max="4" width="25.140625" customWidth="1"/>
    <col min="5" max="5" width="31.42578125" customWidth="1"/>
    <col min="6" max="6" width="37" customWidth="1"/>
  </cols>
  <sheetData>
    <row r="1" spans="1:6" ht="15.75" thickBot="1">
      <c r="B1" s="45">
        <f>[8]C2!B1</f>
        <v>0</v>
      </c>
      <c r="C1" s="45">
        <f>[8]C2!C1</f>
        <v>0</v>
      </c>
      <c r="D1" s="45">
        <f>[8]C2!D1</f>
        <v>0</v>
      </c>
      <c r="E1" s="45">
        <f>[8]C2!E1</f>
        <v>0</v>
      </c>
      <c r="F1" s="45">
        <f>[8]C2!F1</f>
        <v>0</v>
      </c>
    </row>
    <row r="2" spans="1:6" ht="47.25" thickBot="1">
      <c r="B2" s="146" t="str">
        <f>[8]C2!B2</f>
        <v xml:space="preserve"> PV &amp; FC du bâtiment LGV TK C2</v>
      </c>
      <c r="C2" s="147"/>
      <c r="D2" s="147"/>
      <c r="E2" s="147"/>
      <c r="F2" s="147"/>
    </row>
    <row r="3" spans="1:6" ht="46.5">
      <c r="B3" s="1">
        <f>[8]C2!B3</f>
        <v>0</v>
      </c>
      <c r="C3" s="45">
        <f>[8]C2!C3</f>
        <v>0</v>
      </c>
      <c r="D3" s="45">
        <f>[8]C2!D3</f>
        <v>0</v>
      </c>
      <c r="E3" s="45">
        <f>[8]C2!E3</f>
        <v>0</v>
      </c>
      <c r="F3" s="45">
        <f>[8]C2!F3</f>
        <v>0</v>
      </c>
    </row>
    <row r="4" spans="1:6">
      <c r="A4" s="45" t="s">
        <v>123</v>
      </c>
      <c r="B4" s="148" t="str">
        <f>[8]C2!B4</f>
        <v>Tache</v>
      </c>
      <c r="C4" s="148" t="str">
        <f>[8]C2!C4</f>
        <v>Contrôles réalisés</v>
      </c>
      <c r="D4" s="148" t="str">
        <f>[8]C2!D4</f>
        <v>Contrôles réalisés</v>
      </c>
      <c r="E4" s="148" t="str">
        <f>[8]C2!E4</f>
        <v xml:space="preserve">Entités réalisant les contrôles </v>
      </c>
      <c r="F4" s="148" t="str">
        <f>[8]C2!F4</f>
        <v>PV ou FC</v>
      </c>
    </row>
    <row r="5" spans="1:6">
      <c r="B5" s="149"/>
      <c r="C5" s="149"/>
      <c r="D5" s="149"/>
      <c r="E5" s="149"/>
      <c r="F5" s="149"/>
    </row>
    <row r="6" spans="1:6" ht="15" customHeight="1">
      <c r="B6" s="47">
        <f>[8]C2!B6</f>
        <v>0</v>
      </c>
      <c r="C6" s="47" t="str">
        <f>[8]C2!C6</f>
        <v>Mise a disposition plateforme 1 LGV TK  C2</v>
      </c>
      <c r="D6" s="47">
        <f>[8]C2!D6</f>
        <v>0</v>
      </c>
      <c r="E6" s="47">
        <f>[8]C2!E6</f>
        <v>0</v>
      </c>
      <c r="F6" s="49" t="str">
        <f>[8]C2!F6</f>
        <v>LGV-BAT,C2-MISE A DISPOSITION  1</v>
      </c>
    </row>
    <row r="7" spans="1:6" ht="15" customHeight="1">
      <c r="B7" s="47">
        <f>[8]C2!B7</f>
        <v>0</v>
      </c>
      <c r="C7" s="47" t="str">
        <f>[8]C2!C7</f>
        <v>Compte rendu d'ispection commune</v>
      </c>
      <c r="D7" s="47">
        <f>[8]C2!D7</f>
        <v>0</v>
      </c>
      <c r="E7" s="47">
        <f>[8]C2!E7</f>
        <v>0</v>
      </c>
      <c r="F7" s="49" t="str">
        <f>[8]C2!F7</f>
        <v xml:space="preserve">LGV-BAT,C2-Compte rendu d'inspection </v>
      </c>
    </row>
    <row r="8" spans="1:6" ht="15" customHeight="1">
      <c r="A8" s="54"/>
      <c r="B8" s="2">
        <f>[8]C2!B8</f>
        <v>1</v>
      </c>
      <c r="C8" s="3" t="str">
        <f>[7]TK163!C8</f>
        <v xml:space="preserve">TERRASSEMENT </v>
      </c>
      <c r="D8" s="3">
        <f>[8]C2!D8</f>
        <v>0</v>
      </c>
      <c r="E8" s="3">
        <f>[8]C2!E8</f>
        <v>0</v>
      </c>
      <c r="F8" s="49">
        <f>[8]C2!F8</f>
        <v>0</v>
      </c>
    </row>
    <row r="9" spans="1:6" ht="15" customHeight="1">
      <c r="A9" s="54"/>
      <c r="B9" s="4" t="str">
        <f>[8]C2!B9</f>
        <v>1,0,1</v>
      </c>
      <c r="C9" s="64" t="str">
        <f>[7]TK163!C9</f>
        <v xml:space="preserve">1,0,1. Implantation du bâtiment </v>
      </c>
      <c r="D9" s="5" t="str">
        <f>[8]C2!D9</f>
        <v xml:space="preserve">écarts d'implantation </v>
      </c>
      <c r="E9" s="6" t="str">
        <f>[8]C2!E9</f>
        <v xml:space="preserve">ENTREPRISE GC + GEOMETRE + CR SIG </v>
      </c>
      <c r="F9" s="91" t="str">
        <f>[8]C2!F9</f>
        <v>LGV-BAT,C2-PV101</v>
      </c>
    </row>
    <row r="10" spans="1:6" ht="15" customHeight="1">
      <c r="A10" s="54">
        <v>0.01</v>
      </c>
      <c r="B10" s="142" t="str">
        <f>[8]C2!B10</f>
        <v>1,0,2</v>
      </c>
      <c r="C10" s="136" t="str">
        <f>[7]TK163!C10</f>
        <v>1,0,2. Fond de fouille</v>
      </c>
      <c r="D10" s="5" t="str">
        <f>[8]C2!D10</f>
        <v xml:space="preserve">contrôle des dimensions </v>
      </c>
      <c r="E10" s="144" t="str">
        <f>[8]C2!E10</f>
        <v>ENTREPRISE GC + LABORATOIRE SOL + BUREAU DE CONTROL</v>
      </c>
      <c r="F10" s="173" t="str">
        <f>[8]C2!F10</f>
        <v>LGV-BAT,C2-PV102</v>
      </c>
    </row>
    <row r="11" spans="1:6" ht="15" customHeight="1">
      <c r="A11" s="54">
        <v>0.01</v>
      </c>
      <c r="B11" s="143"/>
      <c r="C11" s="162"/>
      <c r="D11" s="5" t="str">
        <f>[8]C2!D11</f>
        <v>contrôle de la nature du sol</v>
      </c>
      <c r="E11" s="145"/>
      <c r="F11" s="174"/>
    </row>
    <row r="12" spans="1:6" ht="15" customHeight="1">
      <c r="A12" s="54">
        <v>0.7</v>
      </c>
      <c r="B12" s="7" t="str">
        <f>[8]C2!B12</f>
        <v>1,0,3</v>
      </c>
      <c r="C12" s="64" t="str">
        <f>[7]TK163!C12</f>
        <v xml:space="preserve">1,0,3. Compaction des sols </v>
      </c>
      <c r="D12" s="5" t="str">
        <f>[8]C2!D12</f>
        <v>test de compaction</v>
      </c>
      <c r="E12" s="8" t="str">
        <f>[8]C2!E12</f>
        <v>ENTREPRISE GC + CR/SIG  + LABORATOIRE SOL</v>
      </c>
      <c r="F12" s="91" t="str">
        <f>[8]C2!F12</f>
        <v>LGV-BAT,C2-PV103</v>
      </c>
    </row>
    <row r="13" spans="1:6" ht="15" customHeight="1">
      <c r="A13" s="123">
        <v>2.5999999999999999E-2</v>
      </c>
      <c r="B13" s="142" t="str">
        <f>[8]C2!B13</f>
        <v>1,0,4</v>
      </c>
      <c r="C13" s="128" t="str">
        <f>[7]TK163!C13</f>
        <v>1,0,4. MALT fond de fouille</v>
      </c>
      <c r="D13" s="8" t="str">
        <f>[8]C2!D13</f>
        <v>continuité de la boucle de terre</v>
      </c>
      <c r="E13" s="128" t="str">
        <f>[8]C2!E13</f>
        <v xml:space="preserve">ENTREPRISE  GC + CR/SIG  </v>
      </c>
      <c r="F13" s="173" t="str">
        <f>[8]C2!F13</f>
        <v>LGV-BAT,C2PV214</v>
      </c>
    </row>
    <row r="14" spans="1:6" ht="15" customHeight="1">
      <c r="A14" s="124">
        <v>2.5999999999999999E-2</v>
      </c>
      <c r="B14" s="143"/>
      <c r="C14" s="130"/>
      <c r="D14" s="8" t="str">
        <f>[8]C2!D14</f>
        <v xml:space="preserve">remontées du câble de fond de fouille </v>
      </c>
      <c r="E14" s="130"/>
      <c r="F14" s="174"/>
    </row>
    <row r="15" spans="1:6" ht="15" customHeight="1">
      <c r="B15" s="11">
        <f>[8]C2!B15</f>
        <v>2</v>
      </c>
      <c r="C15" s="12" t="str">
        <f>[7]TK163!C15</f>
        <v>STRUCTURES</v>
      </c>
      <c r="D15" s="12">
        <f>[8]C2!D15</f>
        <v>0</v>
      </c>
      <c r="E15" s="10">
        <f>[8]C2!E15</f>
        <v>0</v>
      </c>
      <c r="F15" s="49">
        <f>[8]C2!F15</f>
        <v>0</v>
      </c>
    </row>
    <row r="16" spans="1:6" ht="15" customHeight="1">
      <c r="B16" s="11">
        <f>[8]C2!B16</f>
        <v>2.1</v>
      </c>
      <c r="C16" s="12" t="str">
        <f>[7]TK163!C16</f>
        <v>Semelles</v>
      </c>
      <c r="D16" s="12">
        <f>[8]C2!D16</f>
        <v>0</v>
      </c>
      <c r="E16" s="10">
        <f>[8]C2!E16</f>
        <v>0</v>
      </c>
      <c r="F16" s="49">
        <f>[8]C2!F16</f>
        <v>0</v>
      </c>
    </row>
    <row r="17" spans="1:6" ht="15" customHeight="1">
      <c r="A17" s="54">
        <v>0.03</v>
      </c>
      <c r="B17" s="14" t="str">
        <f>[8]C2!B17</f>
        <v>2,1,1</v>
      </c>
      <c r="C17" s="16" t="str">
        <f>[7]TK163!C17</f>
        <v>2,1,1. Coffrages</v>
      </c>
      <c r="D17" s="16" t="str">
        <f>[8]C2!D17</f>
        <v>dimension, verticalité et linéarité</v>
      </c>
      <c r="E17" s="10" t="str">
        <f>[8]C2!E17</f>
        <v>ENTREPRISE GC</v>
      </c>
      <c r="F17" s="91" t="str">
        <f>[8]C2!F17</f>
        <v>LGV-BAT,C2PV211</v>
      </c>
    </row>
    <row r="18" spans="1:6" ht="15" customHeight="1">
      <c r="A18" s="54">
        <v>0.03</v>
      </c>
      <c r="B18" s="14" t="str">
        <f>[8]C2!B18</f>
        <v>2,1,2</v>
      </c>
      <c r="C18" s="16" t="str">
        <f>[7]TK163!C18</f>
        <v xml:space="preserve">2,1,2. Ferraillages </v>
      </c>
      <c r="D18" s="5" t="str">
        <f>[8]C2!D18</f>
        <v xml:space="preserve">contrôle des sections  </v>
      </c>
      <c r="E18" s="10" t="str">
        <f>[8]C2!E18</f>
        <v>ENTREPRISE GC +  BUREAU DE CONTROL</v>
      </c>
      <c r="F18" s="91" t="str">
        <f>[8]C2!F18</f>
        <v>LGV-BAT,C2PV212</v>
      </c>
    </row>
    <row r="19" spans="1:6" ht="15" customHeight="1">
      <c r="A19" s="54">
        <v>0.04</v>
      </c>
      <c r="B19" s="125" t="str">
        <f>[8]C2!B19</f>
        <v>2,1,3</v>
      </c>
      <c r="C19" s="136" t="str">
        <f>[7]TK163!C19</f>
        <v xml:space="preserve">     2,1,3. MALT fond de fouille / structure</v>
      </c>
      <c r="D19" s="17" t="str">
        <f>[8]C2!D19</f>
        <v>continuité de la boucle de terre</v>
      </c>
      <c r="E19" s="128" t="str">
        <f>[8]C2!E19</f>
        <v>ENTREPRISE GC + CR/SIG  + BUREAU DE CONTROL</v>
      </c>
      <c r="F19" s="175" t="str">
        <f>[8]C2!F19</f>
        <v>LGV-BAT,C2PV213</v>
      </c>
    </row>
    <row r="20" spans="1:6" ht="15" customHeight="1">
      <c r="A20" s="54">
        <v>0.04</v>
      </c>
      <c r="B20" s="134"/>
      <c r="C20" s="137"/>
      <c r="D20" s="17" t="str">
        <f>[8]C2!D20</f>
        <v>mesure de la prise de terre</v>
      </c>
      <c r="E20" s="129"/>
      <c r="F20" s="176"/>
    </row>
    <row r="21" spans="1:6" ht="15" customHeight="1">
      <c r="A21" s="54">
        <v>0.04</v>
      </c>
      <c r="B21" s="135"/>
      <c r="C21" s="138"/>
      <c r="D21" s="17" t="str">
        <f>[8]C2!D21</f>
        <v>mise en œuvre des éléments de la MALT (voir remarque)</v>
      </c>
      <c r="E21" s="130"/>
      <c r="F21" s="177"/>
    </row>
    <row r="22" spans="1:6" ht="15" customHeight="1">
      <c r="A22" s="54">
        <v>0.04</v>
      </c>
      <c r="B22" s="14" t="str">
        <f>[8]C2!B22</f>
        <v>2,1,4</v>
      </c>
      <c r="C22" s="16" t="str">
        <f>[7]TK163!C22</f>
        <v xml:space="preserve">2,1,4. Essais sur béton frais </v>
      </c>
      <c r="D22" s="16" t="str">
        <f>[8]C2!D22</f>
        <v xml:space="preserve">essai d'affaissement </v>
      </c>
      <c r="E22" s="10" t="str">
        <f>[8]C2!E22</f>
        <v>ENTREPRISE GC + LABORATOIRE SOL</v>
      </c>
      <c r="F22" s="53" t="str">
        <f>[8]C2!F22</f>
        <v>LGV-BAT,C2-PV214</v>
      </c>
    </row>
    <row r="23" spans="1:6" ht="15" customHeight="1">
      <c r="A23" s="72">
        <v>0.44</v>
      </c>
      <c r="B23" s="14" t="str">
        <f>[8]C2!B23</f>
        <v>2,1,5</v>
      </c>
      <c r="C23" s="16" t="str">
        <f>[7]TK163!C23</f>
        <v>2,1,5. Essais sur béton durci</v>
      </c>
      <c r="D23" s="16" t="str">
        <f>[8]C2!D23</f>
        <v xml:space="preserve">essai  de résistances mécaniques </v>
      </c>
      <c r="E23" s="10" t="str">
        <f>[8]C2!E23</f>
        <v>ENTREPRISE GC + LABORATOIRE SOL</v>
      </c>
      <c r="F23" s="49">
        <f>[8]C2!F23</f>
        <v>0</v>
      </c>
    </row>
    <row r="24" spans="1:6" ht="15" customHeight="1">
      <c r="A24" s="54">
        <v>0.05</v>
      </c>
      <c r="B24" s="14" t="str">
        <f>[8]C2!B24</f>
        <v>2,1,6</v>
      </c>
      <c r="C24" s="22" t="str">
        <f>[7]TK163!C24</f>
        <v>2,1,6. Décoffrage/utilisation de l'ouvrage</v>
      </c>
      <c r="D24" s="19" t="str">
        <f>[8]C2!D24</f>
        <v>séchage du béton</v>
      </c>
      <c r="E24" s="10" t="str">
        <f>[8]C2!E24</f>
        <v xml:space="preserve">ENTREPRISE GC + CR/SIG </v>
      </c>
      <c r="F24" s="91" t="str">
        <f>[8]C2!F24</f>
        <v>LGV-BAT,C2-PV216</v>
      </c>
    </row>
    <row r="25" spans="1:6" ht="15" customHeight="1">
      <c r="A25" s="54">
        <v>0.05</v>
      </c>
      <c r="B25" s="14" t="str">
        <f>[8]C2!B25</f>
        <v>2,1,7</v>
      </c>
      <c r="C25" s="122" t="str">
        <f>[7]TK163!C25</f>
        <v>2,1,7. MALT fond de fouille / structure</v>
      </c>
      <c r="D25" s="17" t="str">
        <f>[8]C2!D25</f>
        <v>mesure de la prise de terre</v>
      </c>
      <c r="E25" s="8" t="str">
        <f>[8]C2!E25</f>
        <v xml:space="preserve">ENTREPRISE GC + CR/SIG </v>
      </c>
      <c r="F25" s="49">
        <f>[8]C2!F25</f>
        <v>0</v>
      </c>
    </row>
    <row r="26" spans="1:6" ht="15" customHeight="1">
      <c r="B26" s="9">
        <f>[8]C2!B26</f>
        <v>0</v>
      </c>
      <c r="C26" s="16">
        <f>[7]TK163!C26</f>
        <v>0</v>
      </c>
      <c r="D26" s="16">
        <f>[8]C2!D26</f>
        <v>0</v>
      </c>
      <c r="E26" s="10">
        <f>[8]C2!E26</f>
        <v>0</v>
      </c>
      <c r="F26" s="49">
        <f>[8]C2!F26</f>
        <v>0</v>
      </c>
    </row>
    <row r="27" spans="1:6" ht="15" customHeight="1">
      <c r="B27" s="11">
        <f>[8]C2!B27</f>
        <v>2.2000000000000002</v>
      </c>
      <c r="C27" s="12" t="str">
        <f>[7]TK163!C27</f>
        <v xml:space="preserve">Longrines  </v>
      </c>
      <c r="D27" s="12">
        <f>[8]C2!D27</f>
        <v>0</v>
      </c>
      <c r="E27" s="10">
        <f>[8]C2!E27</f>
        <v>0</v>
      </c>
      <c r="F27" s="49">
        <f>[8]C2!F27</f>
        <v>0</v>
      </c>
    </row>
    <row r="28" spans="1:6" ht="15" customHeight="1">
      <c r="B28" s="11">
        <f>[8]C2!B28</f>
        <v>0</v>
      </c>
      <c r="C28" s="12" t="str">
        <f>[7]TK163!C28</f>
        <v>Longrines</v>
      </c>
      <c r="D28" s="12">
        <f>[8]C2!D28</f>
        <v>0</v>
      </c>
      <c r="E28" s="10">
        <f>[8]C2!E28</f>
        <v>0</v>
      </c>
      <c r="F28" s="49">
        <f>[8]C2!F28</f>
        <v>0</v>
      </c>
    </row>
    <row r="29" spans="1:6" ht="15" customHeight="1">
      <c r="A29" s="54">
        <v>0.06</v>
      </c>
      <c r="B29" s="14" t="str">
        <f>[8]C2!B29</f>
        <v>2,2,1</v>
      </c>
      <c r="C29" s="16" t="str">
        <f>[7]TK163!C29</f>
        <v xml:space="preserve">2,2,1. Ferraillages </v>
      </c>
      <c r="D29" s="5" t="str">
        <f>[8]C2!D29</f>
        <v xml:space="preserve">contrôle des sections  </v>
      </c>
      <c r="E29" s="10" t="str">
        <f>[8]C2!E29</f>
        <v>ENTREPRISE GC +  BUREAU DE CONTROL</v>
      </c>
      <c r="F29" s="91" t="str">
        <f>[8]C2!F29</f>
        <v>LGV-BAT,C2-PV221</v>
      </c>
    </row>
    <row r="30" spans="1:6" ht="15" customHeight="1">
      <c r="A30" s="54">
        <v>0.03</v>
      </c>
      <c r="B30" s="125" t="str">
        <f>[8]C2!B30</f>
        <v>2,2,2</v>
      </c>
      <c r="C30" s="136" t="str">
        <f>[7]TK163!C30</f>
        <v xml:space="preserve">     2,2,2. MALT fond de fouille / structure</v>
      </c>
      <c r="D30" s="17" t="str">
        <f>[8]C2!D30</f>
        <v>continuité de la boucle de terre</v>
      </c>
      <c r="E30" s="128" t="str">
        <f>[8]C2!E30</f>
        <v>ENTREPRISE GC + CR/SIG  + BUREAU DE CONTROL</v>
      </c>
      <c r="F30" s="173" t="str">
        <f>[8]C2!F30</f>
        <v>LGV-BAT,C2-PV222</v>
      </c>
    </row>
    <row r="31" spans="1:6" ht="15" customHeight="1">
      <c r="A31" s="73">
        <v>0.03</v>
      </c>
      <c r="B31" s="134"/>
      <c r="C31" s="137"/>
      <c r="D31" s="17" t="str">
        <f>[8]C2!D31</f>
        <v>mesure de la prise de terre</v>
      </c>
      <c r="E31" s="129"/>
      <c r="F31" s="178"/>
    </row>
    <row r="32" spans="1:6" ht="15" customHeight="1">
      <c r="A32" s="54">
        <v>0.03</v>
      </c>
      <c r="B32" s="135"/>
      <c r="C32" s="138"/>
      <c r="D32" s="17" t="str">
        <f>[8]C2!D32</f>
        <v>mise en œuvre des éléments de la MALT (voir remarque)</v>
      </c>
      <c r="E32" s="130"/>
      <c r="F32" s="174"/>
    </row>
    <row r="33" spans="1:6" ht="15" customHeight="1">
      <c r="A33" s="54">
        <v>0.06</v>
      </c>
      <c r="B33" s="14" t="str">
        <f>[8]C2!B33</f>
        <v>2,2,3</v>
      </c>
      <c r="C33" s="16" t="str">
        <f>[7]TK163!C33</f>
        <v>2,2,3. Coffrages</v>
      </c>
      <c r="D33" s="16" t="str">
        <f>[8]C2!D33</f>
        <v>dimension, verticalité et linéarité</v>
      </c>
      <c r="E33" s="10" t="str">
        <f>[8]C2!E33</f>
        <v>ENTREPRISE GC</v>
      </c>
      <c r="F33" s="91" t="str">
        <f>[8]C2!F33</f>
        <v>LGV-BAT,C2-PV223</v>
      </c>
    </row>
    <row r="34" spans="1:6" ht="15" customHeight="1">
      <c r="A34" s="54">
        <v>0.06</v>
      </c>
      <c r="B34" s="14" t="str">
        <f>[8]C2!B34</f>
        <v>2,2,4</v>
      </c>
      <c r="C34" s="16" t="str">
        <f>[7]TK163!C34</f>
        <v xml:space="preserve">2,2,4. Essais sur béton frais </v>
      </c>
      <c r="D34" s="16" t="str">
        <f>[8]C2!D34</f>
        <v xml:space="preserve">essai d'affaissement </v>
      </c>
      <c r="E34" s="10" t="str">
        <f>[8]C2!E34</f>
        <v>ENTREPRISE GC + LABORATOIRE SOL</v>
      </c>
      <c r="F34" s="53" t="str">
        <f>[8]C2!F34</f>
        <v>LGV-BAT,C2-PV224</v>
      </c>
    </row>
    <row r="35" spans="1:6" ht="15" customHeight="1">
      <c r="A35" s="54">
        <v>0.52</v>
      </c>
      <c r="B35" s="14" t="str">
        <f>[8]C2!B35</f>
        <v>2,2,5</v>
      </c>
      <c r="C35" s="16" t="str">
        <f>[7]TK163!C35</f>
        <v>2,2,5. Essais sur béton durci</v>
      </c>
      <c r="D35" s="16" t="str">
        <f>[8]C2!D35</f>
        <v xml:space="preserve">essai  de résistances mécaniques </v>
      </c>
      <c r="E35" s="10" t="str">
        <f>[8]C2!E35</f>
        <v>ENTREPRISE GC + LABORATOIRE SOL</v>
      </c>
      <c r="F35" s="49">
        <f>[8]C2!F35</f>
        <v>0</v>
      </c>
    </row>
    <row r="36" spans="1:6" ht="15" customHeight="1">
      <c r="A36" s="54">
        <v>0.08</v>
      </c>
      <c r="B36" s="14" t="str">
        <f>[8]C2!B36</f>
        <v>2,2,6</v>
      </c>
      <c r="C36" s="22" t="str">
        <f>[7]TK163!C36</f>
        <v>2,2,6. Décoffrage/utilisation de l'ouvrage</v>
      </c>
      <c r="D36" s="19" t="str">
        <f>[8]C2!D36</f>
        <v>séchage du béton</v>
      </c>
      <c r="E36" s="10" t="str">
        <f>[8]C2!E36</f>
        <v xml:space="preserve">ENTREPRISE GC + CR/SIG </v>
      </c>
      <c r="F36" s="53" t="str">
        <f>[8]C2!F36</f>
        <v>LGV-BAT,C2-PV226</v>
      </c>
    </row>
    <row r="37" spans="1:6" ht="15" customHeight="1">
      <c r="A37" s="54">
        <v>0.08</v>
      </c>
      <c r="B37" s="14" t="str">
        <f>[8]C2!B37</f>
        <v>2,2,7</v>
      </c>
      <c r="C37" s="122" t="str">
        <f>[7]TK163!C37</f>
        <v>2,2,7. MALT fond de fouille / structure</v>
      </c>
      <c r="D37" s="17" t="str">
        <f>[8]C2!D37</f>
        <v>mesure de la prise de terre</v>
      </c>
      <c r="E37" s="8" t="str">
        <f>[8]C2!E37</f>
        <v xml:space="preserve">ENTREPRISE GC + CR/SIG </v>
      </c>
      <c r="F37" s="49">
        <f>[8]C2!F37</f>
        <v>0</v>
      </c>
    </row>
    <row r="38" spans="1:6" ht="15" customHeight="1">
      <c r="B38" s="14">
        <f>[8]C2!B38</f>
        <v>0</v>
      </c>
      <c r="C38" s="122">
        <f>[7]TK163!C38</f>
        <v>0</v>
      </c>
      <c r="D38" s="17">
        <f>[8]C2!D38</f>
        <v>0</v>
      </c>
      <c r="E38" s="8">
        <f>[8]C2!E38</f>
        <v>0</v>
      </c>
      <c r="F38" s="49">
        <f>[8]C2!F38</f>
        <v>0</v>
      </c>
    </row>
    <row r="39" spans="1:6" ht="15" customHeight="1">
      <c r="B39" s="11" t="str">
        <f>[8]C2!B39</f>
        <v>2,3,0</v>
      </c>
      <c r="C39" s="12" t="str">
        <f>[7]TK163!C39</f>
        <v>Poteaux raidisseur</v>
      </c>
      <c r="D39" s="12">
        <f>[8]C2!D39</f>
        <v>0</v>
      </c>
      <c r="E39" s="10">
        <f>[8]C2!E39</f>
        <v>0</v>
      </c>
      <c r="F39" s="49">
        <f>[8]C2!F39</f>
        <v>0</v>
      </c>
    </row>
    <row r="40" spans="1:6" ht="15" customHeight="1">
      <c r="A40" s="54">
        <v>0.09</v>
      </c>
      <c r="B40" s="14" t="str">
        <f>[8]C2!B40</f>
        <v>2,3,1</v>
      </c>
      <c r="C40" s="16" t="str">
        <f>[7]TK163!C40</f>
        <v xml:space="preserve">2,3,1. Ferraillages </v>
      </c>
      <c r="D40" s="5" t="str">
        <f>[8]C2!D40</f>
        <v xml:space="preserve">contrôle des sections  </v>
      </c>
      <c r="E40" s="10" t="str">
        <f>[8]C2!E40</f>
        <v>ENTREPRISE GC +  BUREAU DE CONTROL</v>
      </c>
      <c r="F40" s="91" t="str">
        <f>[8]C2!F40</f>
        <v>LGV-BAT,C2-PV231</v>
      </c>
    </row>
    <row r="41" spans="1:6" ht="15" customHeight="1">
      <c r="A41" s="54">
        <v>0.09</v>
      </c>
      <c r="B41" s="125" t="str">
        <f>[8]C2!B41</f>
        <v>2,3,2</v>
      </c>
      <c r="C41" s="136" t="str">
        <f>[7]TK163!C41</f>
        <v xml:space="preserve">     2,3,2. MALT structure</v>
      </c>
      <c r="D41" s="17" t="str">
        <f>[8]C2!D41</f>
        <v>continuité de la boucle de terre</v>
      </c>
      <c r="E41" s="128" t="str">
        <f>[8]C2!E41</f>
        <v>ENTREPRISE GC + CR/SIG  + BUREAU DE CONTROL</v>
      </c>
      <c r="F41" s="160">
        <f>[8]C2!F41</f>
        <v>0</v>
      </c>
    </row>
    <row r="42" spans="1:6" ht="15" customHeight="1">
      <c r="A42" s="54">
        <v>0.09</v>
      </c>
      <c r="B42" s="134"/>
      <c r="C42" s="137"/>
      <c r="D42" s="17" t="str">
        <f>[8]C2!D42</f>
        <v>mesure de la prise de terre</v>
      </c>
      <c r="E42" s="129"/>
      <c r="F42" s="179"/>
    </row>
    <row r="43" spans="1:6" ht="15" customHeight="1">
      <c r="A43" s="54">
        <v>0.09</v>
      </c>
      <c r="B43" s="135"/>
      <c r="C43" s="138"/>
      <c r="D43" s="17" t="str">
        <f>[8]C2!D43</f>
        <v>mise en œuvre des éléments de la MALT (voir remarque)</v>
      </c>
      <c r="E43" s="130"/>
      <c r="F43" s="161"/>
    </row>
    <row r="44" spans="1:6" ht="15" customHeight="1">
      <c r="A44" s="54">
        <v>0.09</v>
      </c>
      <c r="B44" s="14" t="str">
        <f>[8]C2!B44</f>
        <v>2,3,3</v>
      </c>
      <c r="C44" s="16" t="str">
        <f>[7]TK163!C44</f>
        <v>2,3,3. Coffrages</v>
      </c>
      <c r="D44" s="16" t="str">
        <f>[8]C2!D44</f>
        <v>dimension, verticalité et linéarité</v>
      </c>
      <c r="E44" s="10" t="str">
        <f>[8]C2!E44</f>
        <v>ENTREPRISE GC</v>
      </c>
      <c r="F44" s="49">
        <f>[8]C2!F44</f>
        <v>0</v>
      </c>
    </row>
    <row r="45" spans="1:6" ht="15" customHeight="1">
      <c r="A45" s="54">
        <v>0.1</v>
      </c>
      <c r="B45" s="14" t="str">
        <f>[8]C2!B45</f>
        <v>2,3,4</v>
      </c>
      <c r="C45" s="16" t="str">
        <f>[7]TK163!C45</f>
        <v xml:space="preserve">2,3,4. Essais sur béton frais </v>
      </c>
      <c r="D45" s="16" t="str">
        <f>[8]C2!D45</f>
        <v xml:space="preserve">essai d'affaissement </v>
      </c>
      <c r="E45" s="10" t="str">
        <f>[8]C2!E45</f>
        <v>ENTREPRISE GC + LABORATOIRE SOL</v>
      </c>
      <c r="F45" s="49">
        <f>[8]C2!F45</f>
        <v>0</v>
      </c>
    </row>
    <row r="46" spans="1:6" ht="15" customHeight="1">
      <c r="A46" s="54">
        <v>0.56999999999999995</v>
      </c>
      <c r="B46" s="14" t="str">
        <f>[8]C2!B46</f>
        <v>2,3,5</v>
      </c>
      <c r="C46" s="16" t="str">
        <f>[7]TK163!C46</f>
        <v>2,3,5. Essais sur béton durci</v>
      </c>
      <c r="D46" s="16" t="str">
        <f>[8]C2!D46</f>
        <v xml:space="preserve">essai  de résistances mécaniques </v>
      </c>
      <c r="E46" s="10" t="str">
        <f>[8]C2!E46</f>
        <v>ENTREPRISE GC + LABORATOIRE SOL</v>
      </c>
      <c r="F46" s="49">
        <f>[8]C2!F46</f>
        <v>0</v>
      </c>
    </row>
    <row r="47" spans="1:6" ht="15" customHeight="1">
      <c r="A47" s="54">
        <v>0.13</v>
      </c>
      <c r="B47" s="14" t="str">
        <f>[8]C2!B47</f>
        <v>2,3,6</v>
      </c>
      <c r="C47" s="22" t="str">
        <f>[7]TK163!C47</f>
        <v>2,3,6. Décoffrage/utilisation de l'ouvrage</v>
      </c>
      <c r="D47" s="19" t="str">
        <f>[8]C2!D47</f>
        <v>séchage du béton</v>
      </c>
      <c r="E47" s="10" t="str">
        <f>[8]C2!E47</f>
        <v xml:space="preserve">ENTREPRISE GC + CR/SIG </v>
      </c>
      <c r="F47" s="49">
        <f>[8]C2!F47</f>
        <v>0</v>
      </c>
    </row>
    <row r="48" spans="1:6" ht="15" customHeight="1">
      <c r="A48" s="54">
        <v>0.13</v>
      </c>
      <c r="B48" s="14" t="str">
        <f>[8]C2!B48</f>
        <v>2,3,7</v>
      </c>
      <c r="C48" s="122" t="str">
        <f>[7]TK163!C48</f>
        <v>2,3,7. MALT structure</v>
      </c>
      <c r="D48" s="17" t="str">
        <f>[8]C2!D48</f>
        <v>mesure de la prise de terre</v>
      </c>
      <c r="E48" s="8" t="str">
        <f>[8]C2!E48</f>
        <v xml:space="preserve">ENTREPRISE GC + CR/SIG </v>
      </c>
      <c r="F48" s="49">
        <f>[8]C2!F48</f>
        <v>0</v>
      </c>
    </row>
    <row r="49" spans="1:6" ht="15" customHeight="1">
      <c r="B49" s="9">
        <f>[8]C2!B49</f>
        <v>0</v>
      </c>
      <c r="C49" s="16">
        <f>[7]TK163!C49</f>
        <v>0</v>
      </c>
      <c r="D49" s="16">
        <f>[8]C2!D49</f>
        <v>0</v>
      </c>
      <c r="E49" s="10">
        <f>[8]C2!E49</f>
        <v>0</v>
      </c>
      <c r="F49" s="49">
        <f>[8]C2!F49</f>
        <v>0</v>
      </c>
    </row>
    <row r="50" spans="1:6" ht="15" customHeight="1">
      <c r="B50" s="11" t="str">
        <f>[8]C2!B50</f>
        <v>2,4,0</v>
      </c>
      <c r="C50" s="12" t="str">
        <f>[7]TK163!C50</f>
        <v xml:space="preserve">Chainages et linteaux </v>
      </c>
      <c r="D50" s="12">
        <f>[8]C2!D50</f>
        <v>0</v>
      </c>
      <c r="E50" s="10">
        <f>[8]C2!E50</f>
        <v>0</v>
      </c>
      <c r="F50" s="49">
        <f>[8]C2!F50</f>
        <v>0</v>
      </c>
    </row>
    <row r="51" spans="1:6" ht="15" customHeight="1">
      <c r="A51" s="54">
        <v>0.22</v>
      </c>
      <c r="B51" s="14" t="str">
        <f>[8]C2!B51</f>
        <v>2,4,1</v>
      </c>
      <c r="C51" s="16" t="str">
        <f>[7]TK163!C51</f>
        <v xml:space="preserve">2,4,1. Ferraillages </v>
      </c>
      <c r="D51" s="5" t="str">
        <f>[8]C2!D51</f>
        <v xml:space="preserve">contrôle des sections  </v>
      </c>
      <c r="E51" s="10" t="str">
        <f>[8]C2!E51</f>
        <v>ENTREPRISE GC +  BUREAU DE CONTROL</v>
      </c>
      <c r="F51" s="53" t="str">
        <f>[8]C2!F51</f>
        <v>LGV-BAT,C2PV241</v>
      </c>
    </row>
    <row r="52" spans="1:6" ht="15" customHeight="1">
      <c r="A52" s="54">
        <v>0.22</v>
      </c>
      <c r="B52" s="125" t="str">
        <f>[8]C2!B52</f>
        <v>2,4,2</v>
      </c>
      <c r="C52" s="136" t="str">
        <f>[7]TK163!C52</f>
        <v xml:space="preserve">     2,4,2. MALT structure</v>
      </c>
      <c r="D52" s="17" t="str">
        <f>[8]C2!D52</f>
        <v>continuité de la boucle de terre</v>
      </c>
      <c r="E52" s="128" t="str">
        <f>[8]C2!E52</f>
        <v>ENTREPRISE GC + CR/SIG  + BUREAU DE CONTROL</v>
      </c>
      <c r="F52" s="160">
        <f>[8]C2!F52</f>
        <v>0</v>
      </c>
    </row>
    <row r="53" spans="1:6" ht="15" customHeight="1">
      <c r="A53" s="54">
        <v>0.22</v>
      </c>
      <c r="B53" s="134"/>
      <c r="C53" s="137"/>
      <c r="D53" s="17" t="str">
        <f>[8]C2!D53</f>
        <v>mesure de la prise de terre</v>
      </c>
      <c r="E53" s="129"/>
      <c r="F53" s="179"/>
    </row>
    <row r="54" spans="1:6" ht="15" customHeight="1">
      <c r="A54" s="54">
        <v>0.22</v>
      </c>
      <c r="B54" s="135"/>
      <c r="C54" s="138"/>
      <c r="D54" s="17" t="str">
        <f>[8]C2!D54</f>
        <v>mise en œuvre des éléments de la MALT (voir remarque)</v>
      </c>
      <c r="E54" s="130"/>
      <c r="F54" s="161"/>
    </row>
    <row r="55" spans="1:6" ht="15" customHeight="1">
      <c r="A55" s="54">
        <v>0.22</v>
      </c>
      <c r="B55" s="14" t="str">
        <f>[8]C2!B55</f>
        <v>2,4,3</v>
      </c>
      <c r="C55" s="16" t="str">
        <f>[7]TK163!C55</f>
        <v>2,4,3. Coffrages</v>
      </c>
      <c r="D55" s="16" t="str">
        <f>[8]C2!D55</f>
        <v>dimension, verticalité et linéarité</v>
      </c>
      <c r="E55" s="10" t="str">
        <f>[8]C2!E55</f>
        <v>ENTREPRISE GC</v>
      </c>
      <c r="F55" s="49">
        <f>[8]C2!F55</f>
        <v>0</v>
      </c>
    </row>
    <row r="56" spans="1:6" ht="15" customHeight="1">
      <c r="A56" s="54">
        <v>0.23</v>
      </c>
      <c r="B56" s="14" t="str">
        <f>[8]C2!B56</f>
        <v>2,4,4</v>
      </c>
      <c r="C56" s="16" t="str">
        <f>[7]TK163!C56</f>
        <v xml:space="preserve">2,4,4. Essais sur béton frais </v>
      </c>
      <c r="D56" s="16" t="str">
        <f>[8]C2!D56</f>
        <v xml:space="preserve">essai d'affaissement </v>
      </c>
      <c r="E56" s="10" t="str">
        <f>[8]C2!E56</f>
        <v>ENTREPRISE GC + LABORATOIRE SOL</v>
      </c>
      <c r="F56" s="49">
        <f>[8]C2!F56</f>
        <v>0</v>
      </c>
    </row>
    <row r="57" spans="1:6" ht="15" customHeight="1">
      <c r="A57" s="54">
        <v>0.61</v>
      </c>
      <c r="B57" s="14" t="str">
        <f>[8]C2!B57</f>
        <v>2,4,5</v>
      </c>
      <c r="C57" s="16" t="str">
        <f>[7]TK163!C57</f>
        <v>2,4,5. Essais sur béton durci</v>
      </c>
      <c r="D57" s="16" t="str">
        <f>[8]C2!D57</f>
        <v xml:space="preserve">essai  de résistances mécaniques </v>
      </c>
      <c r="E57" s="10" t="str">
        <f>[8]C2!E57</f>
        <v>ENTREPRISE GC + LABORATOIRE SOL</v>
      </c>
      <c r="F57" s="49">
        <f>[8]C2!F57</f>
        <v>0</v>
      </c>
    </row>
    <row r="58" spans="1:6" ht="15" customHeight="1">
      <c r="A58" s="54">
        <v>0.32</v>
      </c>
      <c r="B58" s="14" t="str">
        <f>[8]C2!B58</f>
        <v>2,4,6</v>
      </c>
      <c r="C58" s="22" t="str">
        <f>[7]TK163!C58</f>
        <v>2,4,6. Décoffrage/utilisation de l'ouvrage</v>
      </c>
      <c r="D58" s="19" t="str">
        <f>[8]C2!D58</f>
        <v>séchage du béton</v>
      </c>
      <c r="E58" s="10" t="str">
        <f>[8]C2!E58</f>
        <v xml:space="preserve">ENTREPRISE GC + CR/SIG </v>
      </c>
      <c r="F58" s="49">
        <f>[8]C2!F58</f>
        <v>0</v>
      </c>
    </row>
    <row r="59" spans="1:6" ht="15" customHeight="1">
      <c r="A59" s="54">
        <v>0.32</v>
      </c>
      <c r="B59" s="14" t="str">
        <f>[8]C2!B59</f>
        <v>2,4,7</v>
      </c>
      <c r="C59" s="122" t="str">
        <f>[7]TK163!C59</f>
        <v>2,4,7. MALT structure</v>
      </c>
      <c r="D59" s="17" t="str">
        <f>[8]C2!D59</f>
        <v>mesure de la prise de terre</v>
      </c>
      <c r="E59" s="8" t="str">
        <f>[8]C2!E59</f>
        <v xml:space="preserve">ENTREPRISE GC + CR/SIG </v>
      </c>
      <c r="F59" s="49">
        <f>[8]C2!F59</f>
        <v>0</v>
      </c>
    </row>
    <row r="60" spans="1:6" ht="15" customHeight="1">
      <c r="B60" s="9">
        <f>[8]C2!B60</f>
        <v>0</v>
      </c>
      <c r="C60" s="16">
        <f>[7]TK163!C60</f>
        <v>0</v>
      </c>
      <c r="D60" s="16">
        <f>[8]C2!D60</f>
        <v>0</v>
      </c>
      <c r="E60" s="10">
        <f>[8]C2!E60</f>
        <v>0</v>
      </c>
      <c r="F60" s="49">
        <f>[8]C2!F60</f>
        <v>0</v>
      </c>
    </row>
    <row r="61" spans="1:6" ht="15" customHeight="1">
      <c r="B61" s="11" t="str">
        <f>[8]C2!B61</f>
        <v>2,5,0</v>
      </c>
      <c r="C61" s="3" t="str">
        <f>[7]TK163!C61</f>
        <v>Poutres</v>
      </c>
      <c r="D61" s="3">
        <f>[8]C2!D61</f>
        <v>0</v>
      </c>
      <c r="E61" s="10">
        <f>[8]C2!E61</f>
        <v>0</v>
      </c>
      <c r="F61" s="49">
        <f>[8]C2!F61</f>
        <v>0</v>
      </c>
    </row>
    <row r="62" spans="1:6" ht="15" customHeight="1">
      <c r="A62" s="54">
        <v>0.33</v>
      </c>
      <c r="B62" s="14" t="str">
        <f>[8]C2!B62</f>
        <v>2,5,1</v>
      </c>
      <c r="C62" s="16" t="str">
        <f>[7]TK163!C62</f>
        <v xml:space="preserve">2,5,1. Ferraillages </v>
      </c>
      <c r="D62" s="5" t="str">
        <f>[8]C2!D62</f>
        <v xml:space="preserve">contrôle des sections  </v>
      </c>
      <c r="E62" s="10" t="str">
        <f>[8]C2!E62</f>
        <v>ENTREPRISE GC +  BUREAU DE CONTROL</v>
      </c>
      <c r="F62" s="49">
        <f>[8]C2!F62</f>
        <v>0</v>
      </c>
    </row>
    <row r="63" spans="1:6" ht="15" customHeight="1">
      <c r="A63" s="54">
        <v>0.33</v>
      </c>
      <c r="B63" s="125" t="str">
        <f>[8]C2!B63</f>
        <v>2,5,2</v>
      </c>
      <c r="C63" s="136" t="str">
        <f>[7]TK163!C63</f>
        <v xml:space="preserve">     2,5,2. MALT structure</v>
      </c>
      <c r="D63" s="17" t="str">
        <f>[8]C2!D63</f>
        <v>continuité de la boucle de terre</v>
      </c>
      <c r="E63" s="128" t="str">
        <f>[8]C2!E63</f>
        <v>ENTREPRISE GC + CR/SIG  + BUREAU DE CONTROL</v>
      </c>
      <c r="F63" s="160">
        <f>[8]C2!F63</f>
        <v>0</v>
      </c>
    </row>
    <row r="64" spans="1:6" ht="15" customHeight="1">
      <c r="A64" s="54">
        <v>0.33</v>
      </c>
      <c r="B64" s="134"/>
      <c r="C64" s="137"/>
      <c r="D64" s="17" t="str">
        <f>[8]C2!D64</f>
        <v>mesure de la prise de terre</v>
      </c>
      <c r="E64" s="129"/>
      <c r="F64" s="179"/>
    </row>
    <row r="65" spans="1:6" ht="15" customHeight="1">
      <c r="A65" s="54">
        <v>0.33</v>
      </c>
      <c r="B65" s="135"/>
      <c r="C65" s="138"/>
      <c r="D65" s="17" t="str">
        <f>[8]C2!D65</f>
        <v>mise en œuvre des éléments de la MALT (voir remarque)</v>
      </c>
      <c r="E65" s="130"/>
      <c r="F65" s="161"/>
    </row>
    <row r="66" spans="1:6" ht="15" customHeight="1">
      <c r="A66" s="54">
        <v>0.33</v>
      </c>
      <c r="B66" s="14" t="str">
        <f>[8]C2!B66</f>
        <v>2,5,3</v>
      </c>
      <c r="C66" s="16" t="str">
        <f>[7]TK163!C66</f>
        <v>2,5,3. Coffrages</v>
      </c>
      <c r="D66" s="16" t="str">
        <f>[8]C2!D66</f>
        <v>dimension, verticalité et linéarité</v>
      </c>
      <c r="E66" s="10" t="str">
        <f>[8]C2!E66</f>
        <v>ENTREPRISE GC</v>
      </c>
      <c r="F66" s="49">
        <f>[8]C2!F66</f>
        <v>0</v>
      </c>
    </row>
    <row r="67" spans="1:6" ht="15" customHeight="1">
      <c r="A67" s="54">
        <v>0.35</v>
      </c>
      <c r="B67" s="14" t="str">
        <f>[8]C2!B67</f>
        <v>2,5,4</v>
      </c>
      <c r="C67" s="16" t="str">
        <f>[7]TK163!C67</f>
        <v xml:space="preserve">2,5,4. Essais sur béton frais </v>
      </c>
      <c r="D67" s="16" t="str">
        <f>[8]C2!D67</f>
        <v xml:space="preserve">essai d'affaissement </v>
      </c>
      <c r="E67" s="10" t="str">
        <f>[8]C2!E67</f>
        <v>ENTREPRISE GC + LABORATOIRE SOL</v>
      </c>
      <c r="F67" s="49">
        <f>[8]C2!F67</f>
        <v>0</v>
      </c>
    </row>
    <row r="68" spans="1:6" ht="15" customHeight="1">
      <c r="A68" s="54">
        <v>0.61</v>
      </c>
      <c r="B68" s="14" t="str">
        <f>[8]C2!B68</f>
        <v>2,5,5</v>
      </c>
      <c r="C68" s="16" t="str">
        <f>[7]TK163!C68</f>
        <v>2,5,5. Essais sur béton durci</v>
      </c>
      <c r="D68" s="16" t="str">
        <f>[8]C2!D68</f>
        <v xml:space="preserve">essai  de résistances mécaniques </v>
      </c>
      <c r="E68" s="10" t="str">
        <f>[8]C2!E68</f>
        <v>ENTREPRISE GC + LABORATOIRE SOL</v>
      </c>
      <c r="F68" s="49">
        <f>[8]C2!F68</f>
        <v>0</v>
      </c>
    </row>
    <row r="69" spans="1:6" ht="15" customHeight="1">
      <c r="A69" s="54">
        <v>0.33</v>
      </c>
      <c r="B69" s="14" t="str">
        <f>[8]C2!B69</f>
        <v>2,5,6</v>
      </c>
      <c r="C69" s="22" t="str">
        <f>[7]TK163!C69</f>
        <v>2,5,6. Décoffrage/utilisation de l'ouvrage</v>
      </c>
      <c r="D69" s="19" t="str">
        <f>[8]C2!D69</f>
        <v>séchage du béton</v>
      </c>
      <c r="E69" s="10" t="str">
        <f>[8]C2!E69</f>
        <v xml:space="preserve">ENTREPRISE GC + CR/SIG </v>
      </c>
      <c r="F69" s="49">
        <f>[8]C2!F69</f>
        <v>0</v>
      </c>
    </row>
    <row r="70" spans="1:6" ht="15" customHeight="1">
      <c r="A70" s="54">
        <v>0.34</v>
      </c>
      <c r="B70" s="14" t="str">
        <f>[8]C2!B70</f>
        <v>2,5,7</v>
      </c>
      <c r="C70" s="122" t="str">
        <f>[7]TK163!C70</f>
        <v>2,5,7. MALT structure</v>
      </c>
      <c r="D70" s="17" t="str">
        <f>[8]C2!D70</f>
        <v>mesure de la prise de terre</v>
      </c>
      <c r="E70" s="8" t="str">
        <f>[8]C2!E70</f>
        <v xml:space="preserve">ENTREPRISE GC + CR/SIG </v>
      </c>
      <c r="F70" s="49">
        <f>[8]C2!F70</f>
        <v>0</v>
      </c>
    </row>
    <row r="71" spans="1:6" ht="15" customHeight="1">
      <c r="B71" s="9">
        <f>[8]C2!B71</f>
        <v>0</v>
      </c>
      <c r="C71" s="16">
        <f>[7]TK163!C71</f>
        <v>0</v>
      </c>
      <c r="D71" s="16">
        <f>[8]C2!D71</f>
        <v>0</v>
      </c>
      <c r="E71" s="10">
        <f>[8]C2!E71</f>
        <v>0</v>
      </c>
      <c r="F71" s="49">
        <f>[8]C2!F71</f>
        <v>0</v>
      </c>
    </row>
    <row r="72" spans="1:6" ht="15" customHeight="1">
      <c r="B72" s="11" t="str">
        <f>[8]C2!B72</f>
        <v>2,6,0</v>
      </c>
      <c r="C72" s="12" t="str">
        <f>[7]TK163!C72</f>
        <v>Acrotères</v>
      </c>
      <c r="D72" s="12">
        <f>[8]C2!D72</f>
        <v>0</v>
      </c>
      <c r="E72" s="10">
        <f>[8]C2!E72</f>
        <v>0</v>
      </c>
      <c r="F72" s="49">
        <f>[8]C2!F72</f>
        <v>0</v>
      </c>
    </row>
    <row r="73" spans="1:6" ht="15" customHeight="1">
      <c r="A73" s="54">
        <v>0.44</v>
      </c>
      <c r="B73" s="14" t="str">
        <f>[8]C2!B73</f>
        <v>2,6,1</v>
      </c>
      <c r="C73" s="16" t="str">
        <f>[7]TK163!C73</f>
        <v xml:space="preserve">2,6,1. Ferraillages </v>
      </c>
      <c r="D73" s="5" t="str">
        <f>[8]C2!D73</f>
        <v xml:space="preserve">contrôle des sections  </v>
      </c>
      <c r="E73" s="10" t="str">
        <f>[8]C2!E73</f>
        <v>ENTREPRISE GC +  BUREAU DE CONTROL</v>
      </c>
      <c r="F73" s="49">
        <f>[8]C2!F73</f>
        <v>0</v>
      </c>
    </row>
    <row r="74" spans="1:6" ht="15" customHeight="1">
      <c r="A74" s="54">
        <v>0.44</v>
      </c>
      <c r="B74" s="125" t="str">
        <f>[8]C2!B74</f>
        <v>2,6,2</v>
      </c>
      <c r="C74" s="136" t="str">
        <f>[7]TK163!C74</f>
        <v xml:space="preserve">     2,6,2. MALT structure</v>
      </c>
      <c r="D74" s="17" t="str">
        <f>[8]C2!D74</f>
        <v>continuité de la boucle de terre</v>
      </c>
      <c r="E74" s="128" t="str">
        <f>[8]C2!E74</f>
        <v>ENTREPRISE GC + CR/SIG  + BUREAU DE CONTROL</v>
      </c>
      <c r="F74" s="160">
        <f>[8]C2!F74</f>
        <v>0</v>
      </c>
    </row>
    <row r="75" spans="1:6" ht="15" customHeight="1">
      <c r="A75" s="54">
        <v>0.44</v>
      </c>
      <c r="B75" s="134"/>
      <c r="C75" s="137"/>
      <c r="D75" s="17" t="str">
        <f>[8]C2!D75</f>
        <v>mesure de la prise de terre</v>
      </c>
      <c r="E75" s="129"/>
      <c r="F75" s="179"/>
    </row>
    <row r="76" spans="1:6" ht="15" customHeight="1">
      <c r="A76" s="54">
        <v>0.44</v>
      </c>
      <c r="B76" s="135"/>
      <c r="C76" s="138"/>
      <c r="D76" s="17" t="str">
        <f>[8]C2!D76</f>
        <v>mise en œuvre des éléments de la MALT (voir remarque)</v>
      </c>
      <c r="E76" s="130"/>
      <c r="F76" s="161"/>
    </row>
    <row r="77" spans="1:6" ht="15" customHeight="1">
      <c r="A77" s="54">
        <v>0.44</v>
      </c>
      <c r="B77" s="14" t="str">
        <f>[8]C2!B77</f>
        <v>2,6,3</v>
      </c>
      <c r="C77" s="16" t="str">
        <f>[7]TK163!C77</f>
        <v>2,6,3. Coffrages</v>
      </c>
      <c r="D77" s="16" t="str">
        <f>[8]C2!D77</f>
        <v>dimention, verticalité et linéarité</v>
      </c>
      <c r="E77" s="10" t="str">
        <f>[8]C2!E77</f>
        <v>ENTREPRISE GC</v>
      </c>
      <c r="F77" s="49">
        <f>[8]C2!F77</f>
        <v>0</v>
      </c>
    </row>
    <row r="78" spans="1:6" ht="15" customHeight="1">
      <c r="A78" s="54">
        <v>0.45</v>
      </c>
      <c r="B78" s="14" t="str">
        <f>[8]C2!B78</f>
        <v>2,6,4</v>
      </c>
      <c r="C78" s="16" t="str">
        <f>[7]TK163!C78</f>
        <v xml:space="preserve">2,6,4. Essais sur béton frais </v>
      </c>
      <c r="D78" s="16" t="str">
        <f>[8]C2!D78</f>
        <v xml:space="preserve">essai d'affaissement </v>
      </c>
      <c r="E78" s="10" t="str">
        <f>[8]C2!E78</f>
        <v>ENTREPRISE GC + LABORATOIRE SOL</v>
      </c>
      <c r="F78" s="49">
        <f>[8]C2!F78</f>
        <v>0</v>
      </c>
    </row>
    <row r="79" spans="1:6" ht="15" customHeight="1">
      <c r="A79" s="54">
        <v>0.74</v>
      </c>
      <c r="B79" s="14" t="str">
        <f>[8]C2!B79</f>
        <v>2,6,5</v>
      </c>
      <c r="C79" s="16" t="str">
        <f>[7]TK163!C79</f>
        <v>2,6,5. Essais sur béton durci</v>
      </c>
      <c r="D79" s="16" t="str">
        <f>[8]C2!D79</f>
        <v xml:space="preserve">essai  de résistances mécaniques </v>
      </c>
      <c r="E79" s="10" t="str">
        <f>[8]C2!E79</f>
        <v>ENTREPRISE GC + LABORATOIRE SOL</v>
      </c>
      <c r="F79" s="49">
        <f>[8]C2!F79</f>
        <v>0</v>
      </c>
    </row>
    <row r="80" spans="1:6" ht="15" customHeight="1">
      <c r="A80" s="54">
        <v>0.48</v>
      </c>
      <c r="B80" s="14" t="str">
        <f>[8]C2!B80</f>
        <v>2,6,6</v>
      </c>
      <c r="C80" s="22" t="str">
        <f>[7]TK163!C80</f>
        <v>2,6,6. Decofrage/utilisation de l'ouvrage</v>
      </c>
      <c r="D80" s="19" t="str">
        <f>[8]C2!D80</f>
        <v>séchage du béton</v>
      </c>
      <c r="E80" s="10" t="str">
        <f>[8]C2!E80</f>
        <v xml:space="preserve">ENTREPRISE GC + CR/SIG </v>
      </c>
      <c r="F80" s="49">
        <f>[8]C2!F80</f>
        <v>0</v>
      </c>
    </row>
    <row r="81" spans="1:6" ht="15" customHeight="1">
      <c r="A81" s="54">
        <v>0.48</v>
      </c>
      <c r="B81" s="14" t="str">
        <f>[8]C2!B81</f>
        <v>2,6,7</v>
      </c>
      <c r="C81" s="122" t="str">
        <f>[7]TK163!C81</f>
        <v>2,6,7. MALT structure</v>
      </c>
      <c r="D81" s="17" t="str">
        <f>[8]C2!D81</f>
        <v>mesure de la prise de terre</v>
      </c>
      <c r="E81" s="8" t="str">
        <f>[8]C2!E81</f>
        <v xml:space="preserve">ENTREPRISE GC + CR/SIG </v>
      </c>
      <c r="F81" s="49">
        <f>[8]C2!F81</f>
        <v>0</v>
      </c>
    </row>
    <row r="82" spans="1:6" ht="15" customHeight="1">
      <c r="B82" s="9">
        <f>[8]C2!B82</f>
        <v>0</v>
      </c>
      <c r="C82" s="16">
        <f>[7]TK163!C82</f>
        <v>0</v>
      </c>
      <c r="D82" s="16">
        <f>[8]C2!D82</f>
        <v>0</v>
      </c>
      <c r="E82" s="10">
        <f>[8]C2!E82</f>
        <v>0</v>
      </c>
      <c r="F82" s="49">
        <f>[8]C2!F82</f>
        <v>0</v>
      </c>
    </row>
    <row r="83" spans="1:6" ht="15" customHeight="1">
      <c r="B83" s="11">
        <f>[8]C2!B83</f>
        <v>3</v>
      </c>
      <c r="C83" s="12" t="str">
        <f>[7]TK163!C83</f>
        <v xml:space="preserve">DALLES </v>
      </c>
      <c r="D83" s="12">
        <f>[8]C2!D83</f>
        <v>0</v>
      </c>
      <c r="E83" s="10">
        <f>[8]C2!E83</f>
        <v>0</v>
      </c>
      <c r="F83" s="49">
        <f>[8]C2!F83</f>
        <v>0</v>
      </c>
    </row>
    <row r="84" spans="1:6" ht="15" customHeight="1">
      <c r="A84" s="54">
        <v>0.09</v>
      </c>
      <c r="B84" s="14" t="str">
        <f>[8]C2!B84</f>
        <v>3,0,1</v>
      </c>
      <c r="C84" s="64" t="str">
        <f>[7]TK163!C84</f>
        <v>3,0,1. Réseaux sous dallage</v>
      </c>
      <c r="D84" s="5" t="str">
        <f>[8]C2!D84</f>
        <v xml:space="preserve">positionement des reseaux sous dallage </v>
      </c>
      <c r="E84" s="10" t="str">
        <f>[8]C2!E84</f>
        <v>ENTREPRISE GC</v>
      </c>
      <c r="F84" s="49">
        <f>[8]C2!F84</f>
        <v>0</v>
      </c>
    </row>
    <row r="85" spans="1:6" ht="15" customHeight="1">
      <c r="A85" s="54">
        <v>0.65</v>
      </c>
      <c r="B85" s="14" t="str">
        <f>[8]C2!B85</f>
        <v>3,0,2</v>
      </c>
      <c r="C85" s="64" t="str">
        <f>[7]TK163!C85</f>
        <v>3,0,2. Compaction des sols</v>
      </c>
      <c r="D85" s="5" t="str">
        <f>[8]C2!D85</f>
        <v>test de compaction</v>
      </c>
      <c r="E85" s="10" t="str">
        <f>[8]C2!E85</f>
        <v>ENTREPRISE GC + LABORATOIRE SOL</v>
      </c>
      <c r="F85" s="49">
        <f>[8]C2!F85</f>
        <v>0</v>
      </c>
    </row>
    <row r="86" spans="1:6" ht="15" customHeight="1">
      <c r="A86" s="54">
        <v>0.74</v>
      </c>
      <c r="B86" s="14" t="str">
        <f>[8]C2!B86</f>
        <v>3,0,3</v>
      </c>
      <c r="C86" s="16" t="str">
        <f>[7]TK163!C86</f>
        <v>3,0,3. Coffrages</v>
      </c>
      <c r="D86" s="16" t="str">
        <f>[8]C2!D86</f>
        <v>dimention, verticalité et linéarité</v>
      </c>
      <c r="E86" s="10" t="str">
        <f>[8]C2!E86</f>
        <v>ENTREPRISE GC</v>
      </c>
      <c r="F86" s="49">
        <f>[8]C2!F86</f>
        <v>0</v>
      </c>
    </row>
    <row r="87" spans="1:6" ht="15" customHeight="1">
      <c r="A87" s="54">
        <v>0.74</v>
      </c>
      <c r="B87" s="14" t="str">
        <f>[8]C2!B87</f>
        <v>3,0,4</v>
      </c>
      <c r="C87" s="16" t="str">
        <f>[7]TK163!C87</f>
        <v xml:space="preserve">3,0,4. Ferraillages </v>
      </c>
      <c r="D87" s="5" t="str">
        <f>[8]C2!D87</f>
        <v xml:space="preserve">contrôle des sections  </v>
      </c>
      <c r="E87" s="10" t="str">
        <f>[8]C2!E87</f>
        <v>ENTREPRISE GC +  BUREAU DE CONTROL</v>
      </c>
      <c r="F87" s="49">
        <f>[8]C2!F87</f>
        <v>0</v>
      </c>
    </row>
    <row r="88" spans="1:6" ht="15" customHeight="1">
      <c r="A88" s="54">
        <v>0.74</v>
      </c>
      <c r="B88" s="125" t="str">
        <f>[8]C2!B88</f>
        <v>3,0,5</v>
      </c>
      <c r="C88" s="136" t="str">
        <f>[7]TK163!C88</f>
        <v>3,0,5. MALT dalle sur radier</v>
      </c>
      <c r="D88" s="17" t="str">
        <f>[8]C2!D88</f>
        <v>continuité de la boucle de terre</v>
      </c>
      <c r="E88" s="128" t="str">
        <f>[8]C2!E88</f>
        <v>ENTREPRISE GC + CR/SIG  + BUREAU DE CONTROL</v>
      </c>
      <c r="F88" s="160">
        <f>[8]C2!F88</f>
        <v>0</v>
      </c>
    </row>
    <row r="89" spans="1:6" ht="15" customHeight="1">
      <c r="A89" s="54">
        <v>0.74</v>
      </c>
      <c r="B89" s="134"/>
      <c r="C89" s="137"/>
      <c r="D89" s="17" t="str">
        <f>[8]C2!D89</f>
        <v>mesure de la prise de terre</v>
      </c>
      <c r="E89" s="129"/>
      <c r="F89" s="179"/>
    </row>
    <row r="90" spans="1:6" ht="15" customHeight="1">
      <c r="A90" s="54">
        <v>0.74</v>
      </c>
      <c r="B90" s="135"/>
      <c r="C90" s="138"/>
      <c r="D90" s="17" t="str">
        <f>[8]C2!D90</f>
        <v>mise en œuvre des éléments de la MALT (voir remarque)</v>
      </c>
      <c r="E90" s="130"/>
      <c r="F90" s="161"/>
    </row>
    <row r="91" spans="1:6" ht="15" customHeight="1">
      <c r="A91" s="54">
        <v>0.74</v>
      </c>
      <c r="B91" s="14" t="str">
        <f>[8]C2!B91</f>
        <v>3,0,6</v>
      </c>
      <c r="C91" s="16" t="str">
        <f>[7]TK163!C91</f>
        <v xml:space="preserve">3,0,6.Essais sur béton frais </v>
      </c>
      <c r="D91" s="16" t="str">
        <f>[8]C2!D91</f>
        <v xml:space="preserve">essai d'affaissement </v>
      </c>
      <c r="E91" s="10" t="str">
        <f>[8]C2!E91</f>
        <v>ENTREPRISE GC + LABORATOIRE SOL</v>
      </c>
      <c r="F91" s="49">
        <f>[8]C2!F91</f>
        <v>0</v>
      </c>
    </row>
    <row r="92" spans="1:6" ht="15" customHeight="1">
      <c r="A92" s="54">
        <v>0.83</v>
      </c>
      <c r="B92" s="14" t="str">
        <f>[8]C2!B92</f>
        <v>3,0,7</v>
      </c>
      <c r="C92" s="16" t="str">
        <f>[7]TK163!C92</f>
        <v>3,0,7.Essais sur béton durci</v>
      </c>
      <c r="D92" s="16" t="str">
        <f>[8]C2!D92</f>
        <v xml:space="preserve">essai  de résistances mécaniques </v>
      </c>
      <c r="E92" s="10" t="str">
        <f>[8]C2!E92</f>
        <v>ENTREPRISE GC + LABORATOIRE SOL</v>
      </c>
      <c r="F92" s="49">
        <f>[8]C2!F92</f>
        <v>0</v>
      </c>
    </row>
    <row r="93" spans="1:6" ht="15" customHeight="1">
      <c r="A93" s="54">
        <v>0.76</v>
      </c>
      <c r="B93" s="14" t="str">
        <f>[8]C2!B93</f>
        <v>3,0,8</v>
      </c>
      <c r="C93" s="16" t="str">
        <f>[7]TK163!C93</f>
        <v>3,0,8. Finition de la dalle</v>
      </c>
      <c r="D93" s="16" t="str">
        <f>[8]C2!D93</f>
        <v>finition et planimétrie</v>
      </c>
      <c r="E93" s="8" t="str">
        <f>[8]C2!E93</f>
        <v xml:space="preserve">ENTREPRISE GC + CR/SIG </v>
      </c>
      <c r="F93" s="49">
        <f>[8]C2!F93</f>
        <v>0</v>
      </c>
    </row>
    <row r="94" spans="1:6" ht="15" customHeight="1">
      <c r="A94" s="54">
        <v>0.76</v>
      </c>
      <c r="B94" s="14" t="str">
        <f>[8]C2!B94</f>
        <v>3,0,9</v>
      </c>
      <c r="C94" s="22" t="str">
        <f>[7]TK163!C94</f>
        <v>3,0,9. Décoffrage/utilisation de l'ouvrage</v>
      </c>
      <c r="D94" s="19" t="str">
        <f>[8]C2!D94</f>
        <v>séchage du béton</v>
      </c>
      <c r="E94" s="8" t="str">
        <f>[8]C2!E94</f>
        <v xml:space="preserve">ENTREPRISE GC + CR/SIG </v>
      </c>
      <c r="F94" s="49">
        <f>[8]C2!F94</f>
        <v>0</v>
      </c>
    </row>
    <row r="95" spans="1:6" ht="15" customHeight="1">
      <c r="A95" s="54">
        <v>0.76</v>
      </c>
      <c r="B95" s="14" t="str">
        <f>[8]C2!B95</f>
        <v>3,0,10</v>
      </c>
      <c r="C95" s="16" t="str">
        <f>[7]TK163!C95</f>
        <v>3,0,10. MALT dalle sur radier</v>
      </c>
      <c r="D95" s="17" t="str">
        <f>[8]C2!D95</f>
        <v>mesure de la prise de terre</v>
      </c>
      <c r="E95" s="8" t="str">
        <f>[8]C2!E95</f>
        <v xml:space="preserve">ENTREPRISE GC + CR/SIG </v>
      </c>
      <c r="F95" s="49">
        <f>[8]C2!F95</f>
        <v>0</v>
      </c>
    </row>
    <row r="96" spans="1:6" ht="15" customHeight="1">
      <c r="B96" s="14">
        <f>[8]C2!B96</f>
        <v>0</v>
      </c>
      <c r="C96" s="16">
        <f>[7]TK163!C96</f>
        <v>0</v>
      </c>
      <c r="D96" s="17">
        <f>[8]C2!D96</f>
        <v>0</v>
      </c>
      <c r="E96" s="8">
        <f>[8]C2!E96</f>
        <v>0</v>
      </c>
      <c r="F96" s="49">
        <f>[8]C2!F96</f>
        <v>0</v>
      </c>
    </row>
    <row r="97" spans="1:6" ht="15" customHeight="1">
      <c r="B97" s="14">
        <f>[8]C2!B97</f>
        <v>0</v>
      </c>
      <c r="C97" s="16">
        <f>[7]TK163!C97</f>
        <v>0</v>
      </c>
      <c r="D97" s="17">
        <f>[8]C2!D97</f>
        <v>0</v>
      </c>
      <c r="E97" s="8">
        <f>[8]C2!E97</f>
        <v>0</v>
      </c>
      <c r="F97" s="49">
        <f>[8]C2!F97</f>
        <v>0</v>
      </c>
    </row>
    <row r="98" spans="1:6" ht="15" customHeight="1">
      <c r="B98" s="14">
        <f>[8]C2!B98</f>
        <v>0</v>
      </c>
      <c r="C98" s="16">
        <f>[7]TK163!C98</f>
        <v>0</v>
      </c>
      <c r="D98" s="17">
        <f>[8]C2!D98</f>
        <v>0</v>
      </c>
      <c r="E98" s="8">
        <f>[8]C2!E98</f>
        <v>0</v>
      </c>
      <c r="F98" s="49">
        <f>[8]C2!F98</f>
        <v>0</v>
      </c>
    </row>
    <row r="99" spans="1:6" ht="15" customHeight="1">
      <c r="B99" s="14">
        <f>[8]C2!B99</f>
        <v>0</v>
      </c>
      <c r="C99" s="16">
        <f>[7]TK163!C99</f>
        <v>0</v>
      </c>
      <c r="D99" s="17">
        <f>[8]C2!D99</f>
        <v>0</v>
      </c>
      <c r="E99" s="8">
        <f>[8]C2!E99</f>
        <v>0</v>
      </c>
      <c r="F99" s="49">
        <f>[8]C2!F99</f>
        <v>0</v>
      </c>
    </row>
    <row r="100" spans="1:6" ht="15" customHeight="1">
      <c r="B100" s="9">
        <f>[8]C2!B100</f>
        <v>0</v>
      </c>
      <c r="C100" s="16">
        <f>[7]TK163!C100</f>
        <v>0</v>
      </c>
      <c r="D100" s="16">
        <f>[8]C2!D100</f>
        <v>0</v>
      </c>
      <c r="E100" s="10">
        <f>[8]C2!E100</f>
        <v>0</v>
      </c>
      <c r="F100" s="49">
        <f>[8]C2!F100</f>
        <v>0</v>
      </c>
    </row>
    <row r="101" spans="1:6" ht="15" customHeight="1">
      <c r="B101" s="11">
        <f>[8]C2!B101</f>
        <v>4</v>
      </c>
      <c r="C101" s="12" t="str">
        <f>[7]TK163!C101</f>
        <v xml:space="preserve">PLANCHERS </v>
      </c>
      <c r="D101" s="12">
        <f>[8]C2!D101</f>
        <v>0</v>
      </c>
      <c r="E101" s="10">
        <f>[8]C2!E101</f>
        <v>0</v>
      </c>
      <c r="F101" s="49">
        <f>[8]C2!F101</f>
        <v>0</v>
      </c>
    </row>
    <row r="102" spans="1:6" ht="15" customHeight="1">
      <c r="A102" s="54">
        <v>0.4</v>
      </c>
      <c r="B102" s="14" t="str">
        <f>[8]C2!B102</f>
        <v>4,0,1</v>
      </c>
      <c r="C102" s="16" t="str">
        <f>[7]TK163!C102</f>
        <v>4,0,1. Coffrages</v>
      </c>
      <c r="D102" s="16" t="str">
        <f>[8]C2!D102</f>
        <v>verticalité et mesures</v>
      </c>
      <c r="E102" s="10" t="str">
        <f>[8]C2!E102</f>
        <v>ENTREPRISE GC</v>
      </c>
      <c r="F102" s="49">
        <f>[8]C2!F102</f>
        <v>0</v>
      </c>
    </row>
    <row r="103" spans="1:6" ht="15" customHeight="1">
      <c r="A103" s="54">
        <v>0.4</v>
      </c>
      <c r="B103" s="14" t="str">
        <f>[8]C2!B103</f>
        <v>4,0,2</v>
      </c>
      <c r="C103" s="16" t="str">
        <f>[7]TK163!C103</f>
        <v xml:space="preserve">4,0,2. Ferraillages </v>
      </c>
      <c r="D103" s="5" t="str">
        <f>[8]C2!D103</f>
        <v xml:space="preserve">contrôle des sections  </v>
      </c>
      <c r="E103" s="10" t="str">
        <f>[8]C2!E103</f>
        <v>ENTREPRISE GC +  BUREAU DE CONTROL</v>
      </c>
      <c r="F103" s="49">
        <f>[8]C2!F103</f>
        <v>0</v>
      </c>
    </row>
    <row r="104" spans="1:6" ht="15" customHeight="1">
      <c r="A104" s="54">
        <v>0.4</v>
      </c>
      <c r="B104" s="125" t="str">
        <f>[8]C2!B104</f>
        <v>4,0,3</v>
      </c>
      <c r="C104" s="136" t="str">
        <f>[7]TK163!C104</f>
        <v>4,0,3. MALT plancher haut</v>
      </c>
      <c r="D104" s="17" t="str">
        <f>[8]C2!D104</f>
        <v>continuité de la boucle de terre</v>
      </c>
      <c r="E104" s="128" t="str">
        <f>[8]C2!E104</f>
        <v>ENTREPRISE GC + CR/SIG  + BUREAU DE CONTROL</v>
      </c>
      <c r="F104" s="160">
        <f>[8]C2!F104</f>
        <v>0</v>
      </c>
    </row>
    <row r="105" spans="1:6" ht="15" customHeight="1">
      <c r="A105" s="54">
        <v>0.4</v>
      </c>
      <c r="B105" s="134"/>
      <c r="C105" s="137"/>
      <c r="D105" s="17" t="str">
        <f>[8]C2!D105</f>
        <v>mesure de la prise de terre</v>
      </c>
      <c r="E105" s="129"/>
      <c r="F105" s="179"/>
    </row>
    <row r="106" spans="1:6" ht="15" customHeight="1">
      <c r="A106" s="54">
        <v>0.4</v>
      </c>
      <c r="B106" s="135"/>
      <c r="C106" s="138"/>
      <c r="D106" s="17" t="str">
        <f>[8]C2!D106</f>
        <v>mise en œuvre des éléments de la MALT (voir remarque)</v>
      </c>
      <c r="E106" s="130"/>
      <c r="F106" s="161"/>
    </row>
    <row r="107" spans="1:6" ht="15" customHeight="1">
      <c r="A107" s="54">
        <v>0.42</v>
      </c>
      <c r="B107" s="14" t="str">
        <f>[8]C2!B107</f>
        <v>4,0,4</v>
      </c>
      <c r="C107" s="16" t="str">
        <f>[7]TK163!C107</f>
        <v xml:space="preserve">4,0,4. Essais sur béton frais </v>
      </c>
      <c r="D107" s="16" t="str">
        <f>[8]C2!D107</f>
        <v xml:space="preserve">essai d'affaissement </v>
      </c>
      <c r="E107" s="10" t="str">
        <f>[8]C2!E107</f>
        <v>ENTREPRISE GC + LABORATOIRE SOL</v>
      </c>
      <c r="F107" s="49">
        <f>[8]C2!F107</f>
        <v>0</v>
      </c>
    </row>
    <row r="108" spans="1:6" ht="15" customHeight="1">
      <c r="A108" s="54">
        <v>0.7</v>
      </c>
      <c r="B108" s="14" t="str">
        <f>[8]C2!B108</f>
        <v>4,0,5</v>
      </c>
      <c r="C108" s="16" t="str">
        <f>[7]TK163!C108</f>
        <v>4,0,5. Essais sur béton durci</v>
      </c>
      <c r="D108" s="16" t="str">
        <f>[8]C2!D108</f>
        <v xml:space="preserve">essai  de résistances mécaniques </v>
      </c>
      <c r="E108" s="10" t="str">
        <f>[8]C2!E108</f>
        <v>ENTREPRISE GC + LABORATOIRE SOL</v>
      </c>
      <c r="F108" s="49">
        <f>[8]C2!F108</f>
        <v>0</v>
      </c>
    </row>
    <row r="109" spans="1:6" ht="15" customHeight="1">
      <c r="A109" s="54">
        <v>0.44</v>
      </c>
      <c r="B109" s="14" t="str">
        <f>[8]C2!B109</f>
        <v>4,0,6</v>
      </c>
      <c r="C109" s="22" t="str">
        <f>[7]TK163!C109</f>
        <v>4,0,6. Décoffrage/utilisation de l'ouvrage</v>
      </c>
      <c r="D109" s="19" t="str">
        <f>[8]C2!D109</f>
        <v>séchage du béton</v>
      </c>
      <c r="E109" s="10" t="str">
        <f>[8]C2!E109</f>
        <v xml:space="preserve">ENTREPRISE GC + CR/SIG </v>
      </c>
      <c r="F109" s="49">
        <f>[8]C2!F109</f>
        <v>0</v>
      </c>
    </row>
    <row r="110" spans="1:6" ht="15" customHeight="1">
      <c r="A110" s="54">
        <v>0.44</v>
      </c>
      <c r="B110" s="14" t="str">
        <f>[8]C2!B110</f>
        <v>4,0,7</v>
      </c>
      <c r="C110" s="23" t="str">
        <f>[7]TK163!C110</f>
        <v>4,0,7. MALT plancher haut</v>
      </c>
      <c r="D110" s="17" t="str">
        <f>[8]C2!D110</f>
        <v>mesure de la prise de terre</v>
      </c>
      <c r="E110" s="8" t="str">
        <f>[8]C2!E110</f>
        <v xml:space="preserve">ENTREPRISE GC + CR/SIG </v>
      </c>
      <c r="F110" s="49">
        <f>[8]C2!F110</f>
        <v>0</v>
      </c>
    </row>
    <row r="111" spans="1:6" ht="15" customHeight="1">
      <c r="B111" s="9">
        <f>[8]C2!B111</f>
        <v>0</v>
      </c>
      <c r="C111" s="24">
        <f>[7]TK163!C111</f>
        <v>0</v>
      </c>
      <c r="D111" s="17">
        <f>[8]C2!D111</f>
        <v>0</v>
      </c>
      <c r="E111" s="6">
        <f>[8]C2!E111</f>
        <v>0</v>
      </c>
      <c r="F111" s="49">
        <f>[8]C2!F111</f>
        <v>0</v>
      </c>
    </row>
    <row r="112" spans="1:6" ht="15" customHeight="1">
      <c r="B112" s="25">
        <f>[8]C2!B112</f>
        <v>5</v>
      </c>
      <c r="C112" s="12" t="str">
        <f>[7]TK163!C112</f>
        <v xml:space="preserve">VOILES </v>
      </c>
      <c r="D112" s="26">
        <f>[8]C2!D112</f>
        <v>0</v>
      </c>
      <c r="E112" s="10">
        <f>[8]C2!E112</f>
        <v>0</v>
      </c>
      <c r="F112" s="49">
        <f>[8]C2!F112</f>
        <v>0</v>
      </c>
    </row>
    <row r="113" spans="1:6" ht="15" customHeight="1">
      <c r="B113" s="11">
        <f>[8]C2!B113</f>
        <v>5.0999999999999996</v>
      </c>
      <c r="C113" s="12" t="str">
        <f>[7]TK163!C113</f>
        <v>Corps creux Agglo/Brique</v>
      </c>
      <c r="D113" s="12">
        <f>[8]C2!D113</f>
        <v>0</v>
      </c>
      <c r="E113" s="10">
        <f>[8]C2!E113</f>
        <v>0</v>
      </c>
      <c r="F113" s="49">
        <f>[8]C2!F113</f>
        <v>0</v>
      </c>
    </row>
    <row r="114" spans="1:6" ht="15" customHeight="1">
      <c r="A114" s="54">
        <v>0.1</v>
      </c>
      <c r="B114" s="14" t="str">
        <f>[8]C2!B114</f>
        <v>5,1,1</v>
      </c>
      <c r="C114" s="16" t="str">
        <f>[7]TK163!C114</f>
        <v xml:space="preserve">5,1,1. Implantation des murs </v>
      </c>
      <c r="D114" s="5" t="str">
        <f>[8]C2!D114</f>
        <v xml:space="preserve">écarts d'implantation </v>
      </c>
      <c r="E114" s="6" t="str">
        <f>[8]C2!E114</f>
        <v>ENTREPRISE GC + GEOMETRE + CR SIG</v>
      </c>
      <c r="F114" s="49">
        <f>[8]C2!F114</f>
        <v>0</v>
      </c>
    </row>
    <row r="115" spans="1:6" ht="15" customHeight="1">
      <c r="A115" s="54">
        <v>0.1</v>
      </c>
      <c r="B115" s="14" t="str">
        <f>[8]C2!B115</f>
        <v>5,1,2</v>
      </c>
      <c r="C115" s="16" t="str">
        <f>[7]TK163!C115</f>
        <v>5,1,2. Verticalité et mesures des murs</v>
      </c>
      <c r="D115" s="16" t="str">
        <f>[8]C2!D115</f>
        <v>dimension, verticalité et linéarité</v>
      </c>
      <c r="E115" s="10" t="str">
        <f>[8]C2!E115</f>
        <v>ENTREPRISE GC</v>
      </c>
      <c r="F115" s="49">
        <f>[8]C2!F115</f>
        <v>0</v>
      </c>
    </row>
    <row r="116" spans="1:6" ht="15" customHeight="1">
      <c r="B116" s="14">
        <f>[8]C2!B116</f>
        <v>0</v>
      </c>
      <c r="C116" s="16">
        <f>[7]TK163!C116</f>
        <v>0</v>
      </c>
      <c r="D116" s="16">
        <f>[8]C2!D116</f>
        <v>0</v>
      </c>
      <c r="E116" s="10">
        <f>[8]C2!E116</f>
        <v>0</v>
      </c>
      <c r="F116" s="49">
        <f>[8]C2!F116</f>
        <v>0</v>
      </c>
    </row>
    <row r="117" spans="1:6" ht="15" customHeight="1">
      <c r="B117" s="11">
        <f>[8]C2!B117</f>
        <v>5.2</v>
      </c>
      <c r="C117" s="12" t="str">
        <f>[7]TK163!C117</f>
        <v>Corps plein BA</v>
      </c>
      <c r="D117" s="12">
        <f>[8]C2!D117</f>
        <v>0</v>
      </c>
      <c r="E117" s="10">
        <f>[8]C2!E117</f>
        <v>0</v>
      </c>
      <c r="F117" s="49">
        <f>[8]C2!F117</f>
        <v>0</v>
      </c>
    </row>
    <row r="118" spans="1:6" ht="15" customHeight="1">
      <c r="A118" s="54">
        <v>0.1</v>
      </c>
      <c r="B118" s="14" t="str">
        <f>[8]C2!B118</f>
        <v>5,2,1</v>
      </c>
      <c r="C118" s="16" t="str">
        <f>[7]TK163!C118</f>
        <v xml:space="preserve">5,2,1. Implantation des murs </v>
      </c>
      <c r="D118" s="5" t="str">
        <f>[8]C2!D118</f>
        <v xml:space="preserve">écarts d'implantation </v>
      </c>
      <c r="E118" s="6" t="str">
        <f>[8]C2!E118</f>
        <v>ENTREPRISE GC + GEOMETRE + CR SIG</v>
      </c>
      <c r="F118" s="91" t="str">
        <f>[8]C2!F118</f>
        <v>LGV-BAT,C2-PV 521</v>
      </c>
    </row>
    <row r="119" spans="1:6" ht="15" customHeight="1">
      <c r="A119" s="54">
        <v>0.35</v>
      </c>
      <c r="B119" s="14" t="str">
        <f>[8]C2!B119</f>
        <v>5,2,2</v>
      </c>
      <c r="C119" s="16" t="str">
        <f>[7]TK163!C119</f>
        <v xml:space="preserve">5,2,2. Ferraillages </v>
      </c>
      <c r="D119" s="5" t="str">
        <f>[8]C2!D119</f>
        <v xml:space="preserve">contrôle des sections  </v>
      </c>
      <c r="E119" s="10" t="str">
        <f>[8]C2!E119</f>
        <v>ENTREPRISE GC +  BUREAU DE CONTROL</v>
      </c>
      <c r="F119" s="49">
        <f>[8]C2!F119</f>
        <v>0</v>
      </c>
    </row>
    <row r="120" spans="1:6" ht="15" customHeight="1">
      <c r="A120" s="54">
        <v>0.35</v>
      </c>
      <c r="B120" s="125" t="str">
        <f>[8]C2!B120</f>
        <v>5,2,3</v>
      </c>
      <c r="C120" s="136" t="str">
        <f>[7]TK163!C120</f>
        <v>5,2,3. MALT murs</v>
      </c>
      <c r="D120" s="17" t="str">
        <f>[8]C2!D120</f>
        <v>continuité de la boucle de terre</v>
      </c>
      <c r="E120" s="128" t="str">
        <f>[8]C2!E120</f>
        <v>ENTREPRISE GC + CR/SIG  + BUREAU DE CONTROL</v>
      </c>
      <c r="F120" s="160">
        <f>[8]C2!F120</f>
        <v>0</v>
      </c>
    </row>
    <row r="121" spans="1:6" ht="15" customHeight="1">
      <c r="A121" s="54">
        <v>0.35</v>
      </c>
      <c r="B121" s="134"/>
      <c r="C121" s="137"/>
      <c r="D121" s="17" t="str">
        <f>[8]C2!D121</f>
        <v>mesure de la prise de terre</v>
      </c>
      <c r="E121" s="129"/>
      <c r="F121" s="179"/>
    </row>
    <row r="122" spans="1:6" ht="15" customHeight="1">
      <c r="A122" s="54">
        <v>0.35</v>
      </c>
      <c r="B122" s="135"/>
      <c r="C122" s="138"/>
      <c r="D122" s="17" t="str">
        <f>[8]C2!D122</f>
        <v>mise en œuvre des éléments de la MALT (voir remarque)</v>
      </c>
      <c r="E122" s="130"/>
      <c r="F122" s="161"/>
    </row>
    <row r="123" spans="1:6" ht="15" customHeight="1">
      <c r="A123" s="54">
        <v>0.35</v>
      </c>
      <c r="B123" s="14" t="str">
        <f>[8]C2!B123</f>
        <v>5,2,4</v>
      </c>
      <c r="C123" s="16" t="str">
        <f>[7]TK163!C123</f>
        <v>5,2,4. Verticalité et mesure des murs</v>
      </c>
      <c r="D123" s="16" t="str">
        <f>[8]C2!D123</f>
        <v>dimension, verticalité et linéarité</v>
      </c>
      <c r="E123" s="10" t="str">
        <f>[8]C2!E123</f>
        <v>ENTREPRISE GC</v>
      </c>
      <c r="F123" s="60">
        <f>[8]C2!F123</f>
        <v>0</v>
      </c>
    </row>
    <row r="124" spans="1:6" ht="15" customHeight="1">
      <c r="A124" s="54">
        <v>0.35</v>
      </c>
      <c r="B124" s="14" t="str">
        <f>[8]C2!B124</f>
        <v>5,2,5</v>
      </c>
      <c r="C124" s="16" t="str">
        <f>[7]TK163!C124</f>
        <v xml:space="preserve">5,2,5. Essais sur béton frais </v>
      </c>
      <c r="D124" s="16" t="str">
        <f>[8]C2!D124</f>
        <v xml:space="preserve">essai d'affaissement </v>
      </c>
      <c r="E124" s="10" t="str">
        <f>[8]C2!E124</f>
        <v>ENTREPRISE GC + LABORATOIRE SOL</v>
      </c>
      <c r="F124" s="49">
        <f>[8]C2!F124</f>
        <v>0</v>
      </c>
    </row>
    <row r="125" spans="1:6" ht="15" customHeight="1">
      <c r="A125" s="54">
        <v>0.7</v>
      </c>
      <c r="B125" s="14" t="str">
        <f>[8]C2!B125</f>
        <v>5,2,6</v>
      </c>
      <c r="C125" s="16" t="str">
        <f>[7]TK163!C125</f>
        <v>5,2,6. Essais sur béton durci</v>
      </c>
      <c r="D125" s="16" t="str">
        <f>[8]C2!D125</f>
        <v xml:space="preserve">essai  de résistances mécaniques </v>
      </c>
      <c r="E125" s="10" t="str">
        <f>[8]C2!E125</f>
        <v>ENTREPRISE GC + LABORATOIRE SOL</v>
      </c>
      <c r="F125" s="49">
        <f>[8]C2!F125</f>
        <v>0</v>
      </c>
    </row>
    <row r="126" spans="1:6" ht="15" customHeight="1">
      <c r="A126" s="54">
        <v>0.39</v>
      </c>
      <c r="B126" s="14" t="str">
        <f>[8]C2!B126</f>
        <v>5,2,7</v>
      </c>
      <c r="C126" s="22" t="str">
        <f>[7]TK163!C126</f>
        <v>5,2,7. Décoffrage/utilisation de l'ouvrage</v>
      </c>
      <c r="D126" s="19" t="str">
        <f>[8]C2!D126</f>
        <v>séchage du béton</v>
      </c>
      <c r="E126" s="10" t="str">
        <f>[8]C2!E126</f>
        <v xml:space="preserve">ENTREPRISE GC + CR/SIG </v>
      </c>
      <c r="F126" s="49">
        <f>[8]C2!F126</f>
        <v>0</v>
      </c>
    </row>
    <row r="127" spans="1:6" ht="15" customHeight="1">
      <c r="A127" s="54">
        <v>0.39</v>
      </c>
      <c r="B127" s="14" t="str">
        <f>[8]C2!B127</f>
        <v>5,2,8</v>
      </c>
      <c r="C127" s="122" t="str">
        <f>[7]TK163!C127</f>
        <v>5,2,8. MALT murs</v>
      </c>
      <c r="D127" s="17" t="str">
        <f>[8]C2!D127</f>
        <v>mesure de la prise de terre</v>
      </c>
      <c r="E127" s="8" t="str">
        <f>[8]C2!E127</f>
        <v xml:space="preserve">ENTREPRISE GC + CR/SIG </v>
      </c>
      <c r="F127" s="49">
        <f>[8]C2!F127</f>
        <v>0</v>
      </c>
    </row>
    <row r="128" spans="1:6" ht="15" customHeight="1">
      <c r="A128" s="54">
        <v>0.39</v>
      </c>
      <c r="B128" s="14" t="str">
        <f>[8]C2!B128</f>
        <v>5,2,9</v>
      </c>
      <c r="C128" s="16" t="str">
        <f>[7]TK163!C128</f>
        <v>5,2,9. Parement des murs</v>
      </c>
      <c r="D128" s="28" t="str">
        <f>[8]C2!D128</f>
        <v xml:space="preserve">qualité de la finition </v>
      </c>
      <c r="E128" s="8" t="str">
        <f>[8]C2!E128</f>
        <v xml:space="preserve">ENTREPRISE GC + CR/SIG </v>
      </c>
      <c r="F128" s="49">
        <f>[8]C2!F128</f>
        <v>0</v>
      </c>
    </row>
    <row r="129" spans="1:6" ht="15" customHeight="1">
      <c r="B129" s="14">
        <f>[8]C2!B129</f>
        <v>0</v>
      </c>
      <c r="C129" s="16">
        <f>[7]TK163!C129</f>
        <v>0</v>
      </c>
      <c r="D129" s="16">
        <f>[8]C2!D129</f>
        <v>0</v>
      </c>
      <c r="E129" s="10">
        <f>[8]C2!E129</f>
        <v>0</v>
      </c>
      <c r="F129" s="49">
        <f>[8]C2!F129</f>
        <v>0</v>
      </c>
    </row>
    <row r="130" spans="1:6" ht="15" customHeight="1">
      <c r="B130" s="11">
        <f>[8]C2!B130</f>
        <v>6</v>
      </c>
      <c r="C130" s="12" t="str">
        <f>[7]TK163!C130</f>
        <v xml:space="preserve">ETANCHEITE ET ISOLATION </v>
      </c>
      <c r="D130" s="12">
        <f>[8]C2!D130</f>
        <v>0</v>
      </c>
      <c r="E130" s="10">
        <f>[8]C2!E130</f>
        <v>0</v>
      </c>
      <c r="F130" s="49">
        <f>[8]C2!F130</f>
        <v>0</v>
      </c>
    </row>
    <row r="131" spans="1:6" ht="15" customHeight="1">
      <c r="A131" s="54">
        <v>0.61</v>
      </c>
      <c r="B131" s="125" t="str">
        <f>[8]C2!B131</f>
        <v>6,0,1</v>
      </c>
      <c r="C131" s="136" t="str">
        <f>[7]TK163!C131</f>
        <v xml:space="preserve"> 6,0,1. Forme et utilisation de l'ouvrage </v>
      </c>
      <c r="D131" s="16" t="str">
        <f>[8]C2!D131</f>
        <v>contrôle de la pente</v>
      </c>
      <c r="E131" s="128" t="str">
        <f>[8]C2!E131</f>
        <v xml:space="preserve">ENTREPRISE GC + CR/SIG </v>
      </c>
      <c r="F131" s="160">
        <f>[8]C2!F131</f>
        <v>0</v>
      </c>
    </row>
    <row r="132" spans="1:6" ht="15" customHeight="1">
      <c r="A132" s="54">
        <v>0.61</v>
      </c>
      <c r="B132" s="135"/>
      <c r="C132" s="138"/>
      <c r="D132" s="16" t="str">
        <f>[8]C2!D132</f>
        <v>séchage de la forme</v>
      </c>
      <c r="E132" s="130"/>
      <c r="F132" s="161"/>
    </row>
    <row r="133" spans="1:6" ht="15" customHeight="1">
      <c r="A133" s="54">
        <v>0.61</v>
      </c>
      <c r="B133" s="14" t="str">
        <f>[8]C2!B133</f>
        <v>6,0,2</v>
      </c>
      <c r="C133" s="16" t="str">
        <f>[7]TK163!C133</f>
        <v xml:space="preserve">6,0,2. Isolation </v>
      </c>
      <c r="D133" s="16" t="str">
        <f>[8]C2!D133</f>
        <v xml:space="preserve">contrôle des ponts thermique </v>
      </c>
      <c r="E133" s="10" t="str">
        <f>[8]C2!E133</f>
        <v>ENTREPRISE GC</v>
      </c>
      <c r="F133" s="49">
        <f>[8]C2!F133</f>
        <v>0</v>
      </c>
    </row>
    <row r="134" spans="1:6" ht="15" customHeight="1">
      <c r="A134" s="54">
        <v>0.63</v>
      </c>
      <c r="B134" s="14" t="str">
        <f>[8]C2!B134</f>
        <v>6,0,3</v>
      </c>
      <c r="C134" s="16" t="str">
        <f>[7]TK163!C134</f>
        <v>6,0,3. Etanchéité</v>
      </c>
      <c r="D134" s="28" t="str">
        <f>[8]C2!D134</f>
        <v>test étanchéité</v>
      </c>
      <c r="E134" s="8" t="str">
        <f>[8]C2!E134</f>
        <v>ENTREPRISE GC + CR/SIG  + BUREAU DE CONTROL</v>
      </c>
      <c r="F134" s="49">
        <f>[8]C2!F134</f>
        <v>0</v>
      </c>
    </row>
    <row r="135" spans="1:6" ht="15" customHeight="1">
      <c r="B135" s="29">
        <f>[8]C2!B135</f>
        <v>0</v>
      </c>
      <c r="C135" s="28">
        <f>[7]TK163!C135</f>
        <v>0</v>
      </c>
      <c r="D135" s="28">
        <f>[8]C2!D135</f>
        <v>0</v>
      </c>
      <c r="E135" s="10">
        <f>[8]C2!E135</f>
        <v>0</v>
      </c>
      <c r="F135" s="49">
        <f>[8]C2!F135</f>
        <v>0</v>
      </c>
    </row>
    <row r="136" spans="1:6" ht="15" customHeight="1">
      <c r="B136" s="11">
        <f>[8]C2!B136</f>
        <v>7</v>
      </c>
      <c r="C136" s="12" t="str">
        <f>[7]TK163!C136</f>
        <v>MENUISERIE</v>
      </c>
      <c r="D136" s="12">
        <f>[8]C2!D136</f>
        <v>0</v>
      </c>
      <c r="E136" s="30">
        <f>[8]C2!E136</f>
        <v>0</v>
      </c>
      <c r="F136" s="49">
        <f>[8]C2!F136</f>
        <v>0</v>
      </c>
    </row>
    <row r="137" spans="1:6" ht="15" customHeight="1">
      <c r="A137" s="54">
        <v>0.54</v>
      </c>
      <c r="B137" s="14" t="str">
        <f>[8]C2!B137</f>
        <v>7,0,1</v>
      </c>
      <c r="C137" s="16" t="str">
        <f>[7]TK163!C137</f>
        <v>7,0,1. Bâti dormant et menuiserie</v>
      </c>
      <c r="D137" s="16" t="str">
        <f>[8]C2!D137</f>
        <v>contrôle de pose</v>
      </c>
      <c r="E137" s="10" t="str">
        <f>[8]C2!E137</f>
        <v>ENTREPRISE GC</v>
      </c>
      <c r="F137" s="49">
        <f>[8]C2!F137</f>
        <v>0</v>
      </c>
    </row>
    <row r="138" spans="1:6" ht="15" customHeight="1">
      <c r="A138" s="54">
        <v>0.54</v>
      </c>
      <c r="B138" s="125" t="str">
        <f>[8]C2!B138</f>
        <v>7,0,2</v>
      </c>
      <c r="C138" s="136" t="str">
        <f>[7]TK163!C138</f>
        <v>7,0,2. MALT des menuiseries</v>
      </c>
      <c r="D138" s="17" t="str">
        <f>[8]C2!D138</f>
        <v>continuité de la boucle de terre</v>
      </c>
      <c r="E138" s="128" t="str">
        <f>[8]C2!E138</f>
        <v>ENTREPRISE GC + CR/SIG  + BUREAU DE CONTROL</v>
      </c>
      <c r="F138" s="160">
        <f>[8]C2!F138</f>
        <v>0</v>
      </c>
    </row>
    <row r="139" spans="1:6" ht="15" customHeight="1">
      <c r="A139" s="54">
        <v>0.54</v>
      </c>
      <c r="B139" s="135"/>
      <c r="C139" s="138"/>
      <c r="D139" s="17" t="str">
        <f>[8]C2!D139</f>
        <v>mesure de la prise de terre</v>
      </c>
      <c r="E139" s="130"/>
      <c r="F139" s="161"/>
    </row>
    <row r="140" spans="1:6" ht="15" customHeight="1">
      <c r="A140" s="54">
        <v>0.54</v>
      </c>
      <c r="B140" s="14" t="str">
        <f>[8]C2!B140</f>
        <v>7,0,3</v>
      </c>
      <c r="C140" s="16" t="str">
        <f>[7]TK163!C140</f>
        <v>7,0,3. Etanchéité</v>
      </c>
      <c r="D140" s="28" t="str">
        <f>[8]C2!D140</f>
        <v>test étanchéité</v>
      </c>
      <c r="E140" s="8" t="str">
        <f>[8]C2!E140</f>
        <v>ENTREPRISE GC + CR/SIG  + BUREAU DE CONTROL</v>
      </c>
      <c r="F140" s="49">
        <f>[8]C2!F140</f>
        <v>0</v>
      </c>
    </row>
    <row r="141" spans="1:6" ht="15" customHeight="1">
      <c r="B141" s="29">
        <f>[8]C2!B141</f>
        <v>0</v>
      </c>
      <c r="C141" s="28">
        <f>[7]TK163!C141</f>
        <v>0</v>
      </c>
      <c r="D141" s="28">
        <f>[8]C2!D141</f>
        <v>0</v>
      </c>
      <c r="E141" s="10">
        <f>[8]C2!E141</f>
        <v>0</v>
      </c>
      <c r="F141" s="49">
        <f>[8]C2!F141</f>
        <v>0</v>
      </c>
    </row>
    <row r="142" spans="1:6" ht="15" customHeight="1">
      <c r="B142" s="11">
        <f>[8]C2!B142</f>
        <v>8</v>
      </c>
      <c r="C142" s="12" t="str">
        <f>[7]TK163!C142</f>
        <v>REVETEMENT</v>
      </c>
      <c r="D142" s="16">
        <f>[8]C2!D142</f>
        <v>0</v>
      </c>
      <c r="E142" s="30">
        <f>[8]C2!E142</f>
        <v>0</v>
      </c>
      <c r="F142" s="49">
        <f>[8]C2!F142</f>
        <v>0</v>
      </c>
    </row>
    <row r="143" spans="1:6" ht="15" customHeight="1">
      <c r="B143" s="11">
        <f>[8]C2!B143</f>
        <v>8.1</v>
      </c>
      <c r="C143" s="12" t="str">
        <f>[7]TK163!C143</f>
        <v>Enduits Int/Ext</v>
      </c>
      <c r="D143" s="12">
        <f>[8]C2!D143</f>
        <v>0</v>
      </c>
      <c r="E143" s="10">
        <f>[8]C2!E143</f>
        <v>0</v>
      </c>
      <c r="F143" s="49">
        <f>[8]C2!F143</f>
        <v>0</v>
      </c>
    </row>
    <row r="144" spans="1:6" ht="15" customHeight="1">
      <c r="A144" s="54">
        <v>0.52</v>
      </c>
      <c r="B144" s="14" t="str">
        <f>[8]C2!B144</f>
        <v>8,1,1</v>
      </c>
      <c r="C144" s="16" t="str">
        <f>[7]TK163!C144</f>
        <v xml:space="preserve">8,1,1. Première couche </v>
      </c>
      <c r="D144" s="16" t="str">
        <f>[8]C2!D144</f>
        <v>séchage  de l'enduit</v>
      </c>
      <c r="E144" s="10" t="str">
        <f>[8]C2!E144</f>
        <v>ENTREPRISE GC</v>
      </c>
      <c r="F144" s="49">
        <f>[8]C2!F144</f>
        <v>0</v>
      </c>
    </row>
    <row r="145" spans="1:6" ht="15" customHeight="1">
      <c r="A145" s="54">
        <v>0.52</v>
      </c>
      <c r="B145" s="14" t="str">
        <f>[8]C2!B145</f>
        <v>8,1,2</v>
      </c>
      <c r="C145" s="16" t="str">
        <f>[7]TK163!C145</f>
        <v xml:space="preserve">8,1,2. Deuxième couche </v>
      </c>
      <c r="D145" s="16" t="str">
        <f>[8]C2!D145</f>
        <v>qualité finition</v>
      </c>
      <c r="E145" s="10" t="str">
        <f>[8]C2!E145</f>
        <v xml:space="preserve">ENTREPRISE GC + CR/SIG </v>
      </c>
      <c r="F145" s="49">
        <f>[8]C2!F145</f>
        <v>0</v>
      </c>
    </row>
    <row r="146" spans="1:6" ht="15" customHeight="1">
      <c r="B146" s="14">
        <f>[8]C2!B146</f>
        <v>0</v>
      </c>
      <c r="C146" s="16">
        <f>[7]TK163!C146</f>
        <v>0</v>
      </c>
      <c r="D146" s="16">
        <f>[8]C2!D146</f>
        <v>0</v>
      </c>
      <c r="E146" s="27">
        <f>[8]C2!E146</f>
        <v>0</v>
      </c>
      <c r="F146" s="49">
        <f>[8]C2!F146</f>
        <v>0</v>
      </c>
    </row>
    <row r="147" spans="1:6" ht="15" customHeight="1">
      <c r="B147" s="11">
        <f>[8]C2!B147</f>
        <v>8.1999999999999993</v>
      </c>
      <c r="C147" s="12" t="str">
        <f>[7]TK163!C147</f>
        <v>Peintures Int/Ext</v>
      </c>
      <c r="D147" s="12">
        <f>[8]C2!D147</f>
        <v>0</v>
      </c>
      <c r="E147" s="26">
        <f>[8]C2!E147</f>
        <v>0</v>
      </c>
      <c r="F147" s="49">
        <f>[8]C2!F147</f>
        <v>0</v>
      </c>
    </row>
    <row r="148" spans="1:6" ht="15" customHeight="1">
      <c r="A148" s="54">
        <v>0.7</v>
      </c>
      <c r="B148" s="14" t="str">
        <f>[8]C2!B148</f>
        <v>8,2,1</v>
      </c>
      <c r="C148" s="16" t="str">
        <f>[7]TK163!C148</f>
        <v>8,2,1. Première couche</v>
      </c>
      <c r="D148" s="16" t="str">
        <f>[8]C2!D148</f>
        <v>séchage  de la peinture</v>
      </c>
      <c r="E148" s="10" t="str">
        <f>[8]C2!E148</f>
        <v>ENTREPRISE GC</v>
      </c>
      <c r="F148" s="49">
        <f>[8]C2!F148</f>
        <v>0</v>
      </c>
    </row>
    <row r="149" spans="1:6" ht="15" customHeight="1">
      <c r="A149" s="54">
        <v>0.74</v>
      </c>
      <c r="B149" s="14" t="str">
        <f>[8]C2!B149</f>
        <v>8,2,2</v>
      </c>
      <c r="C149" s="16" t="str">
        <f>[7]TK163!C149</f>
        <v>8,2,2. Deuxième couche</v>
      </c>
      <c r="D149" s="16" t="str">
        <f>[8]C2!D149</f>
        <v>séchage  de la peinture</v>
      </c>
      <c r="E149" s="128" t="str">
        <f>[8]C2!E149</f>
        <v xml:space="preserve">ENTREPRISE GC + CR/SIG </v>
      </c>
      <c r="F149" s="49">
        <f>[8]C2!F149</f>
        <v>0</v>
      </c>
    </row>
    <row r="150" spans="1:6" ht="15" customHeight="1">
      <c r="A150" s="54">
        <v>0.74</v>
      </c>
      <c r="B150" s="14" t="str">
        <f>[8]C2!B150</f>
        <v>8,2,3</v>
      </c>
      <c r="C150" s="16" t="str">
        <f>[7]TK163!C150</f>
        <v xml:space="preserve">8,2,3. Troisième couche </v>
      </c>
      <c r="D150" s="16" t="str">
        <f>[8]C2!D150</f>
        <v xml:space="preserve">qualité de la finition </v>
      </c>
      <c r="E150" s="130"/>
      <c r="F150" s="49">
        <f>[8]C2!F150</f>
        <v>0</v>
      </c>
    </row>
    <row r="151" spans="1:6" ht="15" customHeight="1">
      <c r="B151" s="14">
        <f>[8]C2!B151</f>
        <v>0</v>
      </c>
      <c r="C151" s="16">
        <f>[7]TK163!C151</f>
        <v>0</v>
      </c>
      <c r="D151" s="16">
        <f>[8]C2!D151</f>
        <v>0</v>
      </c>
      <c r="E151" s="8">
        <f>[8]C2!E151</f>
        <v>0</v>
      </c>
      <c r="F151" s="49">
        <f>[8]C2!F151</f>
        <v>0</v>
      </c>
    </row>
    <row r="152" spans="1:6" ht="15" customHeight="1">
      <c r="B152" s="11">
        <f>[8]C2!B152</f>
        <v>9</v>
      </c>
      <c r="C152" s="12" t="str">
        <f>[7]TK163!C152</f>
        <v xml:space="preserve">EVACUATION EAUX PLUVIALE </v>
      </c>
      <c r="D152" s="16">
        <f>[8]C2!D152</f>
        <v>0</v>
      </c>
      <c r="E152" s="8">
        <f>[8]C2!E152</f>
        <v>0</v>
      </c>
      <c r="F152" s="49">
        <f>[8]C2!F152</f>
        <v>0</v>
      </c>
    </row>
    <row r="153" spans="1:6" ht="15" customHeight="1">
      <c r="A153" s="54">
        <v>0.77</v>
      </c>
      <c r="B153" s="125" t="str">
        <f>[8]C2!B153</f>
        <v>9,0,1</v>
      </c>
      <c r="C153" s="136" t="str">
        <f>[7]TK163!C153</f>
        <v>9,0,1. Zinguerie et évacuation des eaux pluviales vers drain</v>
      </c>
      <c r="D153" s="136" t="str">
        <f>[8]C2!D153</f>
        <v xml:space="preserve">test découlement des eaux  et test d'étanchéité </v>
      </c>
      <c r="E153" s="128" t="str">
        <f>[8]C2!E153</f>
        <v xml:space="preserve">ENTREPRISE GC + CR/SIG </v>
      </c>
      <c r="F153" s="160">
        <f>[8]C2!F153</f>
        <v>0</v>
      </c>
    </row>
    <row r="154" spans="1:6" ht="15" customHeight="1">
      <c r="A154" s="54">
        <v>0.77</v>
      </c>
      <c r="B154" s="135"/>
      <c r="C154" s="138"/>
      <c r="D154" s="138"/>
      <c r="E154" s="130"/>
      <c r="F154" s="161"/>
    </row>
    <row r="155" spans="1:6" ht="15" customHeight="1">
      <c r="B155" s="113">
        <f>[8]C2!B155</f>
        <v>0</v>
      </c>
      <c r="C155" s="111">
        <f>[7]TK163!C155</f>
        <v>0</v>
      </c>
      <c r="D155" s="111">
        <f>[8]C2!D155</f>
        <v>0</v>
      </c>
      <c r="E155" s="112">
        <f>[8]C2!E155</f>
        <v>0</v>
      </c>
      <c r="F155" s="49">
        <f>[8]C2!F155</f>
        <v>0</v>
      </c>
    </row>
    <row r="156" spans="1:6" ht="15" customHeight="1">
      <c r="B156" s="113">
        <f>[8]C2!B156</f>
        <v>0</v>
      </c>
      <c r="C156" s="111">
        <f>[7]TK163!C156</f>
        <v>0</v>
      </c>
      <c r="D156" s="111">
        <f>[8]C2!D156</f>
        <v>0</v>
      </c>
      <c r="E156" s="112">
        <f>[8]C2!E156</f>
        <v>0</v>
      </c>
      <c r="F156" s="49">
        <f>[8]C2!F156</f>
        <v>0</v>
      </c>
    </row>
    <row r="157" spans="1:6" ht="15" customHeight="1">
      <c r="B157" s="31">
        <f>[8]C2!B157</f>
        <v>0</v>
      </c>
      <c r="C157" s="33">
        <f>[7]TK163!C157</f>
        <v>0</v>
      </c>
      <c r="D157" s="33">
        <f>[8]C2!D157</f>
        <v>0</v>
      </c>
      <c r="E157" s="34">
        <f>[8]C2!E157</f>
        <v>0</v>
      </c>
      <c r="F157" s="49">
        <f>[8]C2!F157</f>
        <v>0</v>
      </c>
    </row>
    <row r="158" spans="1:6" ht="15" customHeight="1">
      <c r="B158" s="11">
        <f>[8]C2!B158</f>
        <v>10</v>
      </c>
      <c r="C158" s="35" t="str">
        <f>[7]TK163!C158</f>
        <v>ELECTRICITE</v>
      </c>
      <c r="D158" s="35">
        <f>[8]C2!D158</f>
        <v>0</v>
      </c>
      <c r="E158" s="10">
        <f>[8]C2!E158</f>
        <v>0</v>
      </c>
      <c r="F158" s="49">
        <f>[8]C2!F158</f>
        <v>0</v>
      </c>
    </row>
    <row r="159" spans="1:6" ht="15" customHeight="1">
      <c r="A159" s="54">
        <v>0.9</v>
      </c>
      <c r="B159" s="14" t="str">
        <f>[8]C2!B159</f>
        <v>10,0,1</v>
      </c>
      <c r="C159" s="65" t="str">
        <f>[7]TK163!C159</f>
        <v>10,0,1. Eclairage normal</v>
      </c>
      <c r="D159" s="36" t="str">
        <f>[8]C2!D159</f>
        <v xml:space="preserve">test fonctionnement  et mesure des lumens </v>
      </c>
      <c r="E159" s="30" t="str">
        <f>[8]C2!E159</f>
        <v xml:space="preserve">ENTREPRISE ELECTRICITE + CR/SIG  </v>
      </c>
      <c r="F159" s="49">
        <f>[8]C2!F159</f>
        <v>0</v>
      </c>
    </row>
    <row r="160" spans="1:6" ht="15" customHeight="1">
      <c r="A160" s="54">
        <v>0.9</v>
      </c>
      <c r="B160" s="14" t="str">
        <f>[8]C2!B160</f>
        <v>10,0,2</v>
      </c>
      <c r="C160" s="26" t="str">
        <f>[7]TK163!C160</f>
        <v>10,0,2. Eclairage de sécurité</v>
      </c>
      <c r="D160" s="37" t="str">
        <f>[8]C2!D160</f>
        <v xml:space="preserve">test fonctionnement bloc de secours en cas de défaut </v>
      </c>
      <c r="E160" s="38" t="str">
        <f>[8]C2!E160</f>
        <v>ENTREPRISE ELECTRICITE + CR/SIG</v>
      </c>
      <c r="F160" s="49">
        <f>[8]C2!F160</f>
        <v>0</v>
      </c>
    </row>
    <row r="161" spans="1:6" ht="15" customHeight="1">
      <c r="A161" s="54">
        <v>1</v>
      </c>
      <c r="B161" s="125" t="str">
        <f>[8]C2!B161</f>
        <v>10,0,3</v>
      </c>
      <c r="C161" s="128" t="str">
        <f>[7]TK163!C161</f>
        <v>10,0,3. Tableau électrique TGBT</v>
      </c>
      <c r="D161" s="37" t="str">
        <f>[8]C2!D161</f>
        <v>control serrage et repérage des équipements électriques</v>
      </c>
      <c r="E161" s="128" t="str">
        <f>[8]C2!E161</f>
        <v>ENTREPRISE ELECTRICITE + CR/SIG  + BUREAU DE CONTROL</v>
      </c>
      <c r="F161" s="160">
        <f>[8]C2!F161</f>
        <v>0</v>
      </c>
    </row>
    <row r="162" spans="1:6" ht="15" customHeight="1">
      <c r="A162" s="54">
        <v>1</v>
      </c>
      <c r="B162" s="134"/>
      <c r="C162" s="132"/>
      <c r="D162" s="37" t="str">
        <f>[8]C2!D162</f>
        <v>test fonctionnement différentiel</v>
      </c>
      <c r="E162" s="129"/>
      <c r="F162" s="179"/>
    </row>
    <row r="163" spans="1:6" ht="15" customHeight="1">
      <c r="A163" s="54">
        <v>1</v>
      </c>
      <c r="B163" s="134"/>
      <c r="C163" s="132"/>
      <c r="D163" s="37" t="str">
        <f>[8]C2!D163</f>
        <v xml:space="preserve">test mise à la terre </v>
      </c>
      <c r="E163" s="129"/>
      <c r="F163" s="179"/>
    </row>
    <row r="164" spans="1:6" ht="15" customHeight="1">
      <c r="A164" s="54">
        <v>1</v>
      </c>
      <c r="B164" s="135"/>
      <c r="C164" s="133"/>
      <c r="D164" s="37" t="str">
        <f>[8]C2!D164</f>
        <v>mesure d'isolement des câbles</v>
      </c>
      <c r="E164" s="130"/>
      <c r="F164" s="161"/>
    </row>
    <row r="165" spans="1:6" ht="15" customHeight="1">
      <c r="B165" s="31">
        <f>[8]C2!B165</f>
        <v>0</v>
      </c>
      <c r="C165" s="33">
        <f>[7]TK163!C165</f>
        <v>0</v>
      </c>
      <c r="D165" s="33">
        <f>[8]C2!D165</f>
        <v>0</v>
      </c>
      <c r="E165" s="34">
        <f>[8]C2!E165</f>
        <v>0</v>
      </c>
      <c r="F165" s="49">
        <f>[8]C2!F165</f>
        <v>0</v>
      </c>
    </row>
    <row r="166" spans="1:6" ht="15" customHeight="1">
      <c r="B166" s="11">
        <f>[8]C2!B166</f>
        <v>11</v>
      </c>
      <c r="C166" s="39" t="str">
        <f>[7]TK163!C166</f>
        <v xml:space="preserve">CLIMATISATION </v>
      </c>
      <c r="D166" s="37">
        <f>[8]C2!D166</f>
        <v>0</v>
      </c>
      <c r="E166" s="38">
        <f>[8]C2!E166</f>
        <v>0</v>
      </c>
      <c r="F166" s="49">
        <f>[8]C2!F166</f>
        <v>0</v>
      </c>
    </row>
    <row r="167" spans="1:6" ht="15" customHeight="1">
      <c r="A167" s="54">
        <v>1</v>
      </c>
      <c r="B167" s="125" t="str">
        <f>[8]C2!B167</f>
        <v>11,0,1</v>
      </c>
      <c r="C167" s="128" t="str">
        <f>[7]TK163!C167</f>
        <v>11,0,1. Unité de clim</v>
      </c>
      <c r="D167" s="37" t="str">
        <f>[8]C2!D167</f>
        <v>test alarme sonde température</v>
      </c>
      <c r="E167" s="128" t="str">
        <f>[8]C2!E167</f>
        <v>ENTREPRISE CLIMATISATION + CR/SIG  + BUREAU DE CONTROL</v>
      </c>
      <c r="F167" s="160">
        <f>[8]C2!F167</f>
        <v>0</v>
      </c>
    </row>
    <row r="168" spans="1:6" ht="15" customHeight="1">
      <c r="A168" s="54">
        <v>1</v>
      </c>
      <c r="B168" s="126"/>
      <c r="C168" s="132"/>
      <c r="D168" s="37" t="str">
        <f>[8]C2!D168</f>
        <v>test permutation automatique en cas de défaut</v>
      </c>
      <c r="E168" s="129"/>
      <c r="F168" s="179"/>
    </row>
    <row r="169" spans="1:6" ht="15" customHeight="1">
      <c r="A169" s="54">
        <v>1</v>
      </c>
      <c r="B169" s="127"/>
      <c r="C169" s="133"/>
      <c r="D169" s="37" t="str">
        <f>[8]C2!D169</f>
        <v>test alarme alimentation  électrique</v>
      </c>
      <c r="E169" s="130"/>
      <c r="F169" s="161"/>
    </row>
    <row r="170" spans="1:6" ht="15" customHeight="1">
      <c r="A170" s="54">
        <v>0.97</v>
      </c>
      <c r="B170" s="14" t="str">
        <f>[8]C2!B170</f>
        <v>11,0,2</v>
      </c>
      <c r="C170" s="26" t="str">
        <f>[7]TK163!C170</f>
        <v>11,0,2. Equipement Toiture</v>
      </c>
      <c r="D170" s="37" t="str">
        <f>[8]C2!D170</f>
        <v>fixation unité extérieure, présence joint anti vibratile, présence isolant UV et thermique du réseau frigorifique extérieur</v>
      </c>
      <c r="E170" s="30" t="str">
        <f>[8]C2!E170</f>
        <v>ENTREPRISE ELECTRICITE + CR/SIG</v>
      </c>
      <c r="F170" s="49">
        <f>[8]C2!F170</f>
        <v>0</v>
      </c>
    </row>
    <row r="171" spans="1:6" ht="15" customHeight="1">
      <c r="A171" s="54">
        <v>1</v>
      </c>
      <c r="B171" s="125" t="str">
        <f>[8]C2!B171</f>
        <v>11,0,3</v>
      </c>
      <c r="C171" s="136" t="str">
        <f>[7]TK163!C171</f>
        <v xml:space="preserve">11,0,3. MALT compresseur clim </v>
      </c>
      <c r="D171" s="17" t="str">
        <f>[8]C2!D171</f>
        <v>continuité de la boucle de terre</v>
      </c>
      <c r="E171" s="128" t="str">
        <f>[8]C2!E171</f>
        <v>ENTREPRISE CLIMATISATION + CR/SIG  + BUREAU DE CONTROL</v>
      </c>
      <c r="F171" s="160">
        <f>[8]C2!F171</f>
        <v>0</v>
      </c>
    </row>
    <row r="172" spans="1:6" ht="15" customHeight="1">
      <c r="A172" s="54">
        <v>1</v>
      </c>
      <c r="B172" s="134"/>
      <c r="C172" s="137"/>
      <c r="D172" s="17" t="str">
        <f>[8]C2!D172</f>
        <v>mesure de la prise de terre</v>
      </c>
      <c r="E172" s="129"/>
      <c r="F172" s="179"/>
    </row>
    <row r="173" spans="1:6" ht="15" customHeight="1">
      <c r="A173" s="54">
        <v>1</v>
      </c>
      <c r="B173" s="135"/>
      <c r="C173" s="138"/>
      <c r="D173" s="17" t="str">
        <f>[8]C2!D173</f>
        <v>mise en œuvre des éléments de la MALT (voir remarque)</v>
      </c>
      <c r="E173" s="130"/>
      <c r="F173" s="161"/>
    </row>
    <row r="174" spans="1:6" ht="15" customHeight="1">
      <c r="A174" s="54">
        <v>1</v>
      </c>
      <c r="B174" s="125" t="str">
        <f>[8]C2!B174</f>
        <v>11,0,4</v>
      </c>
      <c r="C174" s="128" t="str">
        <f>[7]TK163!C174</f>
        <v>11,0,4. Tableau électrique TE.CLIM</v>
      </c>
      <c r="D174" s="37" t="str">
        <f>[8]C2!D174</f>
        <v>control serrage et repérage des équipements électriques</v>
      </c>
      <c r="E174" s="128" t="str">
        <f>[8]C2!E174</f>
        <v>ENTREPRISE CLIMATISATION + CR/SIG  + BUREAU DE CONTROL</v>
      </c>
      <c r="F174" s="160">
        <f>[8]C2!F174</f>
        <v>0</v>
      </c>
    </row>
    <row r="175" spans="1:6" ht="15" customHeight="1">
      <c r="A175" s="54">
        <v>1</v>
      </c>
      <c r="B175" s="134"/>
      <c r="C175" s="132"/>
      <c r="D175" s="37" t="str">
        <f>[8]C2!D175</f>
        <v>test fonctionnement différentiel</v>
      </c>
      <c r="E175" s="129"/>
      <c r="F175" s="179"/>
    </row>
    <row r="176" spans="1:6" ht="15" customHeight="1">
      <c r="A176" s="54">
        <v>1</v>
      </c>
      <c r="B176" s="135"/>
      <c r="C176" s="133"/>
      <c r="D176" s="37" t="str">
        <f>[8]C2!D176</f>
        <v>mesure d'isolement des câbles</v>
      </c>
      <c r="E176" s="130"/>
      <c r="F176" s="161"/>
    </row>
    <row r="177" spans="1:6" ht="15" customHeight="1">
      <c r="B177" s="40">
        <f>[8]C2!B177</f>
        <v>12</v>
      </c>
      <c r="C177" s="35" t="str">
        <f>[7]TK163!C177</f>
        <v>DETECTION INCENDIE</v>
      </c>
      <c r="D177" s="35">
        <f>[8]C2!D177</f>
        <v>0</v>
      </c>
      <c r="E177" s="10">
        <f>[8]C2!E177</f>
        <v>0</v>
      </c>
      <c r="F177" s="49">
        <f>[8]C2!F177</f>
        <v>0</v>
      </c>
    </row>
    <row r="178" spans="1:6" ht="15" customHeight="1">
      <c r="A178" s="54">
        <v>1</v>
      </c>
      <c r="B178" s="14" t="str">
        <f>[8]C2!B178</f>
        <v>12,0,1</v>
      </c>
      <c r="C178" s="65" t="str">
        <f>[7]TK163!C178</f>
        <v xml:space="preserve">12,0,1. Détecteur incendie </v>
      </c>
      <c r="D178" s="36" t="str">
        <f>[8]C2!D178</f>
        <v>test d'alarme détecteur de fumée</v>
      </c>
      <c r="E178" s="30" t="str">
        <f>[8]C2!E178</f>
        <v>ENTREPRISE DETECTION  INCENDIE + CR/SIG  + BUREAU DE CONTROL</v>
      </c>
      <c r="F178" s="49">
        <f>[8]C2!F178</f>
        <v>0</v>
      </c>
    </row>
    <row r="179" spans="1:6" ht="15" customHeight="1">
      <c r="A179" s="54">
        <v>1</v>
      </c>
      <c r="B179" s="125" t="str">
        <f>[8]C2!B179</f>
        <v>12,0,2</v>
      </c>
      <c r="C179" s="128" t="str">
        <f>[7]TK163!C179</f>
        <v>12,0,2. Centrale incendie</v>
      </c>
      <c r="D179" s="36" t="str">
        <f>[8]C2!D179</f>
        <v>test d'alarme défaut sur batterie</v>
      </c>
      <c r="E179" s="131" t="str">
        <f>[8]C2!E179</f>
        <v>ENTREPRISE DETECTION  INCENDIE + CR/SIG  + BUREAU DE CONTROL</v>
      </c>
      <c r="F179" s="160">
        <f>[8]C2!F179</f>
        <v>0</v>
      </c>
    </row>
    <row r="180" spans="1:6" ht="15" customHeight="1">
      <c r="A180" s="54">
        <v>1</v>
      </c>
      <c r="B180" s="126"/>
      <c r="C180" s="132"/>
      <c r="D180" s="36" t="str">
        <f>[8]C2!D180</f>
        <v>test d'alarme défaut de ligne (Débranchement détecteur)</v>
      </c>
      <c r="E180" s="132"/>
      <c r="F180" s="179"/>
    </row>
    <row r="181" spans="1:6" ht="15" customHeight="1">
      <c r="A181" s="54">
        <v>1</v>
      </c>
      <c r="B181" s="127"/>
      <c r="C181" s="133"/>
      <c r="D181" s="36" t="str">
        <f>[8]C2!D181</f>
        <v>test d'alarme défaut sur alimentation secteur</v>
      </c>
      <c r="E181" s="133"/>
      <c r="F181" s="161"/>
    </row>
    <row r="182" spans="1:6" ht="15" customHeight="1">
      <c r="A182" s="54">
        <v>1</v>
      </c>
      <c r="B182" s="14" t="str">
        <f>[8]C2!B182</f>
        <v>12,0,3</v>
      </c>
      <c r="C182" s="65" t="str">
        <f>[7]TK163!C182</f>
        <v>12,0,3. Asservissement clim</v>
      </c>
      <c r="D182" s="36" t="str">
        <f>[8]C2!D182</f>
        <v>test asservissement arrêt clim en cas de feu</v>
      </c>
      <c r="E182" s="30" t="str">
        <f>[8]C2!E182</f>
        <v>ENTREPRISE DETECTION  INCENDIE + CR/SIG  + BUREAU DE CONTROL</v>
      </c>
      <c r="F182" s="49">
        <f>[8]C2!F182</f>
        <v>0</v>
      </c>
    </row>
  </sheetData>
  <mergeCells count="84">
    <mergeCell ref="B179:B181"/>
    <mergeCell ref="C179:C181"/>
    <mergeCell ref="E179:E181"/>
    <mergeCell ref="F179:F181"/>
    <mergeCell ref="B171:B173"/>
    <mergeCell ref="C171:C173"/>
    <mergeCell ref="E171:E173"/>
    <mergeCell ref="F171:F173"/>
    <mergeCell ref="B174:B176"/>
    <mergeCell ref="C174:C176"/>
    <mergeCell ref="E174:E176"/>
    <mergeCell ref="F174:F176"/>
    <mergeCell ref="B161:B164"/>
    <mergeCell ref="C161:C164"/>
    <mergeCell ref="E161:E164"/>
    <mergeCell ref="F161:F164"/>
    <mergeCell ref="B167:B169"/>
    <mergeCell ref="C167:C169"/>
    <mergeCell ref="E167:E169"/>
    <mergeCell ref="F167:F169"/>
    <mergeCell ref="B138:B139"/>
    <mergeCell ref="C138:C139"/>
    <mergeCell ref="E138:E139"/>
    <mergeCell ref="F138:F139"/>
    <mergeCell ref="E149:E150"/>
    <mergeCell ref="B153:B154"/>
    <mergeCell ref="C153:C154"/>
    <mergeCell ref="D153:D154"/>
    <mergeCell ref="E153:E154"/>
    <mergeCell ref="F153:F154"/>
    <mergeCell ref="B120:B122"/>
    <mergeCell ref="C120:C122"/>
    <mergeCell ref="E120:E122"/>
    <mergeCell ref="F120:F122"/>
    <mergeCell ref="B131:B132"/>
    <mergeCell ref="C131:C132"/>
    <mergeCell ref="E131:E132"/>
    <mergeCell ref="F131:F132"/>
    <mergeCell ref="B88:B90"/>
    <mergeCell ref="C88:C90"/>
    <mergeCell ref="E88:E90"/>
    <mergeCell ref="F88:F90"/>
    <mergeCell ref="B104:B106"/>
    <mergeCell ref="C104:C106"/>
    <mergeCell ref="E104:E106"/>
    <mergeCell ref="F104:F106"/>
    <mergeCell ref="B63:B65"/>
    <mergeCell ref="C63:C65"/>
    <mergeCell ref="E63:E65"/>
    <mergeCell ref="F63:F65"/>
    <mergeCell ref="B74:B76"/>
    <mergeCell ref="C74:C76"/>
    <mergeCell ref="E74:E76"/>
    <mergeCell ref="F74:F76"/>
    <mergeCell ref="B41:B43"/>
    <mergeCell ref="C41:C43"/>
    <mergeCell ref="E41:E43"/>
    <mergeCell ref="F41:F43"/>
    <mergeCell ref="B52:B54"/>
    <mergeCell ref="C52:C54"/>
    <mergeCell ref="E52:E54"/>
    <mergeCell ref="F52:F54"/>
    <mergeCell ref="B19:B21"/>
    <mergeCell ref="C19:C21"/>
    <mergeCell ref="E19:E21"/>
    <mergeCell ref="F19:F21"/>
    <mergeCell ref="B30:B32"/>
    <mergeCell ref="C30:C32"/>
    <mergeCell ref="E30:E32"/>
    <mergeCell ref="F30:F32"/>
    <mergeCell ref="B10:B11"/>
    <mergeCell ref="C10:C11"/>
    <mergeCell ref="E10:E11"/>
    <mergeCell ref="F10:F11"/>
    <mergeCell ref="B13:B14"/>
    <mergeCell ref="C13:C14"/>
    <mergeCell ref="E13:E14"/>
    <mergeCell ref="F13:F14"/>
    <mergeCell ref="B2:F2"/>
    <mergeCell ref="B4:B5"/>
    <mergeCell ref="C4:C5"/>
    <mergeCell ref="D4:D5"/>
    <mergeCell ref="E4:E5"/>
    <mergeCell ref="F4:F5"/>
  </mergeCells>
  <hyperlinks>
    <hyperlink ref="F9" r:id="rId1" display="LGV-BAT,C2-PV101"/>
    <hyperlink ref="F10:F11" r:id="rId2" display="LGV-BAT,C2-PV102"/>
    <hyperlink ref="F12" r:id="rId3" display="LGV-BAT,C2-PV103"/>
    <hyperlink ref="F13:F14" r:id="rId4" display="LGV-BAT,C2PV214"/>
    <hyperlink ref="F17" r:id="rId5" display="LGV-BAT,C2PV211"/>
    <hyperlink ref="F18" r:id="rId6" display="LGV-BAT,C2PV212"/>
    <hyperlink ref="F24" r:id="rId7" display="LGV-BAT,C2-PV216"/>
    <hyperlink ref="F29" r:id="rId8" display="LGV-BAT,C2-PV221"/>
    <hyperlink ref="F30:F32" r:id="rId9" display="LGV-BAT,C2-PV222"/>
    <hyperlink ref="F33" r:id="rId10" display="LGV-BAT,C2-PV223"/>
    <hyperlink ref="F40" r:id="rId11" display="LGV-BAT,C2-PV231"/>
    <hyperlink ref="F118" r:id="rId12" display="LGV-BAT,C2-PV 52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3:Q187"/>
  <sheetViews>
    <sheetView tabSelected="1" topLeftCell="I1" zoomScale="85" zoomScaleNormal="85" workbookViewId="0">
      <selection activeCell="R11" sqref="R11"/>
    </sheetView>
  </sheetViews>
  <sheetFormatPr baseColWidth="10" defaultRowHeight="15"/>
  <cols>
    <col min="1" max="1" width="32.140625" style="45" hidden="1" customWidth="1"/>
    <col min="2" max="2" width="20.7109375" style="60" hidden="1" customWidth="1"/>
    <col min="3" max="3" width="22.42578125" style="60" hidden="1" customWidth="1"/>
    <col min="4" max="8" width="20.7109375" style="60" hidden="1" customWidth="1"/>
    <col min="9" max="9" width="37.5703125" customWidth="1"/>
    <col min="10" max="10" width="23.42578125" hidden="1" customWidth="1"/>
    <col min="11" max="11" width="26.7109375" customWidth="1"/>
    <col min="12" max="12" width="28.42578125" customWidth="1"/>
    <col min="13" max="13" width="24.28515625" customWidth="1"/>
    <col min="14" max="14" width="57.140625" customWidth="1"/>
    <col min="15" max="15" width="25" customWidth="1"/>
    <col min="16" max="17" width="25.7109375" hidden="1" customWidth="1"/>
  </cols>
  <sheetData>
    <row r="3" spans="1:17">
      <c r="A3" s="45" t="s">
        <v>227</v>
      </c>
      <c r="B3" s="60" t="s">
        <v>230</v>
      </c>
      <c r="C3" s="60" t="s">
        <v>223</v>
      </c>
      <c r="D3" s="74" t="s">
        <v>224</v>
      </c>
      <c r="E3" s="60" t="s">
        <v>226</v>
      </c>
      <c r="H3" s="60" t="s">
        <v>228</v>
      </c>
      <c r="P3" s="46" t="s">
        <v>124</v>
      </c>
      <c r="Q3" s="46" t="s">
        <v>126</v>
      </c>
    </row>
    <row r="4" spans="1:17">
      <c r="A4" s="45">
        <f ca="1">IF(F4,1,0)</f>
        <v>0</v>
      </c>
      <c r="B4" s="60">
        <f ca="1">IF(F4,0,1)</f>
        <v>1</v>
      </c>
      <c r="C4" s="60">
        <f ca="1">IF(INDIRECT($K$12&amp;"!A8")&lt;='Suivi Qualité PV'!$L$12,1,0)</f>
        <v>1</v>
      </c>
      <c r="D4" s="60">
        <f ca="1">IF(AND(B4=1,C4=1),1,0)</f>
        <v>1</v>
      </c>
      <c r="E4" s="60">
        <f ca="1">IF(F4,0,G4)</f>
        <v>1</v>
      </c>
      <c r="F4" s="60" t="b">
        <f ca="1">ISTEXT(INDIRECT($K$12&amp;"!F8"))</f>
        <v>0</v>
      </c>
      <c r="G4" s="75">
        <v>1</v>
      </c>
      <c r="H4" s="60">
        <f ca="1">IF(AND(D4&lt;&gt;0,E4&lt;&gt;0),G4,"")</f>
        <v>1</v>
      </c>
      <c r="P4" s="55">
        <f ca="1">A179</f>
        <v>17</v>
      </c>
      <c r="Q4" s="45">
        <f>VLOOKUP(L12,P16:Q116,2)</f>
        <v>96</v>
      </c>
    </row>
    <row r="5" spans="1:17">
      <c r="A5" s="45">
        <f t="shared" ref="A5:A68" ca="1" si="0">IF(F5,1,0)</f>
        <v>1</v>
      </c>
      <c r="B5" s="60">
        <f t="shared" ref="B5:B6" ca="1" si="1">IF(F5,0,1)</f>
        <v>0</v>
      </c>
      <c r="C5" s="60">
        <f ca="1">IF(INDIRECT($K$12&amp;"!A9")&lt;='Suivi Qualité PV'!$L$12,1,0)</f>
        <v>1</v>
      </c>
      <c r="D5" s="60">
        <f t="shared" ref="D5:D68" ca="1" si="2">IF(AND(B5=1,C5=1),1,0)</f>
        <v>0</v>
      </c>
      <c r="E5" s="60">
        <f t="shared" ref="E5:E68" ca="1" si="3">IF(F5,0,G5)</f>
        <v>0</v>
      </c>
      <c r="F5" s="60" t="b">
        <f ca="1">ISTEXT(INDIRECT($K$12&amp;"!F9"))</f>
        <v>1</v>
      </c>
      <c r="G5" s="76" t="s">
        <v>1</v>
      </c>
      <c r="H5" s="60" t="str">
        <f t="shared" ref="H5:H68" ca="1" si="4">IF(AND(D5&lt;&gt;0,E5&lt;&gt;0),G5,"")</f>
        <v/>
      </c>
    </row>
    <row r="6" spans="1:17">
      <c r="A6" s="45">
        <f t="shared" ca="1" si="0"/>
        <v>1</v>
      </c>
      <c r="B6" s="60">
        <f t="shared" ca="1" si="1"/>
        <v>0</v>
      </c>
      <c r="C6" s="60">
        <f ca="1">IF(INDIRECT($K$12&amp;"!A10")&lt;='Suivi Qualité PV'!$L$12,1,0)</f>
        <v>1</v>
      </c>
      <c r="D6" s="60">
        <f t="shared" ca="1" si="2"/>
        <v>0</v>
      </c>
      <c r="E6" s="60">
        <f t="shared" ca="1" si="3"/>
        <v>0</v>
      </c>
      <c r="F6" s="60" t="b">
        <f ca="1">ISTEXT(INDIRECT($K$12&amp;"!F10"))</f>
        <v>1</v>
      </c>
      <c r="G6" s="85" t="s">
        <v>2</v>
      </c>
      <c r="H6" s="60" t="str">
        <f t="shared" ca="1" si="4"/>
        <v/>
      </c>
    </row>
    <row r="7" spans="1:17">
      <c r="A7" s="45">
        <f t="shared" ca="1" si="0"/>
        <v>0</v>
      </c>
      <c r="B7" s="60">
        <f ca="1">IF(F7,0,1)</f>
        <v>1</v>
      </c>
      <c r="C7" s="60">
        <f ca="1">IF(INDIRECT($K$12&amp;"!A11")&lt;='Suivi Qualité PV'!$L$12,1,0)</f>
        <v>1</v>
      </c>
      <c r="D7" s="60">
        <f t="shared" ca="1" si="2"/>
        <v>1</v>
      </c>
      <c r="E7" s="60">
        <f t="shared" ca="1" si="3"/>
        <v>0</v>
      </c>
      <c r="F7" s="60" t="b">
        <f ca="1">ISTEXT(INDIRECT($K$12&amp;"!F11"))</f>
        <v>0</v>
      </c>
      <c r="G7" s="86"/>
      <c r="H7" s="60" t="str">
        <f t="shared" ca="1" si="4"/>
        <v/>
      </c>
    </row>
    <row r="8" spans="1:17">
      <c r="A8" s="45">
        <f t="shared" ca="1" si="0"/>
        <v>1</v>
      </c>
      <c r="B8" s="60">
        <f ca="1">IF(F8,0,1)</f>
        <v>0</v>
      </c>
      <c r="C8" s="60">
        <f ca="1">IF(INDIRECT($K$12&amp;"!A12")&lt;='Suivi Qualité PV'!$L$12,1,0)</f>
        <v>1</v>
      </c>
      <c r="D8" s="60">
        <f t="shared" ca="1" si="2"/>
        <v>0</v>
      </c>
      <c r="E8" s="60">
        <f t="shared" ca="1" si="3"/>
        <v>0</v>
      </c>
      <c r="F8" s="60" t="b">
        <f ca="1">ISTEXT(INDIRECT($K$12&amp;"!F12"))</f>
        <v>1</v>
      </c>
      <c r="G8" s="77" t="s">
        <v>3</v>
      </c>
      <c r="H8" s="60" t="str">
        <f t="shared" ca="1" si="4"/>
        <v/>
      </c>
      <c r="P8" s="57">
        <f ca="1">COUNTA(N12:N187)</f>
        <v>176</v>
      </c>
    </row>
    <row r="9" spans="1:17">
      <c r="A9" s="45">
        <f t="shared" ca="1" si="0"/>
        <v>1</v>
      </c>
      <c r="B9" s="60">
        <f ca="1">IF(F9,0,1)</f>
        <v>0</v>
      </c>
      <c r="C9" s="60">
        <f ca="1">IF(INDIRECT($K$12&amp;"!A13")&lt;='Suivi Qualité PV'!$L$12,1,0)</f>
        <v>1</v>
      </c>
      <c r="D9" s="60">
        <f t="shared" ca="1" si="2"/>
        <v>0</v>
      </c>
      <c r="E9" s="60">
        <f ca="1">IF(F9,0,G9)</f>
        <v>0</v>
      </c>
      <c r="F9" s="60" t="b">
        <f ca="1">ISTEXT(INDIRECT($K$12&amp;"!F13"))</f>
        <v>1</v>
      </c>
      <c r="G9" s="85" t="s">
        <v>4</v>
      </c>
      <c r="H9" s="60" t="str">
        <f t="shared" ca="1" si="4"/>
        <v/>
      </c>
      <c r="P9" s="57">
        <f ca="1">COUNTBLANK(N12:N187)</f>
        <v>75</v>
      </c>
    </row>
    <row r="10" spans="1:17">
      <c r="A10" s="45">
        <f t="shared" ca="1" si="0"/>
        <v>0</v>
      </c>
      <c r="B10" s="60">
        <f t="shared" ref="B10:B11" ca="1" si="5">IF(F10,0,1)</f>
        <v>1</v>
      </c>
      <c r="C10" s="60">
        <f ca="1">IF(INDIRECT($K$12&amp;"!A14")&lt;='Suivi Qualité PV'!$L$12,1,0)</f>
        <v>1</v>
      </c>
      <c r="D10" s="60">
        <f t="shared" ca="1" si="2"/>
        <v>1</v>
      </c>
      <c r="E10" s="60">
        <f t="shared" ca="1" si="3"/>
        <v>0</v>
      </c>
      <c r="F10" s="60" t="b">
        <f ca="1">ISTEXT(INDIRECT($K$12&amp;"!F14"))</f>
        <v>0</v>
      </c>
      <c r="G10" s="86"/>
      <c r="H10" s="60" t="str">
        <f t="shared" ca="1" si="4"/>
        <v/>
      </c>
      <c r="P10" s="57">
        <f ca="1">P8-P9</f>
        <v>101</v>
      </c>
    </row>
    <row r="11" spans="1:17">
      <c r="A11" s="45">
        <f t="shared" ca="1" si="0"/>
        <v>0</v>
      </c>
      <c r="B11" s="60">
        <f t="shared" ca="1" si="5"/>
        <v>1</v>
      </c>
      <c r="C11" s="60">
        <f ca="1">IF(INDIRECT($K$12&amp;"!A15")&lt;='Suivi Qualité PV'!$L$12,1,0)</f>
        <v>1</v>
      </c>
      <c r="D11" s="60">
        <f t="shared" ca="1" si="2"/>
        <v>1</v>
      </c>
      <c r="E11" s="60">
        <f t="shared" ca="1" si="3"/>
        <v>2</v>
      </c>
      <c r="F11" s="60" t="b">
        <f ca="1">ISTEXT(INDIRECT($K$12&amp;"!F15"))</f>
        <v>0</v>
      </c>
      <c r="G11" s="78">
        <v>2</v>
      </c>
      <c r="H11" s="60">
        <f t="shared" ca="1" si="4"/>
        <v>2</v>
      </c>
      <c r="K11" s="105" t="s">
        <v>127</v>
      </c>
      <c r="L11" s="101" t="s">
        <v>123</v>
      </c>
      <c r="M11" s="102" t="s">
        <v>229</v>
      </c>
      <c r="N11" s="104" t="s">
        <v>225</v>
      </c>
      <c r="P11" s="57">
        <f ca="1">P10-22</f>
        <v>79</v>
      </c>
    </row>
    <row r="12" spans="1:17">
      <c r="A12" s="45">
        <f t="shared" ca="1" si="0"/>
        <v>0</v>
      </c>
      <c r="B12" s="60">
        <f ca="1">IF(F12,0,1)</f>
        <v>1</v>
      </c>
      <c r="C12" s="60">
        <f ca="1">IF(INDIRECT($K$12&amp;"!A16")&lt;='Suivi Qualité PV'!$L$12,1,0)</f>
        <v>1</v>
      </c>
      <c r="D12" s="60">
        <f t="shared" ca="1" si="2"/>
        <v>1</v>
      </c>
      <c r="E12" s="60">
        <f ca="1">IF(F12,0,G12)</f>
        <v>2.1</v>
      </c>
      <c r="F12" s="60" t="b">
        <f ca="1">ISTEXT(INDIRECT($K$12&amp;"!F16"))</f>
        <v>0</v>
      </c>
      <c r="G12" s="78">
        <v>2.1</v>
      </c>
      <c r="H12" s="60">
        <f t="shared" ca="1" si="4"/>
        <v>2.1</v>
      </c>
      <c r="K12" s="106" t="s">
        <v>232</v>
      </c>
      <c r="L12" s="103">
        <v>1</v>
      </c>
      <c r="M12" s="107">
        <f ca="1">P11</f>
        <v>79</v>
      </c>
      <c r="N12" s="114" t="str">
        <f t="array" aca="1" ref="N12" ca="1">IFERROR(INDEX(INDIRECT($K$12&amp;"!$C:$C"),SMALL(IF($H$4:$H$178&lt;&gt;"",ROW(INDIRECT($K$12&amp;"!$C$8"):INDIRECT($K$12&amp;"!$C$182"))),ROW(A1))),"")</f>
        <v xml:space="preserve">TERRASSEMENT </v>
      </c>
    </row>
    <row r="13" spans="1:17">
      <c r="A13" s="45">
        <f t="shared" ca="1" si="0"/>
        <v>1</v>
      </c>
      <c r="B13" s="60">
        <f ca="1">IF(F13,0,1)</f>
        <v>0</v>
      </c>
      <c r="C13" s="60">
        <f ca="1">IF(INDIRECT($K$12&amp;"!A17")&lt;='Suivi Qualité PV'!$L$12,1,0)</f>
        <v>1</v>
      </c>
      <c r="D13" s="60">
        <f t="shared" ca="1" si="2"/>
        <v>0</v>
      </c>
      <c r="E13" s="60">
        <f t="shared" ca="1" si="3"/>
        <v>0</v>
      </c>
      <c r="F13" s="60" t="b">
        <f ca="1">ISTEXT(INDIRECT($K$12&amp;"!F17"))</f>
        <v>1</v>
      </c>
      <c r="G13" s="79" t="s">
        <v>7</v>
      </c>
      <c r="H13" s="60" t="str">
        <f t="shared" ca="1" si="4"/>
        <v/>
      </c>
      <c r="L13" s="45"/>
      <c r="N13" s="114" t="str">
        <f t="array" aca="1" ref="N13" ca="1">IFERROR(INDEX(INDIRECT($K$12&amp;"!$C:$C"),SMALL(IF($H$4:$H$178&lt;&gt;"",ROW(INDIRECT($K$12&amp;"!$C$8"):INDIRECT($K$12&amp;"!$C$182"))),ROW(A2))),"")</f>
        <v>STRUCTURES</v>
      </c>
    </row>
    <row r="14" spans="1:17">
      <c r="A14" s="45">
        <f t="shared" ca="1" si="0"/>
        <v>1</v>
      </c>
      <c r="B14" s="60">
        <f t="shared" ref="B14:B15" ca="1" si="6">IF(F14,0,1)</f>
        <v>0</v>
      </c>
      <c r="C14" s="60">
        <f ca="1">IF(INDIRECT($K$12&amp;"!A18")&lt;='Suivi Qualité PV'!$L$12,1,0)</f>
        <v>1</v>
      </c>
      <c r="D14" s="60">
        <f t="shared" ca="1" si="2"/>
        <v>0</v>
      </c>
      <c r="E14" s="60">
        <f t="shared" ca="1" si="3"/>
        <v>0</v>
      </c>
      <c r="F14" s="60" t="b">
        <f ca="1">ISTEXT(INDIRECT($K$12&amp;"!F18"))</f>
        <v>1</v>
      </c>
      <c r="G14" s="79" t="s">
        <v>8</v>
      </c>
      <c r="H14" s="60" t="str">
        <f t="shared" ca="1" si="4"/>
        <v/>
      </c>
      <c r="N14" s="114" t="str">
        <f t="array" aca="1" ref="N14" ca="1">IFERROR(INDEX(INDIRECT($K$12&amp;"!$C:$C"),SMALL(IF($H$4:$H$178&lt;&gt;"",ROW(INDIRECT($K$12&amp;"!$C$8"):INDIRECT($K$12&amp;"!$C$182"))),ROW(A3))),"")</f>
        <v>Semelles</v>
      </c>
    </row>
    <row r="15" spans="1:17">
      <c r="A15" s="45">
        <f t="shared" ca="1" si="0"/>
        <v>1</v>
      </c>
      <c r="B15" s="60">
        <f t="shared" ca="1" si="6"/>
        <v>0</v>
      </c>
      <c r="C15" s="60">
        <f ca="1">IF(INDIRECT($K$12&amp;"!A19")&lt;='Suivi Qualité PV'!$L$12,1,0)</f>
        <v>1</v>
      </c>
      <c r="D15" s="60">
        <f t="shared" ca="1" si="2"/>
        <v>0</v>
      </c>
      <c r="E15" s="60">
        <f t="shared" ca="1" si="3"/>
        <v>0</v>
      </c>
      <c r="F15" s="60" t="b">
        <f ca="1">ISTEXT(INDIRECT($K$12&amp;"!F19"))</f>
        <v>1</v>
      </c>
      <c r="G15" s="87" t="s">
        <v>9</v>
      </c>
      <c r="H15" s="60" t="str">
        <f ca="1">IF(AND(D15&lt;&gt;0,E15&lt;&gt;0),G15,"")</f>
        <v/>
      </c>
      <c r="N15" s="114" t="str">
        <f t="array" aca="1" ref="N15" ca="1">IFERROR(INDEX(INDIRECT($K$12&amp;"!$C:$C"),SMALL(IF($H$4:$H$178&lt;&gt;"",ROW(INDIRECT($K$12&amp;"!$C$8"):INDIRECT($K$12&amp;"!$C$182"))),ROW(A4))),"")</f>
        <v>2,1,5. Essais sur béton durci</v>
      </c>
    </row>
    <row r="16" spans="1:17">
      <c r="A16" s="45">
        <f t="shared" ca="1" si="0"/>
        <v>0</v>
      </c>
      <c r="B16" s="60">
        <f ca="1">IF(F16,0,1)</f>
        <v>1</v>
      </c>
      <c r="C16" s="60">
        <f ca="1">IF(INDIRECT($K$12&amp;"!A20")&lt;='Suivi Qualité PV'!$L$12,1,0)</f>
        <v>1</v>
      </c>
      <c r="D16" s="60">
        <f t="shared" ca="1" si="2"/>
        <v>1</v>
      </c>
      <c r="E16" s="60">
        <f t="shared" ca="1" si="3"/>
        <v>0</v>
      </c>
      <c r="F16" s="60" t="b">
        <f ca="1">ISTEXT(INDIRECT($K$12&amp;"!F20"))</f>
        <v>0</v>
      </c>
      <c r="G16" s="88"/>
      <c r="H16" s="60" t="str">
        <f t="shared" ca="1" si="4"/>
        <v/>
      </c>
      <c r="J16" s="57"/>
      <c r="K16" s="57"/>
      <c r="L16" s="45"/>
      <c r="N16" s="114" t="str">
        <f t="array" aca="1" ref="N16" ca="1">IFERROR(INDEX(INDIRECT($K$12&amp;"!$C:$C"),SMALL(IF($H$4:$H$178&lt;&gt;"",ROW(INDIRECT($K$12&amp;"!$C$8"):INDIRECT($K$12&amp;"!$C$182"))),ROW(A5))),"")</f>
        <v>2,1,7. MALT fond de fouille / structure</v>
      </c>
      <c r="P16" s="57" t="s">
        <v>123</v>
      </c>
      <c r="Q16" s="57" t="s">
        <v>125</v>
      </c>
    </row>
    <row r="17" spans="1:17">
      <c r="A17" s="45">
        <f t="shared" ca="1" si="0"/>
        <v>0</v>
      </c>
      <c r="B17" s="60">
        <f ca="1">IF(F17,0,1)</f>
        <v>1</v>
      </c>
      <c r="C17" s="60">
        <f ca="1">IF(INDIRECT($K$12&amp;"!A21")&lt;='Suivi Qualité PV'!$L$12,1,0)</f>
        <v>1</v>
      </c>
      <c r="D17" s="60">
        <f t="shared" ca="1" si="2"/>
        <v>1</v>
      </c>
      <c r="E17" s="60">
        <f t="shared" ca="1" si="3"/>
        <v>0</v>
      </c>
      <c r="F17" s="60" t="b">
        <f ca="1">ISTEXT(INDIRECT($K$12&amp;"!F21"))</f>
        <v>0</v>
      </c>
      <c r="G17" s="82"/>
      <c r="H17" s="60" t="str">
        <f t="shared" ca="1" si="4"/>
        <v/>
      </c>
      <c r="J17" s="57"/>
      <c r="K17" s="57"/>
      <c r="L17" s="56"/>
      <c r="N17" s="114" t="str">
        <f t="array" aca="1" ref="N17" ca="1">IFERROR(INDEX(INDIRECT($K$12&amp;"!$C:$C"),SMALL(IF($H$4:$H$178&lt;&gt;"",ROW(INDIRECT($K$12&amp;"!$C$8"):INDIRECT($K$12&amp;"!$C$182"))),ROW(A6))),"")</f>
        <v xml:space="preserve">Longrines  </v>
      </c>
      <c r="P17" s="58">
        <v>0.01</v>
      </c>
      <c r="Q17" s="59">
        <f>2</f>
        <v>2</v>
      </c>
    </row>
    <row r="18" spans="1:17">
      <c r="A18" s="45">
        <f t="shared" ca="1" si="0"/>
        <v>1</v>
      </c>
      <c r="B18" s="60">
        <f ca="1">IF(F18,0,1)</f>
        <v>0</v>
      </c>
      <c r="C18" s="60">
        <f ca="1">IF(INDIRECT($K$12&amp;"!A22")&lt;='Suivi Qualité PV'!$L$12,1,0)</f>
        <v>1</v>
      </c>
      <c r="D18" s="60">
        <f t="shared" ca="1" si="2"/>
        <v>0</v>
      </c>
      <c r="E18" s="60">
        <f t="shared" ca="1" si="3"/>
        <v>0</v>
      </c>
      <c r="F18" s="60" t="b">
        <f ca="1">ISTEXT(INDIRECT($K$12&amp;"!F22"))</f>
        <v>1</v>
      </c>
      <c r="G18" s="79" t="s">
        <v>10</v>
      </c>
      <c r="H18" s="60" t="str">
        <f t="shared" ca="1" si="4"/>
        <v/>
      </c>
      <c r="L18" s="57"/>
      <c r="M18" s="57"/>
      <c r="N18" s="114" t="str">
        <f t="array" aca="1" ref="N18" ca="1">IFERROR(INDEX(INDIRECT($K$12&amp;"!$C:$C"),SMALL(IF($H$4:$H$178&lt;&gt;"",ROW(INDIRECT($K$12&amp;"!$C$8"):INDIRECT($K$12&amp;"!$C$182"))),ROW(A7))),"")</f>
        <v>2,2,5. Essais sur béton durci</v>
      </c>
      <c r="P18" s="58">
        <v>0.02</v>
      </c>
      <c r="Q18" s="59">
        <f>2</f>
        <v>2</v>
      </c>
    </row>
    <row r="19" spans="1:17">
      <c r="A19" s="45">
        <f t="shared" ca="1" si="0"/>
        <v>0</v>
      </c>
      <c r="B19" s="60">
        <f t="shared" ref="B19:B82" ca="1" si="7">IF(F19,0,1)</f>
        <v>1</v>
      </c>
      <c r="C19" s="60">
        <f ca="1">IF(INDIRECT($K$12&amp;"!A23")&lt;='Suivi Qualité PV'!$L$12,1,0)</f>
        <v>1</v>
      </c>
      <c r="D19" s="60">
        <f t="shared" ca="1" si="2"/>
        <v>1</v>
      </c>
      <c r="E19" s="60" t="str">
        <f t="shared" ca="1" si="3"/>
        <v>2,1,5</v>
      </c>
      <c r="F19" s="60" t="b">
        <f ca="1">ISTEXT(INDIRECT($K$12&amp;"!F23"))</f>
        <v>0</v>
      </c>
      <c r="G19" s="79" t="s">
        <v>11</v>
      </c>
      <c r="H19" s="60" t="str">
        <f t="shared" ca="1" si="4"/>
        <v>2,1,5</v>
      </c>
      <c r="L19" s="57"/>
      <c r="M19" s="57"/>
      <c r="N19" s="114" t="str">
        <f t="array" aca="1" ref="N19" ca="1">IFERROR(INDEX(INDIRECT($K$12&amp;"!$C:$C"),SMALL(IF($H$4:$H$178&lt;&gt;"",ROW(INDIRECT($K$12&amp;"!$C$8"):INDIRECT($K$12&amp;"!$C$182"))),ROW(A8))),"")</f>
        <v>2,2,7. MALT fond de fouille / structure</v>
      </c>
      <c r="P19" s="58">
        <v>0.03</v>
      </c>
      <c r="Q19" s="57">
        <f>3</f>
        <v>3</v>
      </c>
    </row>
    <row r="20" spans="1:17">
      <c r="A20" s="45">
        <f t="shared" ca="1" si="0"/>
        <v>1</v>
      </c>
      <c r="B20" s="60">
        <f t="shared" ca="1" si="7"/>
        <v>0</v>
      </c>
      <c r="C20" s="60">
        <f ca="1">IF(INDIRECT($K$12&amp;"!A24")&lt;='Suivi Qualité PV'!$L$12,1,0)</f>
        <v>1</v>
      </c>
      <c r="D20" s="60">
        <f t="shared" ca="1" si="2"/>
        <v>0</v>
      </c>
      <c r="E20" s="60">
        <f t="shared" ca="1" si="3"/>
        <v>0</v>
      </c>
      <c r="F20" s="60" t="b">
        <f ca="1">ISTEXT(INDIRECT($K$12&amp;"!F24"))</f>
        <v>1</v>
      </c>
      <c r="G20" s="79" t="s">
        <v>12</v>
      </c>
      <c r="H20" s="60" t="str">
        <f t="shared" ca="1" si="4"/>
        <v/>
      </c>
      <c r="M20" s="57"/>
      <c r="N20" s="114" t="str">
        <f t="array" aca="1" ref="N20" ca="1">IFERROR(INDEX(INDIRECT($K$12&amp;"!$C:$C"),SMALL(IF($H$4:$H$178&lt;&gt;"",ROW(INDIRECT($K$12&amp;"!$C$8"):INDIRECT($K$12&amp;"!$C$182"))),ROW(A9))),"")</f>
        <v>Poteaux raidisseur</v>
      </c>
      <c r="P20" s="58">
        <v>0.04</v>
      </c>
      <c r="Q20" s="57">
        <f>6</f>
        <v>6</v>
      </c>
    </row>
    <row r="21" spans="1:17">
      <c r="A21" s="45">
        <f t="shared" ca="1" si="0"/>
        <v>0</v>
      </c>
      <c r="B21" s="60">
        <f t="shared" ca="1" si="7"/>
        <v>1</v>
      </c>
      <c r="C21" s="60">
        <f ca="1">IF(INDIRECT($K$12&amp;"!A25")&lt;='Suivi Qualité PV'!$L$12,1,0)</f>
        <v>1</v>
      </c>
      <c r="D21" s="60">
        <f t="shared" ca="1" si="2"/>
        <v>1</v>
      </c>
      <c r="E21" s="60" t="str">
        <f t="shared" ca="1" si="3"/>
        <v>2,1,7</v>
      </c>
      <c r="F21" s="60" t="b">
        <f ca="1">ISTEXT(INDIRECT($K$12&amp;"!F25"))</f>
        <v>0</v>
      </c>
      <c r="G21" s="79" t="s">
        <v>13</v>
      </c>
      <c r="H21" s="60" t="str">
        <f t="shared" ca="1" si="4"/>
        <v>2,1,7</v>
      </c>
      <c r="L21" s="57"/>
      <c r="M21" s="57"/>
      <c r="N21" s="114" t="str">
        <f t="array" aca="1" ref="N21" ca="1">IFERROR(INDEX(INDIRECT($K$12&amp;"!$C:$C"),SMALL(IF($H$4:$H$178&lt;&gt;"",ROW(INDIRECT($K$12&amp;"!$C$8"):INDIRECT($K$12&amp;"!$C$182"))),ROW(A10))),"")</f>
        <v xml:space="preserve">     2,3,2. MALT structure</v>
      </c>
      <c r="P21" s="58">
        <v>0.05</v>
      </c>
      <c r="Q21" s="57">
        <f>8</f>
        <v>8</v>
      </c>
    </row>
    <row r="22" spans="1:17">
      <c r="A22" s="45">
        <f t="shared" ca="1" si="0"/>
        <v>0</v>
      </c>
      <c r="B22" s="60">
        <f t="shared" ca="1" si="7"/>
        <v>1</v>
      </c>
      <c r="C22" s="60">
        <f ca="1">IF(INDIRECT($K$12&amp;"!A26")&lt;='Suivi Qualité PV'!$L$12,1,0)</f>
        <v>1</v>
      </c>
      <c r="D22" s="60">
        <f t="shared" ca="1" si="2"/>
        <v>1</v>
      </c>
      <c r="E22" s="60">
        <f t="shared" ca="1" si="3"/>
        <v>0</v>
      </c>
      <c r="F22" s="60" t="b">
        <f ca="1">ISTEXT(INDIRECT($K$12&amp;"!F26"))</f>
        <v>0</v>
      </c>
      <c r="G22" s="79"/>
      <c r="H22" s="60" t="str">
        <f t="shared" ca="1" si="4"/>
        <v/>
      </c>
      <c r="M22" s="57"/>
      <c r="N22" s="114" t="str">
        <f t="array" aca="1" ref="N22" ca="1">IFERROR(INDEX(INDIRECT($K$12&amp;"!$C:$C"),SMALL(IF($H$4:$H$178&lt;&gt;"",ROW(INDIRECT($K$12&amp;"!$C$8"):INDIRECT($K$12&amp;"!$C$182"))),ROW(A11))),"")</f>
        <v>2,3,3. Coffrages</v>
      </c>
      <c r="P22" s="58">
        <v>0.06</v>
      </c>
      <c r="Q22" s="57">
        <f>10</f>
        <v>10</v>
      </c>
    </row>
    <row r="23" spans="1:17">
      <c r="A23" s="45">
        <f t="shared" ca="1" si="0"/>
        <v>0</v>
      </c>
      <c r="B23" s="60">
        <f t="shared" ca="1" si="7"/>
        <v>1</v>
      </c>
      <c r="C23" s="60">
        <f ca="1">IF(INDIRECT($K$12&amp;"!A27")&lt;='Suivi Qualité PV'!$L$12,1,0)</f>
        <v>1</v>
      </c>
      <c r="D23" s="60">
        <f t="shared" ca="1" si="2"/>
        <v>1</v>
      </c>
      <c r="E23" s="60">
        <f t="shared" ca="1" si="3"/>
        <v>2.2000000000000002</v>
      </c>
      <c r="F23" s="60" t="b">
        <f ca="1">ISTEXT(INDIRECT($K$12&amp;"!F27"))</f>
        <v>0</v>
      </c>
      <c r="G23" s="78">
        <v>2.2000000000000002</v>
      </c>
      <c r="H23" s="60">
        <f t="shared" ca="1" si="4"/>
        <v>2.2000000000000002</v>
      </c>
      <c r="M23" s="57"/>
      <c r="N23" s="114" t="str">
        <f t="array" aca="1" ref="N23" ca="1">IFERROR(INDEX(INDIRECT($K$12&amp;"!$C:$C"),SMALL(IF($H$4:$H$178&lt;&gt;"",ROW(INDIRECT($K$12&amp;"!$C$8"):INDIRECT($K$12&amp;"!$C$182"))),ROW(A12))),"")</f>
        <v xml:space="preserve">2,3,4. Essais sur béton frais </v>
      </c>
      <c r="P23" s="58">
        <v>7.0000000000000007E-2</v>
      </c>
      <c r="Q23">
        <f>13</f>
        <v>13</v>
      </c>
    </row>
    <row r="24" spans="1:17">
      <c r="A24" s="45">
        <f t="shared" ca="1" si="0"/>
        <v>0</v>
      </c>
      <c r="B24" s="60">
        <f t="shared" ca="1" si="7"/>
        <v>1</v>
      </c>
      <c r="C24" s="60">
        <f ca="1">IF(INDIRECT($K$12&amp;"!A28")&lt;='Suivi Qualité PV'!$L$12,1,0)</f>
        <v>1</v>
      </c>
      <c r="D24" s="60">
        <f t="shared" ca="1" si="2"/>
        <v>1</v>
      </c>
      <c r="E24" s="60">
        <f t="shared" ca="1" si="3"/>
        <v>0</v>
      </c>
      <c r="F24" s="60" t="b">
        <f ca="1">ISTEXT(INDIRECT($K$12&amp;"!F28"))</f>
        <v>0</v>
      </c>
      <c r="G24" s="78"/>
      <c r="H24" s="60" t="str">
        <f ca="1">IF(AND(D24&lt;&gt;0,E24&lt;&gt;0),G24,"")</f>
        <v/>
      </c>
      <c r="M24" s="57"/>
      <c r="N24" s="114" t="str">
        <f t="array" aca="1" ref="N24" ca="1">IFERROR(INDEX(INDIRECT($K$12&amp;"!$C:$C"),SMALL(IF($H$4:$H$178&lt;&gt;"",ROW(INDIRECT($K$12&amp;"!$C$8"):INDIRECT($K$12&amp;"!$C$182"))),ROW(A13))),"")</f>
        <v>2,3,5. Essais sur béton durci</v>
      </c>
      <c r="P24" s="58">
        <v>0.08</v>
      </c>
      <c r="Q24">
        <f>13</f>
        <v>13</v>
      </c>
    </row>
    <row r="25" spans="1:17">
      <c r="A25" s="45">
        <f t="shared" ca="1" si="0"/>
        <v>1</v>
      </c>
      <c r="B25" s="60">
        <f t="shared" ca="1" si="7"/>
        <v>0</v>
      </c>
      <c r="C25" s="60">
        <f ca="1">IF(INDIRECT($K$12&amp;"!A29")&lt;='Suivi Qualité PV'!$L$12,1,0)</f>
        <v>1</v>
      </c>
      <c r="D25" s="60">
        <f t="shared" ca="1" si="2"/>
        <v>0</v>
      </c>
      <c r="E25" s="60">
        <f t="shared" ca="1" si="3"/>
        <v>0</v>
      </c>
      <c r="F25" s="60" t="b">
        <f ca="1">ISTEXT(INDIRECT($K$12&amp;"!F29"))</f>
        <v>1</v>
      </c>
      <c r="G25" s="79" t="s">
        <v>14</v>
      </c>
      <c r="H25" s="60" t="str">
        <f t="shared" ca="1" si="4"/>
        <v/>
      </c>
      <c r="K25" s="57"/>
      <c r="M25" s="57"/>
      <c r="N25" s="114" t="str">
        <f t="array" aca="1" ref="N25" ca="1">IFERROR(INDEX(INDIRECT($K$12&amp;"!$C:$C"),SMALL(IF($H$4:$H$178&lt;&gt;"",ROW(INDIRECT($K$12&amp;"!$C$8"):INDIRECT($K$12&amp;"!$C$182"))),ROW(A14))),"")</f>
        <v>2,3,6. Décoffrage/utilisation de l'ouvrage</v>
      </c>
      <c r="P25" s="58">
        <v>0.09</v>
      </c>
      <c r="Q25">
        <v>15</v>
      </c>
    </row>
    <row r="26" spans="1:17">
      <c r="A26" s="45">
        <f t="shared" ca="1" si="0"/>
        <v>1</v>
      </c>
      <c r="B26" s="60">
        <f t="shared" ca="1" si="7"/>
        <v>0</v>
      </c>
      <c r="C26" s="60">
        <f ca="1">IF(INDIRECT($K$12&amp;"!A30")&lt;='Suivi Qualité PV'!$L$12,1,0)</f>
        <v>1</v>
      </c>
      <c r="D26" s="60">
        <f t="shared" ca="1" si="2"/>
        <v>0</v>
      </c>
      <c r="E26" s="60">
        <f t="shared" ca="1" si="3"/>
        <v>0</v>
      </c>
      <c r="F26" s="60" t="b">
        <f ca="1">ISTEXT(INDIRECT($K$12&amp;"!F30"))</f>
        <v>1</v>
      </c>
      <c r="G26" s="87" t="s">
        <v>15</v>
      </c>
      <c r="H26" s="60" t="str">
        <f t="shared" ca="1" si="4"/>
        <v/>
      </c>
      <c r="K26" s="57"/>
      <c r="L26" s="56"/>
      <c r="M26" s="45"/>
      <c r="N26" s="114" t="str">
        <f t="array" aca="1" ref="N26" ca="1">IFERROR(INDEX(INDIRECT($K$12&amp;"!$C:$C"),SMALL(IF($H$4:$H$178&lt;&gt;"",ROW(INDIRECT($K$12&amp;"!$C$8"):INDIRECT($K$12&amp;"!$C$182"))),ROW(A15))),"")</f>
        <v>2,3,7. MALT structure</v>
      </c>
      <c r="P26" s="58">
        <v>0.1</v>
      </c>
      <c r="Q26">
        <v>19</v>
      </c>
    </row>
    <row r="27" spans="1:17">
      <c r="A27" s="45">
        <f t="shared" ca="1" si="0"/>
        <v>0</v>
      </c>
      <c r="B27" s="60">
        <f t="shared" ca="1" si="7"/>
        <v>1</v>
      </c>
      <c r="C27" s="60">
        <f ca="1">IF(INDIRECT($K$12&amp;"!A31")&lt;='Suivi Qualité PV'!$L$12,1,0)</f>
        <v>1</v>
      </c>
      <c r="D27" s="60">
        <f t="shared" ca="1" si="2"/>
        <v>1</v>
      </c>
      <c r="E27" s="60">
        <f t="shared" ca="1" si="3"/>
        <v>0</v>
      </c>
      <c r="F27" s="60" t="b">
        <f ca="1">ISTEXT(INDIRECT($K$12&amp;"!F31"))</f>
        <v>0</v>
      </c>
      <c r="G27" s="88"/>
      <c r="H27" s="60" t="str">
        <f t="shared" ca="1" si="4"/>
        <v/>
      </c>
      <c r="J27" s="45"/>
      <c r="L27" s="56"/>
      <c r="M27" s="45"/>
      <c r="N27" s="114" t="str">
        <f t="array" aca="1" ref="N27" ca="1">IFERROR(INDEX(INDIRECT($K$12&amp;"!$C:$C"),SMALL(IF($H$4:$H$178&lt;&gt;"",ROW(INDIRECT($K$12&amp;"!$C$8"):INDIRECT($K$12&amp;"!$C$182"))),ROW(A16))),"")</f>
        <v xml:space="preserve">Chainages et linteaux </v>
      </c>
      <c r="P27" s="58">
        <v>0.11</v>
      </c>
      <c r="Q27">
        <v>19</v>
      </c>
    </row>
    <row r="28" spans="1:17">
      <c r="A28" s="45">
        <f t="shared" ca="1" si="0"/>
        <v>0</v>
      </c>
      <c r="B28" s="60">
        <f t="shared" ca="1" si="7"/>
        <v>1</v>
      </c>
      <c r="C28" s="60">
        <f ca="1">IF(INDIRECT($K$12&amp;"!A32")&lt;='Suivi Qualité PV'!$L$12,1,0)</f>
        <v>1</v>
      </c>
      <c r="D28" s="60">
        <f t="shared" ca="1" si="2"/>
        <v>1</v>
      </c>
      <c r="E28" s="60">
        <f t="shared" ca="1" si="3"/>
        <v>0</v>
      </c>
      <c r="F28" s="60" t="b">
        <f ca="1">ISTEXT(INDIRECT($K$12&amp;"!F32"))</f>
        <v>0</v>
      </c>
      <c r="G28" s="82"/>
      <c r="H28" s="60" t="str">
        <f t="shared" ca="1" si="4"/>
        <v/>
      </c>
      <c r="K28" s="57"/>
      <c r="M28" s="45"/>
      <c r="N28" s="114" t="str">
        <f t="array" aca="1" ref="N28" ca="1">IFERROR(INDEX(INDIRECT($K$12&amp;"!$C:$C"),SMALL(IF($H$4:$H$178&lt;&gt;"",ROW(INDIRECT($K$12&amp;"!$C$8"):INDIRECT($K$12&amp;"!$C$182"))),ROW(A17))),"")</f>
        <v xml:space="preserve">     2,4,2. MALT structure</v>
      </c>
      <c r="P28" s="58">
        <v>0.12</v>
      </c>
      <c r="Q28">
        <v>23</v>
      </c>
    </row>
    <row r="29" spans="1:17">
      <c r="A29" s="45">
        <f t="shared" ca="1" si="0"/>
        <v>1</v>
      </c>
      <c r="B29" s="60">
        <f t="shared" ca="1" si="7"/>
        <v>0</v>
      </c>
      <c r="C29" s="60">
        <f ca="1">IF(INDIRECT($K$12&amp;"!A33")&lt;='Suivi Qualité PV'!$L$12,1,0)</f>
        <v>1</v>
      </c>
      <c r="D29" s="60">
        <f t="shared" ca="1" si="2"/>
        <v>0</v>
      </c>
      <c r="E29" s="60">
        <f t="shared" ca="1" si="3"/>
        <v>0</v>
      </c>
      <c r="F29" s="60" t="b">
        <f ca="1">ISTEXT(INDIRECT($K$12&amp;"!F33"))</f>
        <v>1</v>
      </c>
      <c r="G29" s="79" t="s">
        <v>16</v>
      </c>
      <c r="H29" s="60" t="str">
        <f t="shared" ca="1" si="4"/>
        <v/>
      </c>
      <c r="K29" s="57"/>
      <c r="M29" s="45"/>
      <c r="N29" s="114" t="str">
        <f t="array" aca="1" ref="N29" ca="1">IFERROR(INDEX(INDIRECT($K$12&amp;"!$C:$C"),SMALL(IF($H$4:$H$178&lt;&gt;"",ROW(INDIRECT($K$12&amp;"!$C$8"):INDIRECT($K$12&amp;"!$C$182"))),ROW(A18))),"")</f>
        <v>2,4,3. Coffrages</v>
      </c>
      <c r="P29" s="58">
        <v>0.13</v>
      </c>
      <c r="Q29">
        <v>23</v>
      </c>
    </row>
    <row r="30" spans="1:17">
      <c r="A30" s="45">
        <f t="shared" ca="1" si="0"/>
        <v>1</v>
      </c>
      <c r="B30" s="60">
        <f t="shared" ca="1" si="7"/>
        <v>0</v>
      </c>
      <c r="C30" s="60">
        <f ca="1">IF(INDIRECT($K$12&amp;"!A34")&lt;='Suivi Qualité PV'!$L$12,1,0)</f>
        <v>1</v>
      </c>
      <c r="D30" s="60">
        <f t="shared" ca="1" si="2"/>
        <v>0</v>
      </c>
      <c r="E30" s="60">
        <f t="shared" ca="1" si="3"/>
        <v>0</v>
      </c>
      <c r="F30" s="60" t="b">
        <f ca="1">ISTEXT(INDIRECT($K$12&amp;"!F34"))</f>
        <v>1</v>
      </c>
      <c r="G30" s="79" t="s">
        <v>17</v>
      </c>
      <c r="H30" s="60" t="str">
        <f t="shared" ca="1" si="4"/>
        <v/>
      </c>
      <c r="K30" s="57"/>
      <c r="N30" s="114" t="str">
        <f t="array" aca="1" ref="N30" ca="1">IFERROR(INDEX(INDIRECT($K$12&amp;"!$C:$C"),SMALL(IF($H$4:$H$178&lt;&gt;"",ROW(INDIRECT($K$12&amp;"!$C$8"):INDIRECT($K$12&amp;"!$C$182"))),ROW(A19))),"")</f>
        <v xml:space="preserve">2,4,4. Essais sur béton frais </v>
      </c>
      <c r="P30" s="58">
        <v>0.14000000000000001</v>
      </c>
      <c r="Q30">
        <v>23</v>
      </c>
    </row>
    <row r="31" spans="1:17">
      <c r="A31" s="45">
        <f t="shared" ca="1" si="0"/>
        <v>0</v>
      </c>
      <c r="B31" s="60">
        <f t="shared" ca="1" si="7"/>
        <v>1</v>
      </c>
      <c r="C31" s="60">
        <f ca="1">IF(INDIRECT($K$12&amp;"!A35")&lt;='Suivi Qualité PV'!$L$12,1,0)</f>
        <v>1</v>
      </c>
      <c r="D31" s="60">
        <f t="shared" ca="1" si="2"/>
        <v>1</v>
      </c>
      <c r="E31" s="60" t="str">
        <f t="shared" ca="1" si="3"/>
        <v>2,2,5</v>
      </c>
      <c r="F31" s="60" t="b">
        <f ca="1">ISTEXT(INDIRECT($K$12&amp;"!F35"))</f>
        <v>0</v>
      </c>
      <c r="G31" s="79" t="s">
        <v>18</v>
      </c>
      <c r="H31" s="60" t="str">
        <f t="shared" ca="1" si="4"/>
        <v>2,2,5</v>
      </c>
      <c r="J31" s="56">
        <f ca="1">COUNTA(N12:N186)</f>
        <v>175</v>
      </c>
      <c r="K31" s="56">
        <f ca="1">COUNTBLANK(N12:N186)</f>
        <v>74</v>
      </c>
      <c r="L31" s="56">
        <f ca="1">J31-K31</f>
        <v>101</v>
      </c>
      <c r="N31" s="114" t="str">
        <f t="array" aca="1" ref="N31" ca="1">IFERROR(INDEX(INDIRECT($K$12&amp;"!$C:$C"),SMALL(IF($H$4:$H$178&lt;&gt;"",ROW(INDIRECT($K$12&amp;"!$C$8"):INDIRECT($K$12&amp;"!$C$182"))),ROW(A20))),"")</f>
        <v>2,4,5. Essais sur béton durci</v>
      </c>
      <c r="P31" s="58">
        <v>0.15</v>
      </c>
      <c r="Q31">
        <v>25</v>
      </c>
    </row>
    <row r="32" spans="1:17">
      <c r="A32" s="45">
        <f t="shared" ca="1" si="0"/>
        <v>1</v>
      </c>
      <c r="B32" s="60">
        <f t="shared" ca="1" si="7"/>
        <v>0</v>
      </c>
      <c r="C32" s="60">
        <f ca="1">IF(INDIRECT($K$12&amp;"!A36")&lt;='Suivi Qualité PV'!$L$12,1,0)</f>
        <v>1</v>
      </c>
      <c r="D32" s="60">
        <f t="shared" ca="1" si="2"/>
        <v>0</v>
      </c>
      <c r="E32" s="60">
        <f t="shared" ca="1" si="3"/>
        <v>0</v>
      </c>
      <c r="F32" s="60" t="b">
        <f ca="1">ISTEXT(INDIRECT($K$12&amp;"!F36"))</f>
        <v>1</v>
      </c>
      <c r="G32" s="79" t="s">
        <v>19</v>
      </c>
      <c r="H32" s="60" t="str">
        <f t="shared" ca="1" si="4"/>
        <v/>
      </c>
      <c r="J32" s="56">
        <f ca="1">COUNTA(H4:H178)</f>
        <v>175</v>
      </c>
      <c r="K32" s="56">
        <f ca="1">COUNTBLANK(H4:H178)</f>
        <v>74</v>
      </c>
      <c r="L32" s="56">
        <f ca="1">J32-K32</f>
        <v>101</v>
      </c>
      <c r="N32" s="114" t="str">
        <f t="array" aca="1" ref="N32" ca="1">IFERROR(INDEX(INDIRECT($K$12&amp;"!$C:$C"),SMALL(IF($H$4:$H$178&lt;&gt;"",ROW(INDIRECT($K$12&amp;"!$C$8"):INDIRECT($K$12&amp;"!$C$182"))),ROW(A21))),"")</f>
        <v>2,4,6. Décoffrage/utilisation de l'ouvrage</v>
      </c>
      <c r="P32" s="58">
        <v>0.16</v>
      </c>
      <c r="Q32" s="45">
        <v>25</v>
      </c>
    </row>
    <row r="33" spans="1:17">
      <c r="A33" s="45">
        <f t="shared" ca="1" si="0"/>
        <v>0</v>
      </c>
      <c r="B33" s="60">
        <f t="shared" ca="1" si="7"/>
        <v>1</v>
      </c>
      <c r="C33" s="60">
        <f ca="1">IF(INDIRECT($K$12&amp;"!A37")&lt;='Suivi Qualité PV'!$L$12,1,0)</f>
        <v>1</v>
      </c>
      <c r="D33" s="60">
        <f t="shared" ca="1" si="2"/>
        <v>1</v>
      </c>
      <c r="E33" s="60" t="str">
        <f t="shared" ca="1" si="3"/>
        <v>2,2,7</v>
      </c>
      <c r="F33" s="60" t="b">
        <f ca="1">ISTEXT(INDIRECT($K$12&amp;"!F37"))</f>
        <v>0</v>
      </c>
      <c r="G33" s="79" t="s">
        <v>20</v>
      </c>
      <c r="H33" s="60" t="str">
        <f t="shared" ca="1" si="4"/>
        <v>2,2,7</v>
      </c>
      <c r="N33" s="114" t="str">
        <f t="array" aca="1" ref="N33" ca="1">IFERROR(INDEX(INDIRECT($K$12&amp;"!$C:$C"),SMALL(IF($H$4:$H$178&lt;&gt;"",ROW(INDIRECT($K$12&amp;"!$C$8"):INDIRECT($K$12&amp;"!$C$182"))),ROW(A22))),"")</f>
        <v>2,4,7. MALT structure</v>
      </c>
      <c r="P33" s="58">
        <v>0.17</v>
      </c>
      <c r="Q33" s="45">
        <v>25</v>
      </c>
    </row>
    <row r="34" spans="1:17">
      <c r="A34" s="45">
        <f t="shared" ca="1" si="0"/>
        <v>0</v>
      </c>
      <c r="B34" s="60">
        <f t="shared" ca="1" si="7"/>
        <v>1</v>
      </c>
      <c r="C34" s="60">
        <f ca="1">IF(INDIRECT($K$12&amp;"!A38")&lt;='Suivi Qualité PV'!$L$12,1,0)</f>
        <v>1</v>
      </c>
      <c r="D34" s="60">
        <f t="shared" ca="1" si="2"/>
        <v>1</v>
      </c>
      <c r="E34" s="60">
        <f t="shared" ca="1" si="3"/>
        <v>0</v>
      </c>
      <c r="F34" s="60" t="b">
        <f ca="1">ISTEXT(INDIRECT($K$12&amp;"!F38"))</f>
        <v>0</v>
      </c>
      <c r="G34" s="79"/>
      <c r="H34" s="60" t="str">
        <f t="shared" ca="1" si="4"/>
        <v/>
      </c>
      <c r="N34" s="114" t="str">
        <f t="array" aca="1" ref="N34" ca="1">IFERROR(INDEX(INDIRECT($K$12&amp;"!$C:$C"),SMALL(IF($H$4:$H$178&lt;&gt;"",ROW(INDIRECT($K$12&amp;"!$C$8"):INDIRECT($K$12&amp;"!$C$182"))),ROW(A23))),"")</f>
        <v>Poutres</v>
      </c>
      <c r="P34" s="58">
        <v>0.18</v>
      </c>
      <c r="Q34" s="45">
        <v>25</v>
      </c>
    </row>
    <row r="35" spans="1:17">
      <c r="A35" s="45">
        <f t="shared" ca="1" si="0"/>
        <v>0</v>
      </c>
      <c r="B35" s="60">
        <f t="shared" ca="1" si="7"/>
        <v>1</v>
      </c>
      <c r="C35" s="60">
        <f ca="1">IF(INDIRECT($K$12&amp;"!A39")&lt;='Suivi Qualité PV'!$L$12,1,0)</f>
        <v>1</v>
      </c>
      <c r="D35" s="60">
        <f t="shared" ca="1" si="2"/>
        <v>1</v>
      </c>
      <c r="E35" s="60" t="str">
        <f t="shared" ca="1" si="3"/>
        <v>2,3,0</v>
      </c>
      <c r="F35" s="60" t="b">
        <f ca="1">ISTEXT(INDIRECT($K$12&amp;"!F39"))</f>
        <v>0</v>
      </c>
      <c r="G35" s="78" t="s">
        <v>21</v>
      </c>
      <c r="H35" s="60" t="str">
        <f t="shared" ca="1" si="4"/>
        <v>2,3,0</v>
      </c>
      <c r="N35" s="114" t="str">
        <f t="array" aca="1" ref="N35" ca="1">IFERROR(INDEX(INDIRECT($K$12&amp;"!$C:$C"),SMALL(IF($H$4:$H$178&lt;&gt;"",ROW(INDIRECT($K$12&amp;"!$C$8"):INDIRECT($K$12&amp;"!$C$182"))),ROW(A24))),"")</f>
        <v xml:space="preserve">2,5,1. Ferraillages </v>
      </c>
      <c r="P35" s="58">
        <v>0.19</v>
      </c>
      <c r="Q35" s="45">
        <v>25</v>
      </c>
    </row>
    <row r="36" spans="1:17">
      <c r="A36" s="45">
        <f t="shared" ca="1" si="0"/>
        <v>1</v>
      </c>
      <c r="B36" s="60">
        <f t="shared" ca="1" si="7"/>
        <v>0</v>
      </c>
      <c r="C36" s="60">
        <f ca="1">IF(INDIRECT($K$12&amp;"!A40")&lt;='Suivi Qualité PV'!$L$12,1,0)</f>
        <v>1</v>
      </c>
      <c r="D36" s="60">
        <f t="shared" ca="1" si="2"/>
        <v>0</v>
      </c>
      <c r="E36" s="60">
        <f t="shared" ca="1" si="3"/>
        <v>0</v>
      </c>
      <c r="F36" s="60" t="b">
        <f ca="1">ISTEXT(INDIRECT($K$12&amp;"!F40"))</f>
        <v>1</v>
      </c>
      <c r="G36" s="79" t="s">
        <v>23</v>
      </c>
      <c r="H36" s="60" t="str">
        <f t="shared" ca="1" si="4"/>
        <v/>
      </c>
      <c r="N36" s="114" t="str">
        <f t="array" aca="1" ref="N36" ca="1">IFERROR(INDEX(INDIRECT($K$12&amp;"!$C:$C"),SMALL(IF($H$4:$H$178&lt;&gt;"",ROW(INDIRECT($K$12&amp;"!$C$8"):INDIRECT($K$12&amp;"!$C$182"))),ROW(A25))),"")</f>
        <v xml:space="preserve">     2,5,2. MALT structure</v>
      </c>
      <c r="P36" s="58">
        <v>0.2</v>
      </c>
      <c r="Q36" s="45">
        <v>25</v>
      </c>
    </row>
    <row r="37" spans="1:17">
      <c r="A37" s="45">
        <f t="shared" ca="1" si="0"/>
        <v>0</v>
      </c>
      <c r="B37" s="60">
        <f t="shared" ca="1" si="7"/>
        <v>1</v>
      </c>
      <c r="C37" s="60">
        <f ca="1">IF(INDIRECT($K$12&amp;"!A41")&lt;='Suivi Qualité PV'!$L$12,1,0)</f>
        <v>1</v>
      </c>
      <c r="D37" s="60">
        <f t="shared" ca="1" si="2"/>
        <v>1</v>
      </c>
      <c r="E37" s="60" t="str">
        <f t="shared" ca="1" si="3"/>
        <v>2,3,2</v>
      </c>
      <c r="F37" s="60" t="b">
        <f ca="1">ISTEXT(INDIRECT($K$12&amp;"!F41"))</f>
        <v>0</v>
      </c>
      <c r="G37" s="87" t="s">
        <v>24</v>
      </c>
      <c r="H37" s="60" t="str">
        <f t="shared" ca="1" si="4"/>
        <v>2,3,2</v>
      </c>
      <c r="N37" s="114" t="str">
        <f t="array" aca="1" ref="N37" ca="1">IFERROR(INDEX(INDIRECT($K$12&amp;"!$C:$C"),SMALL(IF($H$4:$H$178&lt;&gt;"",ROW(INDIRECT($K$12&amp;"!$C$8"):INDIRECT($K$12&amp;"!$C$182"))),ROW(A26))),"")</f>
        <v>2,5,3. Coffrages</v>
      </c>
      <c r="P37" s="58">
        <v>0.21</v>
      </c>
      <c r="Q37" s="45">
        <v>25</v>
      </c>
    </row>
    <row r="38" spans="1:17">
      <c r="A38" s="45">
        <f t="shared" ca="1" si="0"/>
        <v>0</v>
      </c>
      <c r="B38" s="60">
        <f t="shared" ca="1" si="7"/>
        <v>1</v>
      </c>
      <c r="C38" s="60">
        <f ca="1">IF(INDIRECT($K$12&amp;"!A42")&lt;='Suivi Qualité PV'!$L$12,1,0)</f>
        <v>1</v>
      </c>
      <c r="D38" s="60">
        <f t="shared" ca="1" si="2"/>
        <v>1</v>
      </c>
      <c r="E38" s="60">
        <f t="shared" ca="1" si="3"/>
        <v>0</v>
      </c>
      <c r="F38" s="60" t="b">
        <f ca="1">ISTEXT(INDIRECT($K$12&amp;"!F42"))</f>
        <v>0</v>
      </c>
      <c r="G38" s="88"/>
      <c r="H38" s="60" t="str">
        <f t="shared" ca="1" si="4"/>
        <v/>
      </c>
      <c r="N38" s="114" t="str">
        <f t="array" aca="1" ref="N38" ca="1">IFERROR(INDEX(INDIRECT($K$12&amp;"!$C:$C"),SMALL(IF($H$4:$H$178&lt;&gt;"",ROW(INDIRECT($K$12&amp;"!$C$8"):INDIRECT($K$12&amp;"!$C$182"))),ROW(A27))),"")</f>
        <v xml:space="preserve">2,5,4. Essais sur béton frais </v>
      </c>
      <c r="P38" s="58">
        <v>0.22</v>
      </c>
      <c r="Q38" s="45">
        <v>25</v>
      </c>
    </row>
    <row r="39" spans="1:17">
      <c r="A39" s="45">
        <f t="shared" ca="1" si="0"/>
        <v>0</v>
      </c>
      <c r="B39" s="60">
        <f t="shared" ca="1" si="7"/>
        <v>1</v>
      </c>
      <c r="C39" s="60">
        <f ca="1">IF(INDIRECT($K$12&amp;"!A43")&lt;='Suivi Qualité PV'!$L$12,1,0)</f>
        <v>1</v>
      </c>
      <c r="D39" s="60">
        <f t="shared" ca="1" si="2"/>
        <v>1</v>
      </c>
      <c r="E39" s="60">
        <f t="shared" ca="1" si="3"/>
        <v>0</v>
      </c>
      <c r="F39" s="60" t="b">
        <f ca="1">ISTEXT(INDIRECT($K$12&amp;"!F43"))</f>
        <v>0</v>
      </c>
      <c r="G39" s="82"/>
      <c r="H39" s="60" t="str">
        <f t="shared" ca="1" si="4"/>
        <v/>
      </c>
      <c r="N39" s="114" t="str">
        <f t="array" aca="1" ref="N39" ca="1">IFERROR(INDEX(INDIRECT($K$12&amp;"!$C:$C"),SMALL(IF($H$4:$H$178&lt;&gt;"",ROW(INDIRECT($K$12&amp;"!$C$8"):INDIRECT($K$12&amp;"!$C$182"))),ROW(A28))),"")</f>
        <v>2,5,5. Essais sur béton durci</v>
      </c>
      <c r="P39" s="58">
        <v>0.23</v>
      </c>
      <c r="Q39" s="45">
        <v>25</v>
      </c>
    </row>
    <row r="40" spans="1:17">
      <c r="A40" s="45">
        <f t="shared" ca="1" si="0"/>
        <v>0</v>
      </c>
      <c r="B40" s="60">
        <f t="shared" ca="1" si="7"/>
        <v>1</v>
      </c>
      <c r="C40" s="60">
        <f ca="1">IF(INDIRECT($K$12&amp;"!A44")&lt;='Suivi Qualité PV'!$L$12,1,0)</f>
        <v>1</v>
      </c>
      <c r="D40" s="60">
        <f t="shared" ca="1" si="2"/>
        <v>1</v>
      </c>
      <c r="E40" s="60" t="str">
        <f t="shared" ca="1" si="3"/>
        <v>2,3,3</v>
      </c>
      <c r="F40" s="60" t="b">
        <f ca="1">ISTEXT(INDIRECT($K$12&amp;"!F44"))</f>
        <v>0</v>
      </c>
      <c r="G40" s="79" t="s">
        <v>25</v>
      </c>
      <c r="H40" s="60" t="str">
        <f t="shared" ca="1" si="4"/>
        <v>2,3,3</v>
      </c>
      <c r="N40" s="114" t="str">
        <f t="array" aca="1" ref="N40" ca="1">IFERROR(INDEX(INDIRECT($K$12&amp;"!$C:$C"),SMALL(IF($H$4:$H$178&lt;&gt;"",ROW(INDIRECT($K$12&amp;"!$C$8"):INDIRECT($K$12&amp;"!$C$182"))),ROW(A29))),"")</f>
        <v>2,5,6. Décoffrage/utilisation de l'ouvrage</v>
      </c>
      <c r="P40" s="58">
        <v>0.24</v>
      </c>
      <c r="Q40" s="45">
        <v>25</v>
      </c>
    </row>
    <row r="41" spans="1:17">
      <c r="A41" s="45">
        <f t="shared" ca="1" si="0"/>
        <v>0</v>
      </c>
      <c r="B41" s="60">
        <f t="shared" ca="1" si="7"/>
        <v>1</v>
      </c>
      <c r="C41" s="60">
        <f ca="1">IF(INDIRECT($K$12&amp;"!A45")&lt;='Suivi Qualité PV'!$L$12,1,0)</f>
        <v>1</v>
      </c>
      <c r="D41" s="60">
        <f t="shared" ca="1" si="2"/>
        <v>1</v>
      </c>
      <c r="E41" s="60" t="str">
        <f t="shared" ca="1" si="3"/>
        <v>2,3,4</v>
      </c>
      <c r="F41" s="60" t="b">
        <f ca="1">ISTEXT(INDIRECT($K$12&amp;"!F45"))</f>
        <v>0</v>
      </c>
      <c r="G41" s="79" t="s">
        <v>26</v>
      </c>
      <c r="H41" s="60" t="str">
        <f t="shared" ca="1" si="4"/>
        <v>2,3,4</v>
      </c>
      <c r="N41" s="114" t="str">
        <f t="array" aca="1" ref="N41" ca="1">IFERROR(INDEX(INDIRECT($K$12&amp;"!$C:$C"),SMALL(IF($H$4:$H$178&lt;&gt;"",ROW(INDIRECT($K$12&amp;"!$C$8"):INDIRECT($K$12&amp;"!$C$182"))),ROW(A30))),"")</f>
        <v>2,5,7. MALT structure</v>
      </c>
      <c r="P41" s="58">
        <v>0.25</v>
      </c>
      <c r="Q41">
        <v>28</v>
      </c>
    </row>
    <row r="42" spans="1:17">
      <c r="A42" s="45">
        <f t="shared" ca="1" si="0"/>
        <v>0</v>
      </c>
      <c r="B42" s="60">
        <f t="shared" ca="1" si="7"/>
        <v>1</v>
      </c>
      <c r="C42" s="60">
        <f ca="1">IF(INDIRECT($K$12&amp;"!A46")&lt;='Suivi Qualité PV'!$L$12,1,0)</f>
        <v>1</v>
      </c>
      <c r="D42" s="60">
        <f t="shared" ca="1" si="2"/>
        <v>1</v>
      </c>
      <c r="E42" s="60" t="str">
        <f t="shared" ca="1" si="3"/>
        <v>2,3,5</v>
      </c>
      <c r="F42" s="60" t="b">
        <f ca="1">ISTEXT(INDIRECT($K$12&amp;"!F46"))</f>
        <v>0</v>
      </c>
      <c r="G42" s="79" t="s">
        <v>27</v>
      </c>
      <c r="H42" s="60" t="str">
        <f t="shared" ca="1" si="4"/>
        <v>2,3,5</v>
      </c>
      <c r="N42" s="114" t="str">
        <f t="array" aca="1" ref="N42" ca="1">IFERROR(INDEX(INDIRECT($K$12&amp;"!$C:$C"),SMALL(IF($H$4:$H$178&lt;&gt;"",ROW(INDIRECT($K$12&amp;"!$C$8"):INDIRECT($K$12&amp;"!$C$182"))),ROW(A31))),"")</f>
        <v>Acrotères</v>
      </c>
      <c r="P42" s="58">
        <v>0.26</v>
      </c>
      <c r="Q42">
        <v>28</v>
      </c>
    </row>
    <row r="43" spans="1:17">
      <c r="A43" s="45">
        <f t="shared" ca="1" si="0"/>
        <v>0</v>
      </c>
      <c r="B43" s="60">
        <f t="shared" ca="1" si="7"/>
        <v>1</v>
      </c>
      <c r="C43" s="60">
        <f ca="1">IF(INDIRECT($K$12&amp;"!A47")&lt;='Suivi Qualité PV'!$L$12,1,0)</f>
        <v>1</v>
      </c>
      <c r="D43" s="60">
        <f t="shared" ca="1" si="2"/>
        <v>1</v>
      </c>
      <c r="E43" s="60" t="str">
        <f t="shared" ca="1" si="3"/>
        <v>2,3,6</v>
      </c>
      <c r="F43" s="60" t="b">
        <f ca="1">ISTEXT(INDIRECT($K$12&amp;"!F47"))</f>
        <v>0</v>
      </c>
      <c r="G43" s="79" t="s">
        <v>28</v>
      </c>
      <c r="H43" s="60" t="str">
        <f t="shared" ca="1" si="4"/>
        <v>2,3,6</v>
      </c>
      <c r="N43" s="114" t="str">
        <f t="array" aca="1" ref="N43" ca="1">IFERROR(INDEX(INDIRECT($K$12&amp;"!$C:$C"),SMALL(IF($H$4:$H$178&lt;&gt;"",ROW(INDIRECT($K$12&amp;"!$C$8"):INDIRECT($K$12&amp;"!$C$182"))),ROW(A32))),"")</f>
        <v xml:space="preserve">2,6,1. Ferraillages </v>
      </c>
      <c r="P43" s="58">
        <v>0.27</v>
      </c>
      <c r="Q43">
        <v>29</v>
      </c>
    </row>
    <row r="44" spans="1:17">
      <c r="A44" s="45">
        <f t="shared" ca="1" si="0"/>
        <v>0</v>
      </c>
      <c r="B44" s="60">
        <f t="shared" ca="1" si="7"/>
        <v>1</v>
      </c>
      <c r="C44" s="60">
        <f ca="1">IF(INDIRECT($K$12&amp;"!A48")&lt;='Suivi Qualité PV'!$L$12,1,0)</f>
        <v>1</v>
      </c>
      <c r="D44" s="60">
        <f t="shared" ca="1" si="2"/>
        <v>1</v>
      </c>
      <c r="E44" s="60" t="str">
        <f t="shared" ca="1" si="3"/>
        <v>2,3,7</v>
      </c>
      <c r="F44" s="60" t="b">
        <f ca="1">ISTEXT(INDIRECT($K$12&amp;"!F48"))</f>
        <v>0</v>
      </c>
      <c r="G44" s="79" t="s">
        <v>29</v>
      </c>
      <c r="H44" s="60" t="str">
        <f t="shared" ca="1" si="4"/>
        <v>2,3,7</v>
      </c>
      <c r="N44" s="114" t="str">
        <f t="array" aca="1" ref="N44" ca="1">IFERROR(INDEX(INDIRECT($K$12&amp;"!$C:$C"),SMALL(IF($H$4:$H$178&lt;&gt;"",ROW(INDIRECT($K$12&amp;"!$C$8"):INDIRECT($K$12&amp;"!$C$182"))),ROW(A33))),"")</f>
        <v xml:space="preserve">     2,6,2. MALT structure</v>
      </c>
      <c r="P44" s="58">
        <v>0.28000000000000003</v>
      </c>
      <c r="Q44" s="45">
        <v>29</v>
      </c>
    </row>
    <row r="45" spans="1:17">
      <c r="A45" s="45">
        <f t="shared" ca="1" si="0"/>
        <v>0</v>
      </c>
      <c r="B45" s="60">
        <f t="shared" ca="1" si="7"/>
        <v>1</v>
      </c>
      <c r="C45" s="60">
        <f ca="1">IF(INDIRECT($K$12&amp;"!A49")&lt;='Suivi Qualité PV'!$L$12,1,0)</f>
        <v>1</v>
      </c>
      <c r="D45" s="60">
        <f t="shared" ca="1" si="2"/>
        <v>1</v>
      </c>
      <c r="E45" s="60">
        <f t="shared" ca="1" si="3"/>
        <v>0</v>
      </c>
      <c r="F45" s="60" t="b">
        <f ca="1">ISTEXT(INDIRECT($K$12&amp;"!F49"))</f>
        <v>0</v>
      </c>
      <c r="G45" s="79"/>
      <c r="H45" s="60" t="str">
        <f t="shared" ca="1" si="4"/>
        <v/>
      </c>
      <c r="N45" s="114" t="str">
        <f t="array" aca="1" ref="N45" ca="1">IFERROR(INDEX(INDIRECT($K$12&amp;"!$C:$C"),SMALL(IF($H$4:$H$178&lt;&gt;"",ROW(INDIRECT($K$12&amp;"!$C$8"):INDIRECT($K$12&amp;"!$C$182"))),ROW(A34))),"")</f>
        <v>2,6,3. Coffrages</v>
      </c>
      <c r="P45" s="58">
        <v>0.28999999999999998</v>
      </c>
      <c r="Q45" s="45">
        <v>29</v>
      </c>
    </row>
    <row r="46" spans="1:17">
      <c r="A46" s="45">
        <f t="shared" ca="1" si="0"/>
        <v>0</v>
      </c>
      <c r="B46" s="60">
        <f t="shared" ca="1" si="7"/>
        <v>1</v>
      </c>
      <c r="C46" s="60">
        <f ca="1">IF(INDIRECT($K$12&amp;"!A50")&lt;='Suivi Qualité PV'!$L$12,1,0)</f>
        <v>1</v>
      </c>
      <c r="D46" s="60">
        <f t="shared" ca="1" si="2"/>
        <v>1</v>
      </c>
      <c r="E46" s="60" t="str">
        <f t="shared" ca="1" si="3"/>
        <v>2,4,0</v>
      </c>
      <c r="F46" s="60" t="b">
        <f ca="1">ISTEXT(INDIRECT($K$12&amp;"!F50"))</f>
        <v>0</v>
      </c>
      <c r="G46" s="78" t="s">
        <v>30</v>
      </c>
      <c r="H46" s="60" t="str">
        <f t="shared" ca="1" si="4"/>
        <v>2,4,0</v>
      </c>
      <c r="N46" s="114" t="str">
        <f t="array" aca="1" ref="N46" ca="1">IFERROR(INDEX(INDIRECT($K$12&amp;"!$C:$C"),SMALL(IF($H$4:$H$178&lt;&gt;"",ROW(INDIRECT($K$12&amp;"!$C$8"):INDIRECT($K$12&amp;"!$C$182"))),ROW(A35))),"")</f>
        <v xml:space="preserve">2,6,4. Essais sur béton frais </v>
      </c>
      <c r="P46" s="58">
        <v>0.3</v>
      </c>
      <c r="Q46" s="45">
        <v>29</v>
      </c>
    </row>
    <row r="47" spans="1:17">
      <c r="A47" s="45">
        <f t="shared" ca="1" si="0"/>
        <v>1</v>
      </c>
      <c r="B47" s="60">
        <f t="shared" ca="1" si="7"/>
        <v>0</v>
      </c>
      <c r="C47" s="60">
        <f ca="1">IF(INDIRECT($K$12&amp;"!A51")&lt;='Suivi Qualité PV'!$L$12,1,0)</f>
        <v>1</v>
      </c>
      <c r="D47" s="60">
        <f t="shared" ca="1" si="2"/>
        <v>0</v>
      </c>
      <c r="E47" s="60">
        <f t="shared" ca="1" si="3"/>
        <v>0</v>
      </c>
      <c r="F47" s="60" t="b">
        <f ca="1">ISTEXT(INDIRECT($K$12&amp;"!F51"))</f>
        <v>1</v>
      </c>
      <c r="G47" s="79" t="s">
        <v>31</v>
      </c>
      <c r="H47" s="60" t="str">
        <f t="shared" ca="1" si="4"/>
        <v/>
      </c>
      <c r="N47" s="114" t="str">
        <f t="array" aca="1" ref="N47" ca="1">IFERROR(INDEX(INDIRECT($K$12&amp;"!$C:$C"),SMALL(IF($H$4:$H$178&lt;&gt;"",ROW(INDIRECT($K$12&amp;"!$C$8"):INDIRECT($K$12&amp;"!$C$182"))),ROW(A36))),"")</f>
        <v>2,6,5. Essais sur béton durci</v>
      </c>
      <c r="P47" s="58">
        <v>0.31</v>
      </c>
      <c r="Q47" s="45">
        <v>29</v>
      </c>
    </row>
    <row r="48" spans="1:17">
      <c r="A48" s="45">
        <f t="shared" ca="1" si="0"/>
        <v>0</v>
      </c>
      <c r="B48" s="60">
        <f t="shared" ca="1" si="7"/>
        <v>1</v>
      </c>
      <c r="C48" s="60">
        <f ca="1">IF(INDIRECT($K$12&amp;"!A52")&lt;='Suivi Qualité PV'!$L$12,1,0)</f>
        <v>1</v>
      </c>
      <c r="D48" s="60">
        <f t="shared" ca="1" si="2"/>
        <v>1</v>
      </c>
      <c r="E48" s="60" t="str">
        <f t="shared" ca="1" si="3"/>
        <v>2,4,2</v>
      </c>
      <c r="F48" s="60" t="b">
        <f ca="1">ISTEXT(INDIRECT($K$12&amp;"!F52"))</f>
        <v>0</v>
      </c>
      <c r="G48" s="87" t="s">
        <v>32</v>
      </c>
      <c r="H48" s="60" t="str">
        <f t="shared" ca="1" si="4"/>
        <v>2,4,2</v>
      </c>
      <c r="N48" s="114" t="str">
        <f t="array" aca="1" ref="N48" ca="1">IFERROR(INDEX(INDIRECT($K$12&amp;"!$C:$C"),SMALL(IF($H$4:$H$178&lt;&gt;"",ROW(INDIRECT($K$12&amp;"!$C$8"):INDIRECT($K$12&amp;"!$C$182"))),ROW(A37))),"")</f>
        <v>2,6,6. Decofrage/utilisation de l'ouvrage</v>
      </c>
      <c r="P48" s="58">
        <v>0.32</v>
      </c>
      <c r="Q48" s="45">
        <v>29</v>
      </c>
    </row>
    <row r="49" spans="1:17">
      <c r="A49" s="45">
        <f t="shared" ca="1" si="0"/>
        <v>0</v>
      </c>
      <c r="B49" s="60">
        <f t="shared" ca="1" si="7"/>
        <v>1</v>
      </c>
      <c r="C49" s="60">
        <f ca="1">IF(INDIRECT($K$12&amp;"!A53")&lt;='Suivi Qualité PV'!$L$12,1,0)</f>
        <v>1</v>
      </c>
      <c r="D49" s="60">
        <f t="shared" ca="1" si="2"/>
        <v>1</v>
      </c>
      <c r="E49" s="60">
        <f t="shared" ca="1" si="3"/>
        <v>0</v>
      </c>
      <c r="F49" s="60" t="b">
        <f ca="1">ISTEXT(INDIRECT($K$12&amp;"!F53"))</f>
        <v>0</v>
      </c>
      <c r="G49" s="88"/>
      <c r="H49" s="60" t="str">
        <f t="shared" ca="1" si="4"/>
        <v/>
      </c>
      <c r="N49" s="114" t="str">
        <f t="array" aca="1" ref="N49" ca="1">IFERROR(INDEX(INDIRECT($K$12&amp;"!$C:$C"),SMALL(IF($H$4:$H$178&lt;&gt;"",ROW(INDIRECT($K$12&amp;"!$C$8"):INDIRECT($K$12&amp;"!$C$182"))),ROW(A38))),"")</f>
        <v>2,6,7. MALT structure</v>
      </c>
      <c r="P49" s="58">
        <v>0.33</v>
      </c>
      <c r="Q49" s="45">
        <v>29</v>
      </c>
    </row>
    <row r="50" spans="1:17">
      <c r="A50" s="45">
        <f t="shared" ca="1" si="0"/>
        <v>0</v>
      </c>
      <c r="B50" s="60">
        <f t="shared" ca="1" si="7"/>
        <v>1</v>
      </c>
      <c r="C50" s="60">
        <f ca="1">IF(INDIRECT($K$12&amp;"!A54")&lt;='Suivi Qualité PV'!$L$12,1,0)</f>
        <v>1</v>
      </c>
      <c r="D50" s="60">
        <f t="shared" ca="1" si="2"/>
        <v>1</v>
      </c>
      <c r="E50" s="60">
        <f t="shared" ca="1" si="3"/>
        <v>0</v>
      </c>
      <c r="F50" s="60" t="b">
        <f ca="1">ISTEXT(INDIRECT($K$12&amp;"!F54"))</f>
        <v>0</v>
      </c>
      <c r="G50" s="82"/>
      <c r="H50" s="60" t="str">
        <f t="shared" ca="1" si="4"/>
        <v/>
      </c>
      <c r="N50" s="114" t="str">
        <f t="array" aca="1" ref="N50" ca="1">IFERROR(INDEX(INDIRECT($K$12&amp;"!$C:$C"),SMALL(IF($H$4:$H$178&lt;&gt;"",ROW(INDIRECT($K$12&amp;"!$C$8"):INDIRECT($K$12&amp;"!$C$182"))),ROW(A39))),"")</f>
        <v xml:space="preserve">DALLES </v>
      </c>
      <c r="P50" s="58">
        <v>0.34</v>
      </c>
      <c r="Q50" s="45">
        <v>29</v>
      </c>
    </row>
    <row r="51" spans="1:17">
      <c r="A51" s="45">
        <f t="shared" ca="1" si="0"/>
        <v>0</v>
      </c>
      <c r="B51" s="60">
        <f t="shared" ca="1" si="7"/>
        <v>1</v>
      </c>
      <c r="C51" s="60">
        <f ca="1">IF(INDIRECT($K$12&amp;"!A55")&lt;='Suivi Qualité PV'!$L$12,1,0)</f>
        <v>1</v>
      </c>
      <c r="D51" s="60">
        <f t="shared" ca="1" si="2"/>
        <v>1</v>
      </c>
      <c r="E51" s="60" t="str">
        <f t="shared" ca="1" si="3"/>
        <v>2,4,3</v>
      </c>
      <c r="F51" s="60" t="b">
        <f ca="1">ISTEXT(INDIRECT($K$12&amp;"!F55"))</f>
        <v>0</v>
      </c>
      <c r="G51" s="79" t="s">
        <v>33</v>
      </c>
      <c r="H51" s="60" t="str">
        <f t="shared" ca="1" si="4"/>
        <v>2,4,3</v>
      </c>
      <c r="N51" s="114" t="str">
        <f t="array" aca="1" ref="N51" ca="1">IFERROR(INDEX(INDIRECT($K$12&amp;"!$C:$C"),SMALL(IF($H$4:$H$178&lt;&gt;"",ROW(INDIRECT($K$12&amp;"!$C$8"):INDIRECT($K$12&amp;"!$C$182"))),ROW(A40))),"")</f>
        <v>3,0,1. Réseaux sous dallage</v>
      </c>
      <c r="P51" s="58">
        <v>0.35</v>
      </c>
      <c r="Q51" s="45">
        <v>29</v>
      </c>
    </row>
    <row r="52" spans="1:17">
      <c r="A52" s="45">
        <f t="shared" ca="1" si="0"/>
        <v>0</v>
      </c>
      <c r="B52" s="60">
        <f t="shared" ca="1" si="7"/>
        <v>1</v>
      </c>
      <c r="C52" s="60">
        <f ca="1">IF(INDIRECT($K$12&amp;"!A56")&lt;='Suivi Qualité PV'!$L$12,1,0)</f>
        <v>1</v>
      </c>
      <c r="D52" s="60">
        <f t="shared" ca="1" si="2"/>
        <v>1</v>
      </c>
      <c r="E52" s="60" t="str">
        <f t="shared" ca="1" si="3"/>
        <v>2,4,4</v>
      </c>
      <c r="F52" s="60" t="b">
        <f ca="1">ISTEXT(INDIRECT($K$12&amp;"!F56"))</f>
        <v>0</v>
      </c>
      <c r="G52" s="79" t="s">
        <v>34</v>
      </c>
      <c r="H52" s="60" t="str">
        <f t="shared" ca="1" si="4"/>
        <v>2,4,4</v>
      </c>
      <c r="N52" s="114" t="str">
        <f t="array" aca="1" ref="N52" ca="1">IFERROR(INDEX(INDIRECT($K$12&amp;"!$C:$C"),SMALL(IF($H$4:$H$178&lt;&gt;"",ROW(INDIRECT($K$12&amp;"!$C$8"):INDIRECT($K$12&amp;"!$C$182"))),ROW(A41))),"")</f>
        <v>3,0,2. Compaction des sols</v>
      </c>
      <c r="P52" s="58">
        <v>0.36</v>
      </c>
      <c r="Q52" s="45">
        <v>29</v>
      </c>
    </row>
    <row r="53" spans="1:17">
      <c r="A53" s="45">
        <f t="shared" ca="1" si="0"/>
        <v>0</v>
      </c>
      <c r="B53" s="60">
        <f t="shared" ca="1" si="7"/>
        <v>1</v>
      </c>
      <c r="C53" s="60">
        <f ca="1">IF(INDIRECT($K$12&amp;"!A57")&lt;='Suivi Qualité PV'!$L$12,1,0)</f>
        <v>1</v>
      </c>
      <c r="D53" s="60">
        <f t="shared" ca="1" si="2"/>
        <v>1</v>
      </c>
      <c r="E53" s="60" t="str">
        <f t="shared" ca="1" si="3"/>
        <v>2,4,5</v>
      </c>
      <c r="F53" s="60" t="b">
        <f ca="1">ISTEXT(INDIRECT($K$12&amp;"!F57"))</f>
        <v>0</v>
      </c>
      <c r="G53" s="79" t="s">
        <v>35</v>
      </c>
      <c r="H53" s="60" t="str">
        <f t="shared" ca="1" si="4"/>
        <v>2,4,5</v>
      </c>
      <c r="N53" s="114" t="str">
        <f t="array" aca="1" ref="N53" ca="1">IFERROR(INDEX(INDIRECT($K$12&amp;"!$C:$C"),SMALL(IF($H$4:$H$178&lt;&gt;"",ROW(INDIRECT($K$12&amp;"!$C$8"):INDIRECT($K$12&amp;"!$C$182"))),ROW(A42))),"")</f>
        <v>3,0,3. Coffrages</v>
      </c>
      <c r="P53" s="58">
        <v>0.37</v>
      </c>
      <c r="Q53">
        <v>31</v>
      </c>
    </row>
    <row r="54" spans="1:17">
      <c r="A54" s="45">
        <f t="shared" ca="1" si="0"/>
        <v>0</v>
      </c>
      <c r="B54" s="60">
        <f t="shared" ca="1" si="7"/>
        <v>1</v>
      </c>
      <c r="C54" s="60">
        <f ca="1">IF(INDIRECT($K$12&amp;"!A58")&lt;='Suivi Qualité PV'!$L$12,1,0)</f>
        <v>1</v>
      </c>
      <c r="D54" s="60">
        <f t="shared" ca="1" si="2"/>
        <v>1</v>
      </c>
      <c r="E54" s="60" t="str">
        <f t="shared" ca="1" si="3"/>
        <v>2,4,6</v>
      </c>
      <c r="F54" s="60" t="b">
        <f ca="1">ISTEXT(INDIRECT($K$12&amp;"!F58"))</f>
        <v>0</v>
      </c>
      <c r="G54" s="79" t="s">
        <v>36</v>
      </c>
      <c r="H54" s="60" t="str">
        <f t="shared" ca="1" si="4"/>
        <v>2,4,6</v>
      </c>
      <c r="N54" s="114" t="str">
        <f t="array" aca="1" ref="N54" ca="1">IFERROR(INDEX(INDIRECT($K$12&amp;"!$C:$C"),SMALL(IF($H$4:$H$178&lt;&gt;"",ROW(INDIRECT($K$12&amp;"!$C$8"):INDIRECT($K$12&amp;"!$C$182"))),ROW(A43))),"")</f>
        <v xml:space="preserve">3,0,4. Ferraillages </v>
      </c>
      <c r="P54" s="58">
        <v>0.38</v>
      </c>
      <c r="Q54">
        <v>35</v>
      </c>
    </row>
    <row r="55" spans="1:17">
      <c r="A55" s="45">
        <f t="shared" ca="1" si="0"/>
        <v>0</v>
      </c>
      <c r="B55" s="60">
        <f t="shared" ca="1" si="7"/>
        <v>1</v>
      </c>
      <c r="C55" s="60">
        <f ca="1">IF(INDIRECT($K$12&amp;"!A59")&lt;='Suivi Qualité PV'!$L$12,1,0)</f>
        <v>1</v>
      </c>
      <c r="D55" s="60">
        <f t="shared" ca="1" si="2"/>
        <v>1</v>
      </c>
      <c r="E55" s="60" t="str">
        <f t="shared" ca="1" si="3"/>
        <v>2,4,7</v>
      </c>
      <c r="F55" s="60" t="b">
        <f ca="1">ISTEXT(INDIRECT($K$12&amp;"!F59"))</f>
        <v>0</v>
      </c>
      <c r="G55" s="79" t="s">
        <v>37</v>
      </c>
      <c r="H55" s="60" t="str">
        <f t="shared" ca="1" si="4"/>
        <v>2,4,7</v>
      </c>
      <c r="N55" s="114" t="str">
        <f t="array" aca="1" ref="N55" ca="1">IFERROR(INDEX(INDIRECT($K$12&amp;"!$C:$C"),SMALL(IF($H$4:$H$178&lt;&gt;"",ROW(INDIRECT($K$12&amp;"!$C$8"):INDIRECT($K$12&amp;"!$C$182"))),ROW(A44))),"")</f>
        <v>3,0,5. MALT dalle sur radier</v>
      </c>
      <c r="P55" s="58">
        <v>0.39</v>
      </c>
      <c r="Q55">
        <v>36</v>
      </c>
    </row>
    <row r="56" spans="1:17">
      <c r="A56" s="45">
        <f t="shared" ca="1" si="0"/>
        <v>0</v>
      </c>
      <c r="B56" s="60">
        <f t="shared" ca="1" si="7"/>
        <v>1</v>
      </c>
      <c r="C56" s="60">
        <f ca="1">IF(INDIRECT($K$12&amp;"!A60")&lt;='Suivi Qualité PV'!$L$12,1,0)</f>
        <v>1</v>
      </c>
      <c r="D56" s="60">
        <f t="shared" ca="1" si="2"/>
        <v>1</v>
      </c>
      <c r="E56" s="60">
        <f t="shared" ca="1" si="3"/>
        <v>0</v>
      </c>
      <c r="F56" s="60" t="b">
        <f ca="1">ISTEXT(INDIRECT($K$12&amp;"!F60"))</f>
        <v>0</v>
      </c>
      <c r="G56" s="79"/>
      <c r="H56" s="60" t="str">
        <f t="shared" ca="1" si="4"/>
        <v/>
      </c>
      <c r="N56" s="114" t="str">
        <f t="array" aca="1" ref="N56" ca="1">IFERROR(INDEX(INDIRECT($K$12&amp;"!$C:$C"),SMALL(IF($H$4:$H$178&lt;&gt;"",ROW(INDIRECT($K$12&amp;"!$C$8"):INDIRECT($K$12&amp;"!$C$182"))),ROW(A45))),"")</f>
        <v xml:space="preserve">3,0,6.Essais sur béton frais </v>
      </c>
      <c r="P56" s="58">
        <v>0.4</v>
      </c>
      <c r="Q56">
        <v>41</v>
      </c>
    </row>
    <row r="57" spans="1:17">
      <c r="A57" s="45">
        <f t="shared" ca="1" si="0"/>
        <v>0</v>
      </c>
      <c r="B57" s="60">
        <f t="shared" ca="1" si="7"/>
        <v>1</v>
      </c>
      <c r="C57" s="60">
        <f ca="1">IF(INDIRECT($K$12&amp;"!A61")&lt;='Suivi Qualité PV'!$L$12,1,0)</f>
        <v>1</v>
      </c>
      <c r="D57" s="60">
        <f t="shared" ca="1" si="2"/>
        <v>1</v>
      </c>
      <c r="E57" s="60" t="str">
        <f t="shared" ca="1" si="3"/>
        <v>2,5,0</v>
      </c>
      <c r="F57" s="60" t="b">
        <f ca="1">ISTEXT(INDIRECT($K$12&amp;"!F61"))</f>
        <v>0</v>
      </c>
      <c r="G57" s="78" t="s">
        <v>38</v>
      </c>
      <c r="H57" s="60" t="str">
        <f t="shared" ca="1" si="4"/>
        <v>2,5,0</v>
      </c>
      <c r="N57" s="114" t="str">
        <f t="array" aca="1" ref="N57" ca="1">IFERROR(INDEX(INDIRECT($K$12&amp;"!$C:$C"),SMALL(IF($H$4:$H$178&lt;&gt;"",ROW(INDIRECT($K$12&amp;"!$C$8"):INDIRECT($K$12&amp;"!$C$182"))),ROW(A46))),"")</f>
        <v>3,0,7.Essais sur béton durci</v>
      </c>
      <c r="P57" s="58">
        <v>0.41</v>
      </c>
      <c r="Q57" s="45">
        <v>41</v>
      </c>
    </row>
    <row r="58" spans="1:17">
      <c r="A58" s="45">
        <f t="shared" ca="1" si="0"/>
        <v>0</v>
      </c>
      <c r="B58" s="60">
        <f t="shared" ca="1" si="7"/>
        <v>1</v>
      </c>
      <c r="C58" s="60">
        <f ca="1">IF(INDIRECT($K$12&amp;"!A62")&lt;='Suivi Qualité PV'!$L$12,1,0)</f>
        <v>1</v>
      </c>
      <c r="D58" s="60">
        <f t="shared" ca="1" si="2"/>
        <v>1</v>
      </c>
      <c r="E58" s="60" t="str">
        <f t="shared" ca="1" si="3"/>
        <v>2,5,1</v>
      </c>
      <c r="F58" s="60" t="b">
        <f ca="1">ISTEXT(INDIRECT($K$12&amp;"!F62"))</f>
        <v>0</v>
      </c>
      <c r="G58" s="79" t="s">
        <v>40</v>
      </c>
      <c r="H58" s="60" t="str">
        <f t="shared" ca="1" si="4"/>
        <v>2,5,1</v>
      </c>
      <c r="N58" s="114" t="str">
        <f t="array" aca="1" ref="N58" ca="1">IFERROR(INDEX(INDIRECT($K$12&amp;"!$C:$C"),SMALL(IF($H$4:$H$178&lt;&gt;"",ROW(INDIRECT($K$12&amp;"!$C$8"):INDIRECT($K$12&amp;"!$C$182"))),ROW(A47))),"")</f>
        <v>3,0,8. Finition de la dalle</v>
      </c>
      <c r="P58" s="58">
        <v>0.42</v>
      </c>
      <c r="Q58" s="45">
        <v>41</v>
      </c>
    </row>
    <row r="59" spans="1:17">
      <c r="A59" s="45">
        <f t="shared" ca="1" si="0"/>
        <v>0</v>
      </c>
      <c r="B59" s="60">
        <f t="shared" ca="1" si="7"/>
        <v>1</v>
      </c>
      <c r="C59" s="60">
        <f ca="1">IF(INDIRECT($K$12&amp;"!A63")&lt;='Suivi Qualité PV'!$L$12,1,0)</f>
        <v>1</v>
      </c>
      <c r="D59" s="60">
        <f t="shared" ca="1" si="2"/>
        <v>1</v>
      </c>
      <c r="E59" s="60" t="str">
        <f t="shared" ca="1" si="3"/>
        <v>2,5,2</v>
      </c>
      <c r="F59" s="60" t="b">
        <f ca="1">ISTEXT(INDIRECT($K$12&amp;"!F63"))</f>
        <v>0</v>
      </c>
      <c r="G59" s="87" t="s">
        <v>41</v>
      </c>
      <c r="H59" s="60" t="str">
        <f t="shared" ca="1" si="4"/>
        <v>2,5,2</v>
      </c>
      <c r="N59" s="114" t="str">
        <f t="array" aca="1" ref="N59" ca="1">IFERROR(INDEX(INDIRECT($K$12&amp;"!$C:$C"),SMALL(IF($H$4:$H$178&lt;&gt;"",ROW(INDIRECT($K$12&amp;"!$C$8"):INDIRECT($K$12&amp;"!$C$182"))),ROW(A48))),"")</f>
        <v>3,0,9. Décoffrage/utilisation de l'ouvrage</v>
      </c>
      <c r="P59" s="58">
        <v>0.43</v>
      </c>
      <c r="Q59" s="45">
        <v>41</v>
      </c>
    </row>
    <row r="60" spans="1:17">
      <c r="A60" s="45">
        <f t="shared" ca="1" si="0"/>
        <v>0</v>
      </c>
      <c r="B60" s="60">
        <f t="shared" ca="1" si="7"/>
        <v>1</v>
      </c>
      <c r="C60" s="60">
        <f ca="1">IF(INDIRECT($K$12&amp;"!A64")&lt;='Suivi Qualité PV'!$L$12,1,0)</f>
        <v>1</v>
      </c>
      <c r="D60" s="60">
        <f t="shared" ca="1" si="2"/>
        <v>1</v>
      </c>
      <c r="E60" s="60">
        <f t="shared" ca="1" si="3"/>
        <v>0</v>
      </c>
      <c r="F60" s="60" t="b">
        <f ca="1">ISTEXT(INDIRECT($K$12&amp;"!F64"))</f>
        <v>0</v>
      </c>
      <c r="G60" s="88"/>
      <c r="H60" s="60" t="str">
        <f t="shared" ca="1" si="4"/>
        <v/>
      </c>
      <c r="N60" s="114" t="str">
        <f t="array" aca="1" ref="N60" ca="1">IFERROR(INDEX(INDIRECT($K$12&amp;"!$C:$C"),SMALL(IF($H$4:$H$178&lt;&gt;"",ROW(INDIRECT($K$12&amp;"!$C$8"):INDIRECT($K$12&amp;"!$C$182"))),ROW(A49))),"")</f>
        <v>3,0,10. MALT dalle sur radier</v>
      </c>
      <c r="P60" s="58">
        <v>0.44</v>
      </c>
      <c r="Q60" s="45">
        <v>41</v>
      </c>
    </row>
    <row r="61" spans="1:17">
      <c r="A61" s="45">
        <f t="shared" ca="1" si="0"/>
        <v>0</v>
      </c>
      <c r="B61" s="60">
        <f t="shared" ca="1" si="7"/>
        <v>1</v>
      </c>
      <c r="C61" s="60">
        <f ca="1">IF(INDIRECT($K$12&amp;"!A65")&lt;='Suivi Qualité PV'!$L$12,1,0)</f>
        <v>1</v>
      </c>
      <c r="D61" s="60">
        <f t="shared" ca="1" si="2"/>
        <v>1</v>
      </c>
      <c r="E61" s="60">
        <f t="shared" ca="1" si="3"/>
        <v>0</v>
      </c>
      <c r="F61" s="60" t="b">
        <f ca="1">ISTEXT(INDIRECT($K$12&amp;"!F65"))</f>
        <v>0</v>
      </c>
      <c r="G61" s="82"/>
      <c r="H61" s="60" t="str">
        <f t="shared" ca="1" si="4"/>
        <v/>
      </c>
      <c r="N61" s="114" t="str">
        <f t="array" aca="1" ref="N61" ca="1">IFERROR(INDEX(INDIRECT($K$12&amp;"!$C:$C"),SMALL(IF($H$4:$H$178&lt;&gt;"",ROW(INDIRECT($K$12&amp;"!$C$8"):INDIRECT($K$12&amp;"!$C$182"))),ROW(A50))),"")</f>
        <v xml:space="preserve">PLANCHERS </v>
      </c>
      <c r="P61" s="58">
        <v>0.45</v>
      </c>
      <c r="Q61">
        <v>44</v>
      </c>
    </row>
    <row r="62" spans="1:17">
      <c r="A62" s="45">
        <f t="shared" ca="1" si="0"/>
        <v>0</v>
      </c>
      <c r="B62" s="60">
        <f t="shared" ca="1" si="7"/>
        <v>1</v>
      </c>
      <c r="C62" s="60">
        <f ca="1">IF(INDIRECT($K$12&amp;"!A66")&lt;='Suivi Qualité PV'!$L$12,1,0)</f>
        <v>1</v>
      </c>
      <c r="D62" s="60">
        <f t="shared" ca="1" si="2"/>
        <v>1</v>
      </c>
      <c r="E62" s="60" t="str">
        <f t="shared" ca="1" si="3"/>
        <v>2,5,3</v>
      </c>
      <c r="F62" s="60" t="b">
        <f ca="1">ISTEXT(INDIRECT($K$12&amp;"!F66"))</f>
        <v>0</v>
      </c>
      <c r="G62" s="79" t="s">
        <v>42</v>
      </c>
      <c r="H62" s="60" t="str">
        <f t="shared" ca="1" si="4"/>
        <v>2,5,3</v>
      </c>
      <c r="N62" s="114" t="str">
        <f t="array" aca="1" ref="N62" ca="1">IFERROR(INDEX(INDIRECT($K$12&amp;"!$C:$C"),SMALL(IF($H$4:$H$178&lt;&gt;"",ROW(INDIRECT($K$12&amp;"!$C$8"):INDIRECT($K$12&amp;"!$C$182"))),ROW(A51))),"")</f>
        <v>4,0,1. Coffrages</v>
      </c>
      <c r="P62" s="58">
        <v>0.46</v>
      </c>
      <c r="Q62">
        <v>47</v>
      </c>
    </row>
    <row r="63" spans="1:17">
      <c r="A63" s="45">
        <f t="shared" ca="1" si="0"/>
        <v>0</v>
      </c>
      <c r="B63" s="60">
        <f t="shared" ca="1" si="7"/>
        <v>1</v>
      </c>
      <c r="C63" s="60">
        <f ca="1">IF(INDIRECT($K$12&amp;"!A67")&lt;='Suivi Qualité PV'!$L$12,1,0)</f>
        <v>1</v>
      </c>
      <c r="D63" s="60">
        <f t="shared" ca="1" si="2"/>
        <v>1</v>
      </c>
      <c r="E63" s="60" t="str">
        <f t="shared" ca="1" si="3"/>
        <v>2,5,4</v>
      </c>
      <c r="F63" s="60" t="b">
        <f ca="1">ISTEXT(INDIRECT($K$12&amp;"!F67"))</f>
        <v>0</v>
      </c>
      <c r="G63" s="79" t="s">
        <v>43</v>
      </c>
      <c r="H63" s="60" t="str">
        <f t="shared" ca="1" si="4"/>
        <v>2,5,4</v>
      </c>
      <c r="N63" s="114" t="str">
        <f t="array" aca="1" ref="N63" ca="1">IFERROR(INDEX(INDIRECT($K$12&amp;"!$C:$C"),SMALL(IF($H$4:$H$178&lt;&gt;"",ROW(INDIRECT($K$12&amp;"!$C$8"):INDIRECT($K$12&amp;"!$C$182"))),ROW(A52))),"")</f>
        <v xml:space="preserve">4,0,2. Ferraillages </v>
      </c>
      <c r="P63" s="58">
        <v>0.47</v>
      </c>
      <c r="Q63" s="45">
        <v>47</v>
      </c>
    </row>
    <row r="64" spans="1:17">
      <c r="A64" s="45">
        <f t="shared" ca="1" si="0"/>
        <v>0</v>
      </c>
      <c r="B64" s="60">
        <f t="shared" ca="1" si="7"/>
        <v>1</v>
      </c>
      <c r="C64" s="60">
        <f ca="1">IF(INDIRECT($K$12&amp;"!A68")&lt;='Suivi Qualité PV'!$L$12,1,0)</f>
        <v>1</v>
      </c>
      <c r="D64" s="60">
        <f t="shared" ca="1" si="2"/>
        <v>1</v>
      </c>
      <c r="E64" s="60" t="str">
        <f t="shared" ca="1" si="3"/>
        <v>2,5,5</v>
      </c>
      <c r="F64" s="60" t="b">
        <f ca="1">ISTEXT(INDIRECT($K$12&amp;"!F68"))</f>
        <v>0</v>
      </c>
      <c r="G64" s="79" t="s">
        <v>44</v>
      </c>
      <c r="H64" s="60" t="str">
        <f t="shared" ca="1" si="4"/>
        <v>2,5,5</v>
      </c>
      <c r="N64" s="114" t="str">
        <f t="array" aca="1" ref="N64" ca="1">IFERROR(INDEX(INDIRECT($K$12&amp;"!$C:$C"),SMALL(IF($H$4:$H$178&lt;&gt;"",ROW(INDIRECT($K$12&amp;"!$C$8"):INDIRECT($K$12&amp;"!$C$182"))),ROW(A53))),"")</f>
        <v>4,0,3. MALT plancher haut</v>
      </c>
      <c r="P64" s="58">
        <v>0.48</v>
      </c>
      <c r="Q64">
        <v>48</v>
      </c>
    </row>
    <row r="65" spans="1:17">
      <c r="A65" s="45">
        <f t="shared" ca="1" si="0"/>
        <v>0</v>
      </c>
      <c r="B65" s="60">
        <f t="shared" ca="1" si="7"/>
        <v>1</v>
      </c>
      <c r="C65" s="60">
        <f ca="1">IF(INDIRECT($K$12&amp;"!A69")&lt;='Suivi Qualité PV'!$L$12,1,0)</f>
        <v>1</v>
      </c>
      <c r="D65" s="60">
        <f t="shared" ca="1" si="2"/>
        <v>1</v>
      </c>
      <c r="E65" s="60" t="str">
        <f t="shared" ca="1" si="3"/>
        <v>2,5,6</v>
      </c>
      <c r="F65" s="60" t="b">
        <f ca="1">ISTEXT(INDIRECT($K$12&amp;"!F69"))</f>
        <v>0</v>
      </c>
      <c r="G65" s="79" t="s">
        <v>45</v>
      </c>
      <c r="H65" s="60" t="str">
        <f t="shared" ca="1" si="4"/>
        <v>2,5,6</v>
      </c>
      <c r="N65" s="114" t="str">
        <f t="array" aca="1" ref="N65" ca="1">IFERROR(INDEX(INDIRECT($K$12&amp;"!$C:$C"),SMALL(IF($H$4:$H$178&lt;&gt;"",ROW(INDIRECT($K$12&amp;"!$C$8"):INDIRECT($K$12&amp;"!$C$182"))),ROW(A54))),"")</f>
        <v xml:space="preserve">4,0,4. Essais sur béton frais </v>
      </c>
      <c r="P65" s="58">
        <v>0.49</v>
      </c>
      <c r="Q65" s="45">
        <v>48</v>
      </c>
    </row>
    <row r="66" spans="1:17">
      <c r="A66" s="45">
        <f t="shared" ca="1" si="0"/>
        <v>0</v>
      </c>
      <c r="B66" s="60">
        <f t="shared" ca="1" si="7"/>
        <v>1</v>
      </c>
      <c r="C66" s="60">
        <f ca="1">IF(INDIRECT($K$12&amp;"!A70")&lt;='Suivi Qualité PV'!$L$12,1,0)</f>
        <v>1</v>
      </c>
      <c r="D66" s="60">
        <f t="shared" ca="1" si="2"/>
        <v>1</v>
      </c>
      <c r="E66" s="60" t="str">
        <f t="shared" ca="1" si="3"/>
        <v>2,5,7</v>
      </c>
      <c r="F66" s="60" t="b">
        <f ca="1">ISTEXT(INDIRECT($K$12&amp;"!F70"))</f>
        <v>0</v>
      </c>
      <c r="G66" s="79" t="s">
        <v>46</v>
      </c>
      <c r="H66" s="60" t="str">
        <f t="shared" ca="1" si="4"/>
        <v>2,5,7</v>
      </c>
      <c r="N66" s="114" t="str">
        <f t="array" aca="1" ref="N66" ca="1">IFERROR(INDEX(INDIRECT($K$12&amp;"!$C:$C"),SMALL(IF($H$4:$H$178&lt;&gt;"",ROW(INDIRECT($K$12&amp;"!$C$8"):INDIRECT($K$12&amp;"!$C$182"))),ROW(A55))),"")</f>
        <v>4,0,5. Essais sur béton durci</v>
      </c>
      <c r="P66" s="58">
        <v>0.5</v>
      </c>
      <c r="Q66">
        <v>54</v>
      </c>
    </row>
    <row r="67" spans="1:17">
      <c r="A67" s="45">
        <f t="shared" ca="1" si="0"/>
        <v>0</v>
      </c>
      <c r="B67" s="60">
        <f t="shared" ca="1" si="7"/>
        <v>1</v>
      </c>
      <c r="C67" s="60">
        <f ca="1">IF(INDIRECT($K$12&amp;"!A71")&lt;='Suivi Qualité PV'!$L$12,1,0)</f>
        <v>1</v>
      </c>
      <c r="D67" s="60">
        <f t="shared" ca="1" si="2"/>
        <v>1</v>
      </c>
      <c r="E67" s="60">
        <f t="shared" ca="1" si="3"/>
        <v>0</v>
      </c>
      <c r="F67" s="60" t="b">
        <f ca="1">ISTEXT(INDIRECT($K$12&amp;"!F71"))</f>
        <v>0</v>
      </c>
      <c r="G67" s="79"/>
      <c r="H67" s="60" t="str">
        <f t="shared" ca="1" si="4"/>
        <v/>
      </c>
      <c r="N67" s="114" t="str">
        <f t="array" aca="1" ref="N67" ca="1">IFERROR(INDEX(INDIRECT($K$12&amp;"!$C:$C"),SMALL(IF($H$4:$H$178&lt;&gt;"",ROW(INDIRECT($K$12&amp;"!$C$8"):INDIRECT($K$12&amp;"!$C$182"))),ROW(A56))),"")</f>
        <v>4,0,6. Décoffrage/utilisation de l'ouvrage</v>
      </c>
      <c r="P67" s="58">
        <v>0.51</v>
      </c>
      <c r="Q67">
        <v>54</v>
      </c>
    </row>
    <row r="68" spans="1:17">
      <c r="A68" s="45">
        <f t="shared" ca="1" si="0"/>
        <v>0</v>
      </c>
      <c r="B68" s="60">
        <f t="shared" ca="1" si="7"/>
        <v>1</v>
      </c>
      <c r="C68" s="60">
        <f ca="1">IF(INDIRECT($K$12&amp;"!A72")&lt;='Suivi Qualité PV'!$L$12,1,0)</f>
        <v>1</v>
      </c>
      <c r="D68" s="60">
        <f t="shared" ca="1" si="2"/>
        <v>1</v>
      </c>
      <c r="E68" s="60" t="str">
        <f t="shared" ca="1" si="3"/>
        <v>2,6,0</v>
      </c>
      <c r="F68" s="60" t="b">
        <f ca="1">ISTEXT(INDIRECT($K$12&amp;"!F72"))</f>
        <v>0</v>
      </c>
      <c r="G68" s="78" t="s">
        <v>47</v>
      </c>
      <c r="H68" s="60" t="str">
        <f t="shared" ca="1" si="4"/>
        <v>2,6,0</v>
      </c>
      <c r="N68" s="114" t="str">
        <f t="array" aca="1" ref="N68" ca="1">IFERROR(INDEX(INDIRECT($K$12&amp;"!$C:$C"),SMALL(IF($H$4:$H$178&lt;&gt;"",ROW(INDIRECT($K$12&amp;"!$C$8"):INDIRECT($K$12&amp;"!$C$182"))),ROW(A57))),"")</f>
        <v>4,0,7. MALT plancher haut</v>
      </c>
      <c r="P68" s="58">
        <v>0.52</v>
      </c>
      <c r="Q68">
        <v>55</v>
      </c>
    </row>
    <row r="69" spans="1:17">
      <c r="A69" s="45">
        <f t="shared" ref="A69:A132" ca="1" si="8">IF(F69,1,0)</f>
        <v>0</v>
      </c>
      <c r="B69" s="60">
        <f t="shared" ca="1" si="7"/>
        <v>1</v>
      </c>
      <c r="C69" s="60">
        <f ca="1">IF(INDIRECT($K$12&amp;"!A73")&lt;='Suivi Qualité PV'!$L$12,1,0)</f>
        <v>1</v>
      </c>
      <c r="D69" s="60">
        <f t="shared" ref="D69:D132" ca="1" si="9">IF(AND(B69=1,C69=1),1,0)</f>
        <v>1</v>
      </c>
      <c r="E69" s="60" t="str">
        <f t="shared" ref="E69:E132" ca="1" si="10">IF(F69,0,G69)</f>
        <v>2,6,1</v>
      </c>
      <c r="F69" s="60" t="b">
        <f ca="1">ISTEXT(INDIRECT($K$12&amp;"!F73"))</f>
        <v>0</v>
      </c>
      <c r="G69" s="79" t="s">
        <v>49</v>
      </c>
      <c r="H69" s="60" t="str">
        <f t="shared" ref="H69:H132" ca="1" si="11">IF(AND(D69&lt;&gt;0,E69&lt;&gt;0),G69,"")</f>
        <v>2,6,1</v>
      </c>
      <c r="N69" s="114" t="str">
        <f t="array" aca="1" ref="N69" ca="1">IFERROR(INDEX(INDIRECT($K$12&amp;"!$C:$C"),SMALL(IF($H$4:$H$178&lt;&gt;"",ROW(INDIRECT($K$12&amp;"!$C$8"):INDIRECT($K$12&amp;"!$C$182"))),ROW(A58))),"")</f>
        <v xml:space="preserve">VOILES </v>
      </c>
      <c r="P69" s="58">
        <v>0.53</v>
      </c>
      <c r="Q69" s="45">
        <v>55</v>
      </c>
    </row>
    <row r="70" spans="1:17">
      <c r="A70" s="45">
        <f t="shared" ca="1" si="8"/>
        <v>0</v>
      </c>
      <c r="B70" s="60">
        <f t="shared" ca="1" si="7"/>
        <v>1</v>
      </c>
      <c r="C70" s="60">
        <f ca="1">IF(INDIRECT($K$12&amp;"!A74")&lt;='Suivi Qualité PV'!$L$12,1,0)</f>
        <v>1</v>
      </c>
      <c r="D70" s="60">
        <f t="shared" ca="1" si="9"/>
        <v>1</v>
      </c>
      <c r="E70" s="60" t="str">
        <f t="shared" ca="1" si="10"/>
        <v>2,6,2</v>
      </c>
      <c r="F70" s="60" t="b">
        <f ca="1">ISTEXT(INDIRECT($K$12&amp;"!F74"))</f>
        <v>0</v>
      </c>
      <c r="G70" s="87" t="s">
        <v>50</v>
      </c>
      <c r="H70" s="60" t="str">
        <f t="shared" ca="1" si="11"/>
        <v>2,6,2</v>
      </c>
      <c r="N70" s="114" t="str">
        <f t="array" aca="1" ref="N70" ca="1">IFERROR(INDEX(INDIRECT($K$12&amp;"!$C:$C"),SMALL(IF($H$4:$H$178&lt;&gt;"",ROW(INDIRECT($K$12&amp;"!$C$8"):INDIRECT($K$12&amp;"!$C$182"))),ROW(A59))),"")</f>
        <v>Corps creux Agglo/Brique</v>
      </c>
      <c r="P70" s="58">
        <v>0.54</v>
      </c>
      <c r="Q70" s="45">
        <v>55</v>
      </c>
    </row>
    <row r="71" spans="1:17">
      <c r="A71" s="45">
        <f t="shared" ca="1" si="8"/>
        <v>0</v>
      </c>
      <c r="B71" s="60">
        <f t="shared" ca="1" si="7"/>
        <v>1</v>
      </c>
      <c r="C71" s="60">
        <f ca="1">IF(INDIRECT($K$12&amp;"!A75")&lt;='Suivi Qualité PV'!$L$12,1,0)</f>
        <v>1</v>
      </c>
      <c r="D71" s="60">
        <f t="shared" ca="1" si="9"/>
        <v>1</v>
      </c>
      <c r="E71" s="60">
        <f t="shared" ca="1" si="10"/>
        <v>0</v>
      </c>
      <c r="F71" s="60" t="b">
        <f ca="1">ISTEXT(INDIRECT($K$12&amp;"!F75"))</f>
        <v>0</v>
      </c>
      <c r="G71" s="88"/>
      <c r="H71" s="60" t="str">
        <f t="shared" ca="1" si="11"/>
        <v/>
      </c>
      <c r="N71" s="114" t="str">
        <f t="array" aca="1" ref="N71" ca="1">IFERROR(INDEX(INDIRECT($K$12&amp;"!$C:$C"),SMALL(IF($H$4:$H$178&lt;&gt;"",ROW(INDIRECT($K$12&amp;"!$C$8"):INDIRECT($K$12&amp;"!$C$182"))),ROW(A60))),"")</f>
        <v xml:space="preserve">5,1,1. Implantation des murs </v>
      </c>
      <c r="P71" s="58">
        <v>0.55000000000000004</v>
      </c>
      <c r="Q71">
        <v>57</v>
      </c>
    </row>
    <row r="72" spans="1:17">
      <c r="A72" s="45">
        <f t="shared" ca="1" si="8"/>
        <v>0</v>
      </c>
      <c r="B72" s="60">
        <f t="shared" ca="1" si="7"/>
        <v>1</v>
      </c>
      <c r="C72" s="60">
        <f ca="1">IF(INDIRECT($K$12&amp;"!A76")&lt;='Suivi Qualité PV'!$L$12,1,0)</f>
        <v>1</v>
      </c>
      <c r="D72" s="60">
        <f t="shared" ca="1" si="9"/>
        <v>1</v>
      </c>
      <c r="E72" s="60">
        <f t="shared" ca="1" si="10"/>
        <v>0</v>
      </c>
      <c r="F72" s="60" t="b">
        <f ca="1">ISTEXT(INDIRECT($K$12&amp;"!F76"))</f>
        <v>0</v>
      </c>
      <c r="G72" s="82"/>
      <c r="H72" s="60" t="str">
        <f t="shared" ca="1" si="11"/>
        <v/>
      </c>
      <c r="N72" s="114" t="str">
        <f t="array" aca="1" ref="N72" ca="1">IFERROR(INDEX(INDIRECT($K$12&amp;"!$C:$C"),SMALL(IF($H$4:$H$178&lt;&gt;"",ROW(INDIRECT($K$12&amp;"!$C$8"):INDIRECT($K$12&amp;"!$C$182"))),ROW(A61))),"")</f>
        <v>5,1,2. Verticalité et mesures des murs</v>
      </c>
      <c r="P72" s="58">
        <v>0.56000000000000005</v>
      </c>
      <c r="Q72" s="45">
        <v>57</v>
      </c>
    </row>
    <row r="73" spans="1:17">
      <c r="A73" s="45">
        <f t="shared" ca="1" si="8"/>
        <v>0</v>
      </c>
      <c r="B73" s="60">
        <f t="shared" ca="1" si="7"/>
        <v>1</v>
      </c>
      <c r="C73" s="60">
        <f ca="1">IF(INDIRECT($K$12&amp;"!A77")&lt;='Suivi Qualité PV'!$L$12,1,0)</f>
        <v>1</v>
      </c>
      <c r="D73" s="60">
        <f t="shared" ca="1" si="9"/>
        <v>1</v>
      </c>
      <c r="E73" s="60" t="str">
        <f t="shared" ca="1" si="10"/>
        <v>2,6,3</v>
      </c>
      <c r="F73" s="60" t="b">
        <f ca="1">ISTEXT(INDIRECT($K$12&amp;"!F77"))</f>
        <v>0</v>
      </c>
      <c r="G73" s="79" t="s">
        <v>51</v>
      </c>
      <c r="H73" s="60" t="str">
        <f t="shared" ca="1" si="11"/>
        <v>2,6,3</v>
      </c>
      <c r="N73" s="114" t="str">
        <f t="array" aca="1" ref="N73" ca="1">IFERROR(INDEX(INDIRECT($K$12&amp;"!$C:$C"),SMALL(IF($H$4:$H$178&lt;&gt;"",ROW(INDIRECT($K$12&amp;"!$C$8"):INDIRECT($K$12&amp;"!$C$182"))),ROW(A62))),"")</f>
        <v>Corps plein BA</v>
      </c>
      <c r="P73" s="58">
        <v>0.56999999999999995</v>
      </c>
      <c r="Q73" s="45">
        <v>57</v>
      </c>
    </row>
    <row r="74" spans="1:17">
      <c r="A74" s="45">
        <f t="shared" ca="1" si="8"/>
        <v>0</v>
      </c>
      <c r="B74" s="60">
        <f t="shared" ca="1" si="7"/>
        <v>1</v>
      </c>
      <c r="C74" s="60">
        <f ca="1">IF(INDIRECT($K$12&amp;"!A78")&lt;='Suivi Qualité PV'!$L$12,1,0)</f>
        <v>1</v>
      </c>
      <c r="D74" s="60">
        <f t="shared" ca="1" si="9"/>
        <v>1</v>
      </c>
      <c r="E74" s="60" t="str">
        <f t="shared" ca="1" si="10"/>
        <v>2,6,4</v>
      </c>
      <c r="F74" s="60" t="b">
        <f ca="1">ISTEXT(INDIRECT($K$12&amp;"!F78"))</f>
        <v>0</v>
      </c>
      <c r="G74" s="79" t="s">
        <v>52</v>
      </c>
      <c r="H74" s="60" t="str">
        <f t="shared" ca="1" si="11"/>
        <v>2,6,4</v>
      </c>
      <c r="N74" s="114" t="str">
        <f t="array" aca="1" ref="N74" ca="1">IFERROR(INDEX(INDIRECT($K$12&amp;"!$C:$C"),SMALL(IF($H$4:$H$178&lt;&gt;"",ROW(INDIRECT($K$12&amp;"!$C$8"):INDIRECT($K$12&amp;"!$C$182"))),ROW(A63))),"")</f>
        <v xml:space="preserve">5,2,2. Ferraillages </v>
      </c>
      <c r="P74" s="58">
        <v>0.57999999999999996</v>
      </c>
      <c r="Q74" s="45">
        <v>57</v>
      </c>
    </row>
    <row r="75" spans="1:17">
      <c r="A75" s="45">
        <f t="shared" ca="1" si="8"/>
        <v>0</v>
      </c>
      <c r="B75" s="60">
        <f t="shared" ca="1" si="7"/>
        <v>1</v>
      </c>
      <c r="C75" s="60">
        <f ca="1">IF(INDIRECT($K$12&amp;"!A79")&lt;='Suivi Qualité PV'!$L$12,1,0)</f>
        <v>1</v>
      </c>
      <c r="D75" s="60">
        <f t="shared" ca="1" si="9"/>
        <v>1</v>
      </c>
      <c r="E75" s="60" t="str">
        <f t="shared" ca="1" si="10"/>
        <v>2,6,5</v>
      </c>
      <c r="F75" s="60" t="b">
        <f ca="1">ISTEXT(INDIRECT($K$12&amp;"!F79"))</f>
        <v>0</v>
      </c>
      <c r="G75" s="79" t="s">
        <v>53</v>
      </c>
      <c r="H75" s="60" t="str">
        <f t="shared" ca="1" si="11"/>
        <v>2,6,5</v>
      </c>
      <c r="N75" s="114" t="str">
        <f t="array" aca="1" ref="N75" ca="1">IFERROR(INDEX(INDIRECT($K$12&amp;"!$C:$C"),SMALL(IF($H$4:$H$178&lt;&gt;"",ROW(INDIRECT($K$12&amp;"!$C$8"):INDIRECT($K$12&amp;"!$C$182"))),ROW(A64))),"")</f>
        <v>5,2,3. MALT murs</v>
      </c>
      <c r="P75" s="58">
        <v>0.59</v>
      </c>
      <c r="Q75" s="45">
        <v>57</v>
      </c>
    </row>
    <row r="76" spans="1:17">
      <c r="A76" s="45">
        <f t="shared" ca="1" si="8"/>
        <v>0</v>
      </c>
      <c r="B76" s="60">
        <f t="shared" ca="1" si="7"/>
        <v>1</v>
      </c>
      <c r="C76" s="60">
        <f ca="1">IF(INDIRECT($K$12&amp;"!A80")&lt;='Suivi Qualité PV'!$L$12,1,0)</f>
        <v>1</v>
      </c>
      <c r="D76" s="60">
        <f t="shared" ca="1" si="9"/>
        <v>1</v>
      </c>
      <c r="E76" s="60" t="str">
        <f t="shared" ca="1" si="10"/>
        <v>2,6,6</v>
      </c>
      <c r="F76" s="60" t="b">
        <f ca="1">ISTEXT(INDIRECT($K$12&amp;"!F80"))</f>
        <v>0</v>
      </c>
      <c r="G76" s="79" t="s">
        <v>54</v>
      </c>
      <c r="H76" s="60" t="str">
        <f t="shared" ca="1" si="11"/>
        <v>2,6,6</v>
      </c>
      <c r="N76" s="114" t="str">
        <f t="array" aca="1" ref="N76" ca="1">IFERROR(INDEX(INDIRECT($K$12&amp;"!$C:$C"),SMALL(IF($H$4:$H$178&lt;&gt;"",ROW(INDIRECT($K$12&amp;"!$C$8"):INDIRECT($K$12&amp;"!$C$182"))),ROW(A65))),"")</f>
        <v>5,2,4. Verticalité et mesure des murs</v>
      </c>
      <c r="P76" s="58">
        <v>0.6</v>
      </c>
      <c r="Q76">
        <v>60</v>
      </c>
    </row>
    <row r="77" spans="1:17">
      <c r="A77" s="45">
        <f t="shared" ca="1" si="8"/>
        <v>0</v>
      </c>
      <c r="B77" s="60">
        <f t="shared" ca="1" si="7"/>
        <v>1</v>
      </c>
      <c r="C77" s="60">
        <f ca="1">IF(INDIRECT($K$12&amp;"!A81")&lt;='Suivi Qualité PV'!$L$12,1,0)</f>
        <v>1</v>
      </c>
      <c r="D77" s="60">
        <f t="shared" ca="1" si="9"/>
        <v>1</v>
      </c>
      <c r="E77" s="60" t="str">
        <f t="shared" ca="1" si="10"/>
        <v>2,6,7</v>
      </c>
      <c r="F77" s="60" t="b">
        <f ca="1">ISTEXT(INDIRECT($K$12&amp;"!F81"))</f>
        <v>0</v>
      </c>
      <c r="G77" s="79" t="s">
        <v>55</v>
      </c>
      <c r="H77" s="60" t="str">
        <f t="shared" ca="1" si="11"/>
        <v>2,6,7</v>
      </c>
      <c r="N77" s="114" t="str">
        <f t="array" aca="1" ref="N77" ca="1">IFERROR(INDEX(INDIRECT($K$12&amp;"!$C:$C"),SMALL(IF($H$4:$H$178&lt;&gt;"",ROW(INDIRECT($K$12&amp;"!$C$8"):INDIRECT($K$12&amp;"!$C$182"))),ROW(A66))),"")</f>
        <v xml:space="preserve">5,2,5. Essais sur béton frais </v>
      </c>
      <c r="P77" s="58">
        <v>0.61</v>
      </c>
      <c r="Q77">
        <v>60</v>
      </c>
    </row>
    <row r="78" spans="1:17">
      <c r="A78" s="45">
        <f t="shared" ca="1" si="8"/>
        <v>0</v>
      </c>
      <c r="B78" s="60">
        <f t="shared" ca="1" si="7"/>
        <v>1</v>
      </c>
      <c r="C78" s="60">
        <f ca="1">IF(INDIRECT($K$12&amp;"!A82")&lt;='Suivi Qualité PV'!$L$12,1,0)</f>
        <v>1</v>
      </c>
      <c r="D78" s="60">
        <f t="shared" ca="1" si="9"/>
        <v>1</v>
      </c>
      <c r="E78" s="60">
        <f t="shared" ca="1" si="10"/>
        <v>0</v>
      </c>
      <c r="F78" s="60" t="b">
        <f ca="1">ISTEXT(INDIRECT($K$12&amp;"!F82"))</f>
        <v>0</v>
      </c>
      <c r="G78" s="79"/>
      <c r="H78" s="60" t="str">
        <f t="shared" ca="1" si="11"/>
        <v/>
      </c>
      <c r="N78" s="114" t="str">
        <f t="array" aca="1" ref="N78" ca="1">IFERROR(INDEX(INDIRECT($K$12&amp;"!$C:$C"),SMALL(IF($H$4:$H$178&lt;&gt;"",ROW(INDIRECT($K$12&amp;"!$C$8"):INDIRECT($K$12&amp;"!$C$182"))),ROW(A67))),"")</f>
        <v>5,2,6. Essais sur béton durci</v>
      </c>
      <c r="P78" s="58">
        <v>0.62</v>
      </c>
      <c r="Q78">
        <v>63</v>
      </c>
    </row>
    <row r="79" spans="1:17">
      <c r="A79" s="45">
        <f t="shared" ca="1" si="8"/>
        <v>0</v>
      </c>
      <c r="B79" s="60">
        <f t="shared" ca="1" si="7"/>
        <v>1</v>
      </c>
      <c r="C79" s="60">
        <f ca="1">IF(INDIRECT($K$12&amp;"!A83")&lt;='Suivi Qualité PV'!$L$12,1,0)</f>
        <v>1</v>
      </c>
      <c r="D79" s="60">
        <f t="shared" ca="1" si="9"/>
        <v>1</v>
      </c>
      <c r="E79" s="60">
        <f t="shared" ca="1" si="10"/>
        <v>3</v>
      </c>
      <c r="F79" s="60" t="b">
        <f ca="1">ISTEXT(INDIRECT($K$12&amp;"!F83"))</f>
        <v>0</v>
      </c>
      <c r="G79" s="78">
        <v>3</v>
      </c>
      <c r="H79" s="60">
        <f t="shared" ca="1" si="11"/>
        <v>3</v>
      </c>
      <c r="N79" s="114" t="str">
        <f t="array" aca="1" ref="N79" ca="1">IFERROR(INDEX(INDIRECT($K$12&amp;"!$C:$C"),SMALL(IF($H$4:$H$178&lt;&gt;"",ROW(INDIRECT($K$12&amp;"!$C$8"):INDIRECT($K$12&amp;"!$C$182"))),ROW(A68))),"")</f>
        <v>5,2,7. Décoffrage/utilisation de l'ouvrage</v>
      </c>
      <c r="P79" s="58">
        <v>0.63</v>
      </c>
      <c r="Q79">
        <v>63</v>
      </c>
    </row>
    <row r="80" spans="1:17">
      <c r="A80" s="45">
        <f t="shared" ca="1" si="8"/>
        <v>0</v>
      </c>
      <c r="B80" s="60">
        <f t="shared" ca="1" si="7"/>
        <v>1</v>
      </c>
      <c r="C80" s="60">
        <f ca="1">IF(INDIRECT($K$12&amp;"!A84")&lt;='Suivi Qualité PV'!$L$12,1,0)</f>
        <v>1</v>
      </c>
      <c r="D80" s="60">
        <f t="shared" ca="1" si="9"/>
        <v>1</v>
      </c>
      <c r="E80" s="60" t="str">
        <f t="shared" ca="1" si="10"/>
        <v>3,0,1</v>
      </c>
      <c r="F80" s="60" t="b">
        <f ca="1">ISTEXT(INDIRECT($K$12&amp;"!F84"))</f>
        <v>0</v>
      </c>
      <c r="G80" s="79" t="s">
        <v>57</v>
      </c>
      <c r="H80" s="60" t="str">
        <f t="shared" ca="1" si="11"/>
        <v>3,0,1</v>
      </c>
      <c r="N80" s="114" t="str">
        <f t="array" aca="1" ref="N80" ca="1">IFERROR(INDEX(INDIRECT($K$12&amp;"!$C:$C"),SMALL(IF($H$4:$H$178&lt;&gt;"",ROW(INDIRECT($K$12&amp;"!$C$8"):INDIRECT($K$12&amp;"!$C$182"))),ROW(A69))),"")</f>
        <v>5,2,8. MALT murs</v>
      </c>
      <c r="P80" s="58">
        <v>0.64</v>
      </c>
      <c r="Q80">
        <v>63</v>
      </c>
    </row>
    <row r="81" spans="1:17">
      <c r="A81" s="45">
        <f t="shared" ca="1" si="8"/>
        <v>0</v>
      </c>
      <c r="B81" s="60">
        <f t="shared" ca="1" si="7"/>
        <v>1</v>
      </c>
      <c r="C81" s="60">
        <f ca="1">IF(INDIRECT($K$12&amp;"!A85")&lt;='Suivi Qualité PV'!$L$12,1,0)</f>
        <v>1</v>
      </c>
      <c r="D81" s="60">
        <f t="shared" ca="1" si="9"/>
        <v>1</v>
      </c>
      <c r="E81" s="60" t="str">
        <f t="shared" ca="1" si="10"/>
        <v>3,0,2</v>
      </c>
      <c r="F81" s="60" t="b">
        <f ca="1">ISTEXT(INDIRECT($K$12&amp;"!F85"))</f>
        <v>0</v>
      </c>
      <c r="G81" s="79" t="s">
        <v>58</v>
      </c>
      <c r="H81" s="60" t="str">
        <f t="shared" ca="1" si="11"/>
        <v>3,0,2</v>
      </c>
      <c r="N81" s="114" t="str">
        <f t="array" aca="1" ref="N81" ca="1">IFERROR(INDEX(INDIRECT($K$12&amp;"!$C:$C"),SMALL(IF($H$4:$H$178&lt;&gt;"",ROW(INDIRECT($K$12&amp;"!$C$8"):INDIRECT($K$12&amp;"!$C$182"))),ROW(A70))),"")</f>
        <v>5,2,9. Parement des murs</v>
      </c>
      <c r="P81" s="58">
        <v>0.65</v>
      </c>
      <c r="Q81">
        <v>64</v>
      </c>
    </row>
    <row r="82" spans="1:17">
      <c r="A82" s="45">
        <f t="shared" ca="1" si="8"/>
        <v>0</v>
      </c>
      <c r="B82" s="60">
        <f t="shared" ca="1" si="7"/>
        <v>1</v>
      </c>
      <c r="C82" s="60">
        <f ca="1">IF(INDIRECT($K$12&amp;"!A86")&lt;='Suivi Qualité PV'!$L$12,1,0)</f>
        <v>1</v>
      </c>
      <c r="D82" s="60">
        <f t="shared" ca="1" si="9"/>
        <v>1</v>
      </c>
      <c r="E82" s="60" t="str">
        <f t="shared" ca="1" si="10"/>
        <v>3,0,3</v>
      </c>
      <c r="F82" s="60" t="b">
        <f ca="1">ISTEXT(INDIRECT($K$12&amp;"!F86"))</f>
        <v>0</v>
      </c>
      <c r="G82" s="79" t="s">
        <v>59</v>
      </c>
      <c r="H82" s="60" t="str">
        <f t="shared" ca="1" si="11"/>
        <v>3,0,3</v>
      </c>
      <c r="N82" s="114" t="str">
        <f t="array" aca="1" ref="N82" ca="1">IFERROR(INDEX(INDIRECT($K$12&amp;"!$C:$C"),SMALL(IF($H$4:$H$178&lt;&gt;"",ROW(INDIRECT($K$12&amp;"!$C$8"):INDIRECT($K$12&amp;"!$C$182"))),ROW(A71))),"")</f>
        <v xml:space="preserve">ETANCHEITE ET ISOLATION </v>
      </c>
      <c r="P82" s="58">
        <v>0.66</v>
      </c>
      <c r="Q82" s="45">
        <v>64</v>
      </c>
    </row>
    <row r="83" spans="1:17">
      <c r="A83" s="45">
        <f t="shared" ca="1" si="8"/>
        <v>0</v>
      </c>
      <c r="B83" s="60">
        <f t="shared" ref="B83:B146" ca="1" si="12">IF(F83,0,1)</f>
        <v>1</v>
      </c>
      <c r="C83" s="60">
        <f ca="1">IF(INDIRECT($K$12&amp;"!A87")&lt;='Suivi Qualité PV'!$L$12,1,0)</f>
        <v>1</v>
      </c>
      <c r="D83" s="60">
        <f t="shared" ca="1" si="9"/>
        <v>1</v>
      </c>
      <c r="E83" s="60" t="str">
        <f t="shared" ca="1" si="10"/>
        <v>3,0,4</v>
      </c>
      <c r="F83" s="60" t="b">
        <f ca="1">ISTEXT(INDIRECT($K$12&amp;"!F87"))</f>
        <v>0</v>
      </c>
      <c r="G83" s="79" t="s">
        <v>60</v>
      </c>
      <c r="H83" s="60" t="str">
        <f t="shared" ca="1" si="11"/>
        <v>3,0,4</v>
      </c>
      <c r="N83" s="114" t="str">
        <f t="array" aca="1" ref="N83" ca="1">IFERROR(INDEX(INDIRECT($K$12&amp;"!$C:$C"),SMALL(IF($H$4:$H$178&lt;&gt;"",ROW(INDIRECT($K$12&amp;"!$C$8"):INDIRECT($K$12&amp;"!$C$182"))),ROW(A72))),"")</f>
        <v xml:space="preserve"> 6,0,1. Forme et utilisation de l'ouvrage </v>
      </c>
      <c r="P83" s="58">
        <v>0.67</v>
      </c>
      <c r="Q83" s="45">
        <v>64</v>
      </c>
    </row>
    <row r="84" spans="1:17">
      <c r="A84" s="45">
        <f t="shared" ca="1" si="8"/>
        <v>0</v>
      </c>
      <c r="B84" s="60">
        <f t="shared" ca="1" si="12"/>
        <v>1</v>
      </c>
      <c r="C84" s="60">
        <f ca="1">IF(INDIRECT($K$12&amp;"!A88")&lt;='Suivi Qualité PV'!$L$12,1,0)</f>
        <v>1</v>
      </c>
      <c r="D84" s="60">
        <f t="shared" ca="1" si="9"/>
        <v>1</v>
      </c>
      <c r="E84" s="60" t="str">
        <f t="shared" ca="1" si="10"/>
        <v>3,0,5</v>
      </c>
      <c r="F84" s="60" t="b">
        <f ca="1">ISTEXT(INDIRECT($K$12&amp;"!F88"))</f>
        <v>0</v>
      </c>
      <c r="G84" s="87" t="s">
        <v>61</v>
      </c>
      <c r="H84" s="60" t="str">
        <f t="shared" ca="1" si="11"/>
        <v>3,0,5</v>
      </c>
      <c r="N84" s="114" t="str">
        <f t="array" aca="1" ref="N84" ca="1">IFERROR(INDEX(INDIRECT($K$12&amp;"!$C:$C"),SMALL(IF($H$4:$H$178&lt;&gt;"",ROW(INDIRECT($K$12&amp;"!$C$8"):INDIRECT($K$12&amp;"!$C$182"))),ROW(A73))),"")</f>
        <v xml:space="preserve">6,0,2. Isolation </v>
      </c>
      <c r="P84" s="58">
        <v>0.68</v>
      </c>
      <c r="Q84" s="45">
        <v>64</v>
      </c>
    </row>
    <row r="85" spans="1:17">
      <c r="A85" s="45">
        <f t="shared" ca="1" si="8"/>
        <v>0</v>
      </c>
      <c r="B85" s="60">
        <f t="shared" ca="1" si="12"/>
        <v>1</v>
      </c>
      <c r="C85" s="60">
        <f ca="1">IF(INDIRECT($K$12&amp;"!A89")&lt;='Suivi Qualité PV'!$L$12,1,0)</f>
        <v>1</v>
      </c>
      <c r="D85" s="60">
        <f t="shared" ca="1" si="9"/>
        <v>1</v>
      </c>
      <c r="E85" s="60">
        <f t="shared" ca="1" si="10"/>
        <v>0</v>
      </c>
      <c r="F85" s="60" t="b">
        <f ca="1">ISTEXT(INDIRECT($K$12&amp;"!F89"))</f>
        <v>0</v>
      </c>
      <c r="G85" s="88"/>
      <c r="H85" s="60" t="str">
        <f t="shared" ca="1" si="11"/>
        <v/>
      </c>
      <c r="N85" s="114" t="str">
        <f t="array" aca="1" ref="N85" ca="1">IFERROR(INDEX(INDIRECT($K$12&amp;"!$C:$C"),SMALL(IF($H$4:$H$178&lt;&gt;"",ROW(INDIRECT($K$12&amp;"!$C$8"):INDIRECT($K$12&amp;"!$C$182"))),ROW(A74))),"")</f>
        <v>6,0,3. Etanchéité</v>
      </c>
      <c r="P85" s="58">
        <v>0.69</v>
      </c>
      <c r="Q85" s="45">
        <v>64</v>
      </c>
    </row>
    <row r="86" spans="1:17">
      <c r="A86" s="45">
        <f t="shared" ca="1" si="8"/>
        <v>0</v>
      </c>
      <c r="B86" s="60">
        <f t="shared" ca="1" si="12"/>
        <v>1</v>
      </c>
      <c r="C86" s="60">
        <f ca="1">IF(INDIRECT($K$12&amp;"!A90")&lt;='Suivi Qualité PV'!$L$12,1,0)</f>
        <v>1</v>
      </c>
      <c r="D86" s="60">
        <f t="shared" ca="1" si="9"/>
        <v>1</v>
      </c>
      <c r="E86" s="60">
        <f t="shared" ca="1" si="10"/>
        <v>0</v>
      </c>
      <c r="F86" s="60" t="b">
        <f ca="1">ISTEXT(INDIRECT($K$12&amp;"!F90"))</f>
        <v>0</v>
      </c>
      <c r="G86" s="82"/>
      <c r="H86" s="60" t="str">
        <f t="shared" ca="1" si="11"/>
        <v/>
      </c>
      <c r="N86" s="114" t="str">
        <f t="array" aca="1" ref="N86" ca="1">IFERROR(INDEX(INDIRECT($K$12&amp;"!$C:$C"),SMALL(IF($H$4:$H$178&lt;&gt;"",ROW(INDIRECT($K$12&amp;"!$C$8"):INDIRECT($K$12&amp;"!$C$182"))),ROW(A75))),"")</f>
        <v>MENUISERIE</v>
      </c>
      <c r="P86" s="58">
        <v>0.7</v>
      </c>
      <c r="Q86">
        <v>67</v>
      </c>
    </row>
    <row r="87" spans="1:17">
      <c r="A87" s="45">
        <f t="shared" ca="1" si="8"/>
        <v>0</v>
      </c>
      <c r="B87" s="60">
        <f t="shared" ca="1" si="12"/>
        <v>1</v>
      </c>
      <c r="C87" s="60">
        <f ca="1">IF(INDIRECT($K$12&amp;"!A91")&lt;='Suivi Qualité PV'!$L$12,1,0)</f>
        <v>1</v>
      </c>
      <c r="D87" s="60">
        <f t="shared" ca="1" si="9"/>
        <v>1</v>
      </c>
      <c r="E87" s="60" t="str">
        <f t="shared" ca="1" si="10"/>
        <v>3,0,6</v>
      </c>
      <c r="F87" s="60" t="b">
        <f ca="1">ISTEXT(INDIRECT($K$12&amp;"!F91"))</f>
        <v>0</v>
      </c>
      <c r="G87" s="79" t="s">
        <v>62</v>
      </c>
      <c r="H87" s="60" t="str">
        <f t="shared" ca="1" si="11"/>
        <v>3,0,6</v>
      </c>
      <c r="N87" s="114" t="str">
        <f t="array" aca="1" ref="N87" ca="1">IFERROR(INDEX(INDIRECT($K$12&amp;"!$C:$C"),SMALL(IF($H$4:$H$178&lt;&gt;"",ROW(INDIRECT($K$12&amp;"!$C$8"):INDIRECT($K$12&amp;"!$C$182"))),ROW(A76))),"")</f>
        <v>7,0,1. Bâti dormant et menuiserie</v>
      </c>
      <c r="P87" s="58">
        <v>0.71</v>
      </c>
      <c r="Q87">
        <v>67</v>
      </c>
    </row>
    <row r="88" spans="1:17">
      <c r="A88" s="45">
        <f t="shared" ca="1" si="8"/>
        <v>0</v>
      </c>
      <c r="B88" s="60">
        <f t="shared" ca="1" si="12"/>
        <v>1</v>
      </c>
      <c r="C88" s="60">
        <f ca="1">IF(INDIRECT($K$12&amp;"!A92")&lt;='Suivi Qualité PV'!$L$12,1,0)</f>
        <v>1</v>
      </c>
      <c r="D88" s="60">
        <f t="shared" ca="1" si="9"/>
        <v>1</v>
      </c>
      <c r="E88" s="60" t="str">
        <f t="shared" ca="1" si="10"/>
        <v>3,0,7</v>
      </c>
      <c r="F88" s="60" t="b">
        <f ca="1">ISTEXT(INDIRECT($K$12&amp;"!F92"))</f>
        <v>0</v>
      </c>
      <c r="G88" s="79" t="s">
        <v>63</v>
      </c>
      <c r="H88" s="60" t="str">
        <f t="shared" ca="1" si="11"/>
        <v>3,0,7</v>
      </c>
      <c r="N88" s="114" t="str">
        <f t="array" aca="1" ref="N88" ca="1">IFERROR(INDEX(INDIRECT($K$12&amp;"!$C:$C"),SMALL(IF($H$4:$H$178&lt;&gt;"",ROW(INDIRECT($K$12&amp;"!$C$8"):INDIRECT($K$12&amp;"!$C$182"))),ROW(A77))),"")</f>
        <v>7,0,2. MALT des menuiseries</v>
      </c>
      <c r="P88" s="58">
        <v>0.72</v>
      </c>
      <c r="Q88">
        <v>69</v>
      </c>
    </row>
    <row r="89" spans="1:17">
      <c r="A89" s="45">
        <f t="shared" ca="1" si="8"/>
        <v>0</v>
      </c>
      <c r="B89" s="60">
        <f t="shared" ca="1" si="12"/>
        <v>1</v>
      </c>
      <c r="C89" s="60">
        <f ca="1">IF(INDIRECT($K$12&amp;"!A93")&lt;='Suivi Qualité PV'!$L$12,1,0)</f>
        <v>1</v>
      </c>
      <c r="D89" s="60">
        <f t="shared" ca="1" si="9"/>
        <v>1</v>
      </c>
      <c r="E89" s="60" t="str">
        <f t="shared" ca="1" si="10"/>
        <v>3,0,8</v>
      </c>
      <c r="F89" s="60" t="b">
        <f ca="1">ISTEXT(INDIRECT($K$12&amp;"!F93"))</f>
        <v>0</v>
      </c>
      <c r="G89" s="79" t="s">
        <v>64</v>
      </c>
      <c r="H89" s="60" t="str">
        <f t="shared" ca="1" si="11"/>
        <v>3,0,8</v>
      </c>
      <c r="N89" s="114" t="str">
        <f t="array" aca="1" ref="N89" ca="1">IFERROR(INDEX(INDIRECT($K$12&amp;"!$C:$C"),SMALL(IF($H$4:$H$178&lt;&gt;"",ROW(INDIRECT($K$12&amp;"!$C$8"):INDIRECT($K$12&amp;"!$C$182"))),ROW(A78))),"")</f>
        <v>7,0,3. Etanchéité</v>
      </c>
      <c r="P89" s="58">
        <v>0.73</v>
      </c>
      <c r="Q89" s="45">
        <v>69</v>
      </c>
    </row>
    <row r="90" spans="1:17">
      <c r="A90" s="45">
        <f t="shared" ca="1" si="8"/>
        <v>0</v>
      </c>
      <c r="B90" s="60">
        <f t="shared" ca="1" si="12"/>
        <v>1</v>
      </c>
      <c r="C90" s="60">
        <f ca="1">IF(INDIRECT($K$12&amp;"!A94")&lt;='Suivi Qualité PV'!$L$12,1,0)</f>
        <v>1</v>
      </c>
      <c r="D90" s="60">
        <f t="shared" ca="1" si="9"/>
        <v>1</v>
      </c>
      <c r="E90" s="60" t="str">
        <f t="shared" ca="1" si="10"/>
        <v>3,0,9</v>
      </c>
      <c r="F90" s="60" t="b">
        <f ca="1">ISTEXT(INDIRECT($K$12&amp;"!F94"))</f>
        <v>0</v>
      </c>
      <c r="G90" s="79" t="s">
        <v>65</v>
      </c>
      <c r="H90" s="60" t="str">
        <f t="shared" ca="1" si="11"/>
        <v>3,0,9</v>
      </c>
      <c r="N90" s="114" t="str">
        <f t="array" aca="1" ref="N90" ca="1">IFERROR(INDEX(INDIRECT($K$12&amp;"!$C:$C"),SMALL(IF($H$4:$H$178&lt;&gt;"",ROW(INDIRECT($K$12&amp;"!$C$8"):INDIRECT($K$12&amp;"!$C$182"))),ROW(A79))),"")</f>
        <v>REVETEMENT</v>
      </c>
      <c r="P90" s="58">
        <v>0.74</v>
      </c>
      <c r="Q90" s="45">
        <v>69</v>
      </c>
    </row>
    <row r="91" spans="1:17">
      <c r="A91" s="45">
        <f t="shared" ca="1" si="8"/>
        <v>0</v>
      </c>
      <c r="B91" s="60">
        <f t="shared" ca="1" si="12"/>
        <v>1</v>
      </c>
      <c r="C91" s="60">
        <f ca="1">IF(INDIRECT($K$12&amp;"!A95")&lt;='Suivi Qualité PV'!$L$12,1,0)</f>
        <v>1</v>
      </c>
      <c r="D91" s="60">
        <f t="shared" ca="1" si="9"/>
        <v>1</v>
      </c>
      <c r="E91" s="60" t="str">
        <f t="shared" ca="1" si="10"/>
        <v>3,0,10</v>
      </c>
      <c r="F91" s="60" t="b">
        <f ca="1">ISTEXT(INDIRECT($K$12&amp;"!F95"))</f>
        <v>0</v>
      </c>
      <c r="G91" s="79" t="s">
        <v>120</v>
      </c>
      <c r="H91" s="60" t="str">
        <f t="shared" ca="1" si="11"/>
        <v>3,0,10</v>
      </c>
      <c r="N91" s="114" t="str">
        <f t="array" aca="1" ref="N91" ca="1">IFERROR(INDEX(INDIRECT($K$12&amp;"!$C:$C"),SMALL(IF($H$4:$H$178&lt;&gt;"",ROW(INDIRECT($K$12&amp;"!$C$8"):INDIRECT($K$12&amp;"!$C$182"))),ROW(A80))),"")</f>
        <v>Enduits Int/Ext</v>
      </c>
      <c r="P91" s="58">
        <v>0.75</v>
      </c>
      <c r="Q91">
        <v>70</v>
      </c>
    </row>
    <row r="92" spans="1:17">
      <c r="A92" s="45">
        <f t="shared" ca="1" si="8"/>
        <v>0</v>
      </c>
      <c r="B92" s="60">
        <f t="shared" ca="1" si="12"/>
        <v>1</v>
      </c>
      <c r="C92" s="60">
        <f ca="1">IF(INDIRECT($K$12&amp;"!A96")&lt;='Suivi Qualité PV'!$L$12,1,0)</f>
        <v>1</v>
      </c>
      <c r="D92" s="60">
        <f t="shared" ca="1" si="9"/>
        <v>1</v>
      </c>
      <c r="E92" s="60">
        <f t="shared" ca="1" si="10"/>
        <v>0</v>
      </c>
      <c r="F92" s="60" t="b">
        <f ca="1">ISTEXT(INDIRECT($K$12&amp;"!F96"))</f>
        <v>0</v>
      </c>
      <c r="G92" s="79"/>
      <c r="H92" s="60" t="str">
        <f t="shared" ca="1" si="11"/>
        <v/>
      </c>
      <c r="N92" s="114" t="str">
        <f t="array" aca="1" ref="N92" ca="1">IFERROR(INDEX(INDIRECT($K$12&amp;"!$C:$C"),SMALL(IF($H$4:$H$178&lt;&gt;"",ROW(INDIRECT($K$12&amp;"!$C$8"):INDIRECT($K$12&amp;"!$C$182"))),ROW(A81))),"")</f>
        <v xml:space="preserve">8,1,1. Première couche </v>
      </c>
      <c r="P92" s="58">
        <v>0.76</v>
      </c>
      <c r="Q92" s="45">
        <v>70</v>
      </c>
    </row>
    <row r="93" spans="1:17">
      <c r="A93" s="45">
        <f t="shared" ca="1" si="8"/>
        <v>0</v>
      </c>
      <c r="B93" s="60">
        <f t="shared" ca="1" si="12"/>
        <v>1</v>
      </c>
      <c r="C93" s="60">
        <f ca="1">IF(INDIRECT($K$12&amp;"!A97")&lt;='Suivi Qualité PV'!$L$12,1,0)</f>
        <v>1</v>
      </c>
      <c r="D93" s="60">
        <f t="shared" ca="1" si="9"/>
        <v>1</v>
      </c>
      <c r="E93" s="60">
        <f t="shared" ca="1" si="10"/>
        <v>0</v>
      </c>
      <c r="F93" s="60" t="b">
        <f ca="1">ISTEXT(INDIRECT($K$12&amp;"!F97"))</f>
        <v>0</v>
      </c>
      <c r="G93" s="79"/>
      <c r="H93" s="60" t="str">
        <f t="shared" ca="1" si="11"/>
        <v/>
      </c>
      <c r="N93" s="114" t="str">
        <f t="array" aca="1" ref="N93" ca="1">IFERROR(INDEX(INDIRECT($K$12&amp;"!$C:$C"),SMALL(IF($H$4:$H$178&lt;&gt;"",ROW(INDIRECT($K$12&amp;"!$C$8"):INDIRECT($K$12&amp;"!$C$182"))),ROW(A82))),"")</f>
        <v xml:space="preserve">8,1,2. Deuxième couche </v>
      </c>
      <c r="P93" s="58">
        <v>0.77</v>
      </c>
      <c r="Q93" s="45">
        <v>70</v>
      </c>
    </row>
    <row r="94" spans="1:17">
      <c r="A94" s="45">
        <f t="shared" ca="1" si="8"/>
        <v>0</v>
      </c>
      <c r="B94" s="60">
        <f t="shared" ca="1" si="12"/>
        <v>1</v>
      </c>
      <c r="C94" s="60">
        <f ca="1">IF(INDIRECT($K$12&amp;"!A98")&lt;='Suivi Qualité PV'!$L$12,1,0)</f>
        <v>1</v>
      </c>
      <c r="D94" s="60">
        <f t="shared" ca="1" si="9"/>
        <v>1</v>
      </c>
      <c r="E94" s="60">
        <f t="shared" ca="1" si="10"/>
        <v>0</v>
      </c>
      <c r="F94" s="60" t="b">
        <f ca="1">ISTEXT(INDIRECT($K$12&amp;"!F98"))</f>
        <v>0</v>
      </c>
      <c r="G94" s="79"/>
      <c r="H94" s="60" t="str">
        <f t="shared" ca="1" si="11"/>
        <v/>
      </c>
      <c r="N94" s="114" t="str">
        <f t="array" aca="1" ref="N94" ca="1">IFERROR(INDEX(INDIRECT($K$12&amp;"!$C:$C"),SMALL(IF($H$4:$H$178&lt;&gt;"",ROW(INDIRECT($K$12&amp;"!$C$8"):INDIRECT($K$12&amp;"!$C$182"))),ROW(A83))),"")</f>
        <v>Peintures Int/Ext</v>
      </c>
      <c r="P94" s="58">
        <v>0.78</v>
      </c>
      <c r="Q94" s="45">
        <v>70</v>
      </c>
    </row>
    <row r="95" spans="1:17">
      <c r="A95" s="45">
        <f t="shared" ca="1" si="8"/>
        <v>0</v>
      </c>
      <c r="B95" s="60">
        <f t="shared" ca="1" si="12"/>
        <v>1</v>
      </c>
      <c r="C95" s="60">
        <f ca="1">IF(INDIRECT($K$12&amp;"!A99")&lt;='Suivi Qualité PV'!$L$12,1,0)</f>
        <v>1</v>
      </c>
      <c r="D95" s="60">
        <f t="shared" ca="1" si="9"/>
        <v>1</v>
      </c>
      <c r="E95" s="60">
        <f t="shared" ca="1" si="10"/>
        <v>0</v>
      </c>
      <c r="F95" s="60" t="b">
        <f ca="1">ISTEXT(INDIRECT($K$12&amp;"!F99"))</f>
        <v>0</v>
      </c>
      <c r="G95" s="79"/>
      <c r="H95" s="60" t="str">
        <f t="shared" ca="1" si="11"/>
        <v/>
      </c>
      <c r="N95" s="114" t="str">
        <f t="array" aca="1" ref="N95" ca="1">IFERROR(INDEX(INDIRECT($K$12&amp;"!$C:$C"),SMALL(IF($H$4:$H$178&lt;&gt;"",ROW(INDIRECT($K$12&amp;"!$C$8"):INDIRECT($K$12&amp;"!$C$182"))),ROW(A84))),"")</f>
        <v>8,2,1. Première couche</v>
      </c>
      <c r="P95" s="58">
        <v>0.79</v>
      </c>
      <c r="Q95" s="45">
        <v>70</v>
      </c>
    </row>
    <row r="96" spans="1:17">
      <c r="A96" s="45">
        <f t="shared" ca="1" si="8"/>
        <v>0</v>
      </c>
      <c r="B96" s="60">
        <f t="shared" ca="1" si="12"/>
        <v>1</v>
      </c>
      <c r="C96" s="60">
        <f ca="1">IF(INDIRECT($K$12&amp;"!A100")&lt;='Suivi Qualité PV'!$L$12,1,0)</f>
        <v>1</v>
      </c>
      <c r="D96" s="60">
        <f t="shared" ca="1" si="9"/>
        <v>1</v>
      </c>
      <c r="E96" s="60">
        <f t="shared" ca="1" si="10"/>
        <v>0</v>
      </c>
      <c r="F96" s="60" t="b">
        <f ca="1">ISTEXT(INDIRECT($K$12&amp;"!F100"))</f>
        <v>0</v>
      </c>
      <c r="G96" s="79"/>
      <c r="H96" s="60" t="str">
        <f t="shared" ca="1" si="11"/>
        <v/>
      </c>
      <c r="N96" s="114" t="str">
        <f t="array" aca="1" ref="N96" ca="1">IFERROR(INDEX(INDIRECT($K$12&amp;"!$C:$C"),SMALL(IF($H$4:$H$178&lt;&gt;"",ROW(INDIRECT($K$12&amp;"!$C$8"):INDIRECT($K$12&amp;"!$C$182"))),ROW(A85))),"")</f>
        <v>8,2,2. Deuxième couche</v>
      </c>
      <c r="P96" s="58">
        <v>0.8</v>
      </c>
      <c r="Q96">
        <v>74</v>
      </c>
    </row>
    <row r="97" spans="1:17">
      <c r="A97" s="45">
        <f t="shared" ca="1" si="8"/>
        <v>0</v>
      </c>
      <c r="B97" s="60">
        <f t="shared" ca="1" si="12"/>
        <v>1</v>
      </c>
      <c r="C97" s="60">
        <f ca="1">IF(INDIRECT($K$12&amp;"!A101")&lt;='Suivi Qualité PV'!$L$12,1,0)</f>
        <v>1</v>
      </c>
      <c r="D97" s="60">
        <f t="shared" ca="1" si="9"/>
        <v>1</v>
      </c>
      <c r="E97" s="60">
        <f t="shared" ca="1" si="10"/>
        <v>4</v>
      </c>
      <c r="F97" s="60" t="b">
        <f ca="1">ISTEXT(INDIRECT($K$12&amp;"!F101"))</f>
        <v>0</v>
      </c>
      <c r="G97" s="78">
        <v>4</v>
      </c>
      <c r="H97" s="60">
        <f t="shared" ca="1" si="11"/>
        <v>4</v>
      </c>
      <c r="N97" s="114" t="str">
        <f t="array" aca="1" ref="N97" ca="1">IFERROR(INDEX(INDIRECT($K$12&amp;"!$C:$C"),SMALL(IF($H$4:$H$178&lt;&gt;"",ROW(INDIRECT($K$12&amp;"!$C$8"):INDIRECT($K$12&amp;"!$C$182"))),ROW(A86))),"")</f>
        <v xml:space="preserve">8,2,3. Troisième couche </v>
      </c>
      <c r="P97" s="58">
        <v>0.81</v>
      </c>
      <c r="Q97" s="45">
        <v>74</v>
      </c>
    </row>
    <row r="98" spans="1:17">
      <c r="A98" s="45">
        <f t="shared" ca="1" si="8"/>
        <v>0</v>
      </c>
      <c r="B98" s="60">
        <f t="shared" ca="1" si="12"/>
        <v>1</v>
      </c>
      <c r="C98" s="60">
        <f ca="1">IF(INDIRECT($K$12&amp;"!A102")&lt;='Suivi Qualité PV'!$L$12,1,0)</f>
        <v>1</v>
      </c>
      <c r="D98" s="60">
        <f t="shared" ca="1" si="9"/>
        <v>1</v>
      </c>
      <c r="E98" s="60" t="str">
        <f t="shared" ca="1" si="10"/>
        <v>4,0,1</v>
      </c>
      <c r="F98" s="60" t="b">
        <f ca="1">ISTEXT(INDIRECT($K$12&amp;"!F102"))</f>
        <v>0</v>
      </c>
      <c r="G98" s="79" t="s">
        <v>67</v>
      </c>
      <c r="H98" s="60" t="str">
        <f t="shared" ca="1" si="11"/>
        <v>4,0,1</v>
      </c>
      <c r="N98" s="114" t="str">
        <f t="array" aca="1" ref="N98" ca="1">IFERROR(INDEX(INDIRECT($K$12&amp;"!$C:$C"),SMALL(IF($H$4:$H$178&lt;&gt;"",ROW(INDIRECT($K$12&amp;"!$C$8"):INDIRECT($K$12&amp;"!$C$182"))),ROW(A87))),"")</f>
        <v xml:space="preserve">EVACUATION EAUX PLUVIALE </v>
      </c>
      <c r="P98" s="58">
        <v>0.82</v>
      </c>
      <c r="Q98" s="45">
        <v>74</v>
      </c>
    </row>
    <row r="99" spans="1:17" ht="30">
      <c r="A99" s="45">
        <f t="shared" ca="1" si="8"/>
        <v>0</v>
      </c>
      <c r="B99" s="60">
        <f t="shared" ca="1" si="12"/>
        <v>1</v>
      </c>
      <c r="C99" s="60">
        <f ca="1">IF(INDIRECT($K$12&amp;"!A103")&lt;='Suivi Qualité PV'!$L$12,1,0)</f>
        <v>1</v>
      </c>
      <c r="D99" s="60">
        <f t="shared" ca="1" si="9"/>
        <v>1</v>
      </c>
      <c r="E99" s="60" t="str">
        <f t="shared" ca="1" si="10"/>
        <v>4,0,2</v>
      </c>
      <c r="F99" s="60" t="b">
        <f ca="1">ISTEXT(INDIRECT($K$12&amp;"!F103"))</f>
        <v>0</v>
      </c>
      <c r="G99" s="79" t="s">
        <v>68</v>
      </c>
      <c r="H99" s="60" t="str">
        <f t="shared" ca="1" si="11"/>
        <v>4,0,2</v>
      </c>
      <c r="N99" s="114" t="str">
        <f t="array" aca="1" ref="N99" ca="1">IFERROR(INDEX(INDIRECT($K$12&amp;"!$C:$C"),SMALL(IF($H$4:$H$178&lt;&gt;"",ROW(INDIRECT($K$12&amp;"!$C$8"):INDIRECT($K$12&amp;"!$C$182"))),ROW(A88))),"")</f>
        <v>9,0,1. Zinguerie et évacuation des eaux pluviales vers drain</v>
      </c>
      <c r="P99" s="58">
        <v>0.83</v>
      </c>
      <c r="Q99" s="45">
        <v>74</v>
      </c>
    </row>
    <row r="100" spans="1:17">
      <c r="A100" s="45">
        <f t="shared" ca="1" si="8"/>
        <v>0</v>
      </c>
      <c r="B100" s="60">
        <f t="shared" ca="1" si="12"/>
        <v>1</v>
      </c>
      <c r="C100" s="60">
        <f ca="1">IF(INDIRECT($K$12&amp;"!A104")&lt;='Suivi Qualité PV'!$L$12,1,0)</f>
        <v>1</v>
      </c>
      <c r="D100" s="60">
        <f t="shared" ca="1" si="9"/>
        <v>1</v>
      </c>
      <c r="E100" s="60" t="str">
        <f t="shared" ca="1" si="10"/>
        <v>4,0,3</v>
      </c>
      <c r="F100" s="60" t="b">
        <f ca="1">ISTEXT(INDIRECT($K$12&amp;"!F104"))</f>
        <v>0</v>
      </c>
      <c r="G100" s="87" t="s">
        <v>69</v>
      </c>
      <c r="H100" s="60" t="str">
        <f t="shared" ca="1" si="11"/>
        <v>4,0,3</v>
      </c>
      <c r="N100" s="114" t="str">
        <f t="array" aca="1" ref="N100" ca="1">IFERROR(INDEX(INDIRECT($K$12&amp;"!$C:$C"),SMALL(IF($H$4:$H$178&lt;&gt;"",ROW(INDIRECT($K$12&amp;"!$C$8"):INDIRECT($K$12&amp;"!$C$182"))),ROW(A89))),"")</f>
        <v>ELECTRICITE</v>
      </c>
      <c r="P100" s="58">
        <v>0.84</v>
      </c>
      <c r="Q100" s="45">
        <v>74</v>
      </c>
    </row>
    <row r="101" spans="1:17">
      <c r="A101" s="45">
        <f t="shared" ca="1" si="8"/>
        <v>0</v>
      </c>
      <c r="B101" s="60">
        <f t="shared" ca="1" si="12"/>
        <v>1</v>
      </c>
      <c r="C101" s="60">
        <f ca="1">IF(INDIRECT($K$12&amp;"!A105")&lt;='Suivi Qualité PV'!$L$12,1,0)</f>
        <v>1</v>
      </c>
      <c r="D101" s="60">
        <f t="shared" ca="1" si="9"/>
        <v>1</v>
      </c>
      <c r="E101" s="60">
        <f t="shared" ca="1" si="10"/>
        <v>0</v>
      </c>
      <c r="F101" s="60" t="b">
        <f ca="1">ISTEXT(INDIRECT($K$12&amp;"!F105"))</f>
        <v>0</v>
      </c>
      <c r="G101" s="88"/>
      <c r="H101" s="60" t="str">
        <f t="shared" ca="1" si="11"/>
        <v/>
      </c>
      <c r="N101" s="114" t="str">
        <f t="array" aca="1" ref="N101" ca="1">IFERROR(INDEX(INDIRECT($K$12&amp;"!$C:$C"),SMALL(IF($H$4:$H$178&lt;&gt;"",ROW(INDIRECT($K$12&amp;"!$C$8"):INDIRECT($K$12&amp;"!$C$182"))),ROW(A90))),"")</f>
        <v>10,0,1. Eclairage normal</v>
      </c>
      <c r="P101" s="58">
        <v>0.85</v>
      </c>
      <c r="Q101">
        <v>81</v>
      </c>
    </row>
    <row r="102" spans="1:17">
      <c r="A102" s="45">
        <f t="shared" ca="1" si="8"/>
        <v>0</v>
      </c>
      <c r="B102" s="60">
        <f t="shared" ca="1" si="12"/>
        <v>1</v>
      </c>
      <c r="C102" s="60">
        <f ca="1">IF(INDIRECT($K$12&amp;"!A106")&lt;='Suivi Qualité PV'!$L$12,1,0)</f>
        <v>1</v>
      </c>
      <c r="D102" s="60">
        <f t="shared" ca="1" si="9"/>
        <v>1</v>
      </c>
      <c r="E102" s="60">
        <f t="shared" ca="1" si="10"/>
        <v>0</v>
      </c>
      <c r="F102" s="60" t="b">
        <f ca="1">ISTEXT(INDIRECT($K$12&amp;"!F106"))</f>
        <v>0</v>
      </c>
      <c r="G102" s="82"/>
      <c r="H102" s="60" t="str">
        <f t="shared" ca="1" si="11"/>
        <v/>
      </c>
      <c r="N102" s="114" t="str">
        <f t="array" aca="1" ref="N102" ca="1">IFERROR(INDEX(INDIRECT($K$12&amp;"!$C:$C"),SMALL(IF($H$4:$H$178&lt;&gt;"",ROW(INDIRECT($K$12&amp;"!$C$8"):INDIRECT($K$12&amp;"!$C$182"))),ROW(A91))),"")</f>
        <v>10,0,2. Eclairage de sécurité</v>
      </c>
      <c r="P102" s="58">
        <v>0.86</v>
      </c>
      <c r="Q102">
        <v>81</v>
      </c>
    </row>
    <row r="103" spans="1:17">
      <c r="A103" s="45">
        <f t="shared" ca="1" si="8"/>
        <v>0</v>
      </c>
      <c r="B103" s="60">
        <f t="shared" ca="1" si="12"/>
        <v>1</v>
      </c>
      <c r="C103" s="60">
        <f ca="1">IF(INDIRECT($K$12&amp;"!A107")&lt;='Suivi Qualité PV'!$L$12,1,0)</f>
        <v>1</v>
      </c>
      <c r="D103" s="60">
        <f t="shared" ca="1" si="9"/>
        <v>1</v>
      </c>
      <c r="E103" s="60" t="str">
        <f t="shared" ca="1" si="10"/>
        <v>4,0,4</v>
      </c>
      <c r="F103" s="60" t="b">
        <f ca="1">ISTEXT(INDIRECT($K$12&amp;"!F107"))</f>
        <v>0</v>
      </c>
      <c r="G103" s="79" t="s">
        <v>70</v>
      </c>
      <c r="H103" s="60" t="str">
        <f t="shared" ca="1" si="11"/>
        <v>4,0,4</v>
      </c>
      <c r="N103" s="114" t="str">
        <f t="array" aca="1" ref="N103" ca="1">IFERROR(INDEX(INDIRECT($K$12&amp;"!$C:$C"),SMALL(IF($H$4:$H$178&lt;&gt;"",ROW(INDIRECT($K$12&amp;"!$C$8"):INDIRECT($K$12&amp;"!$C$182"))),ROW(A92))),"")</f>
        <v>10,0,3. Tableau électrique TGBT</v>
      </c>
      <c r="P103" s="58">
        <v>0.87</v>
      </c>
      <c r="Q103">
        <v>84</v>
      </c>
    </row>
    <row r="104" spans="1:17">
      <c r="A104" s="45">
        <f t="shared" ca="1" si="8"/>
        <v>0</v>
      </c>
      <c r="B104" s="60">
        <f t="shared" ca="1" si="12"/>
        <v>1</v>
      </c>
      <c r="C104" s="60">
        <f ca="1">IF(INDIRECT($K$12&amp;"!A108")&lt;='Suivi Qualité PV'!$L$12,1,0)</f>
        <v>1</v>
      </c>
      <c r="D104" s="60">
        <f t="shared" ca="1" si="9"/>
        <v>1</v>
      </c>
      <c r="E104" s="60" t="str">
        <f t="shared" ca="1" si="10"/>
        <v>4,0,5</v>
      </c>
      <c r="F104" s="60" t="b">
        <f ca="1">ISTEXT(INDIRECT($K$12&amp;"!F108"))</f>
        <v>0</v>
      </c>
      <c r="G104" s="79" t="s">
        <v>71</v>
      </c>
      <c r="H104" s="60" t="str">
        <f t="shared" ca="1" si="11"/>
        <v>4,0,5</v>
      </c>
      <c r="N104" s="114" t="str">
        <f t="array" aca="1" ref="N104" ca="1">IFERROR(INDEX(INDIRECT($K$12&amp;"!$C:$C"),SMALL(IF($H$4:$H$178&lt;&gt;"",ROW(INDIRECT($K$12&amp;"!$C$8"):INDIRECT($K$12&amp;"!$C$182"))),ROW(A93))),"")</f>
        <v xml:space="preserve">CLIMATISATION </v>
      </c>
      <c r="P104" s="58">
        <v>0.88</v>
      </c>
      <c r="Q104">
        <v>85</v>
      </c>
    </row>
    <row r="105" spans="1:17">
      <c r="A105" s="45">
        <f t="shared" ca="1" si="8"/>
        <v>0</v>
      </c>
      <c r="B105" s="60">
        <f t="shared" ca="1" si="12"/>
        <v>1</v>
      </c>
      <c r="C105" s="60">
        <f ca="1">IF(INDIRECT($K$12&amp;"!A109")&lt;='Suivi Qualité PV'!$L$12,1,0)</f>
        <v>1</v>
      </c>
      <c r="D105" s="60">
        <f t="shared" ca="1" si="9"/>
        <v>1</v>
      </c>
      <c r="E105" s="60" t="str">
        <f t="shared" ca="1" si="10"/>
        <v>4,0,6</v>
      </c>
      <c r="F105" s="60" t="b">
        <f ca="1">ISTEXT(INDIRECT($K$12&amp;"!F109"))</f>
        <v>0</v>
      </c>
      <c r="G105" s="79" t="s">
        <v>72</v>
      </c>
      <c r="H105" s="60" t="str">
        <f t="shared" ca="1" si="11"/>
        <v>4,0,6</v>
      </c>
      <c r="N105" s="114" t="str">
        <f t="array" aca="1" ref="N105" ca="1">IFERROR(INDEX(INDIRECT($K$12&amp;"!$C:$C"),SMALL(IF($H$4:$H$178&lt;&gt;"",ROW(INDIRECT($K$12&amp;"!$C$8"):INDIRECT($K$12&amp;"!$C$182"))),ROW(A94))),"")</f>
        <v>11,0,1. Unité de clim</v>
      </c>
      <c r="P105" s="58">
        <v>0.89</v>
      </c>
      <c r="Q105">
        <v>85</v>
      </c>
    </row>
    <row r="106" spans="1:17">
      <c r="A106" s="45">
        <f t="shared" ca="1" si="8"/>
        <v>0</v>
      </c>
      <c r="B106" s="60">
        <f t="shared" ca="1" si="12"/>
        <v>1</v>
      </c>
      <c r="C106" s="60">
        <f ca="1">IF(INDIRECT($K$12&amp;"!A110")&lt;='Suivi Qualité PV'!$L$12,1,0)</f>
        <v>1</v>
      </c>
      <c r="D106" s="60">
        <f t="shared" ca="1" si="9"/>
        <v>1</v>
      </c>
      <c r="E106" s="60" t="str">
        <f t="shared" ca="1" si="10"/>
        <v>4,0,7</v>
      </c>
      <c r="F106" s="60" t="b">
        <f ca="1">ISTEXT(INDIRECT($K$12&amp;"!F110"))</f>
        <v>0</v>
      </c>
      <c r="G106" s="79" t="s">
        <v>73</v>
      </c>
      <c r="H106" s="60" t="str">
        <f t="shared" ca="1" si="11"/>
        <v>4,0,7</v>
      </c>
      <c r="N106" s="114" t="str">
        <f t="array" aca="1" ref="N106" ca="1">IFERROR(INDEX(INDIRECT($K$12&amp;"!$C:$C"),SMALL(IF($H$4:$H$178&lt;&gt;"",ROW(INDIRECT($K$12&amp;"!$C$8"):INDIRECT($K$12&amp;"!$C$182"))),ROW(A95))),"")</f>
        <v>11,0,2. Equipement Toiture</v>
      </c>
      <c r="P106" s="58">
        <v>0.9</v>
      </c>
      <c r="Q106">
        <v>87</v>
      </c>
    </row>
    <row r="107" spans="1:17">
      <c r="A107" s="45">
        <f t="shared" ca="1" si="8"/>
        <v>0</v>
      </c>
      <c r="B107" s="60">
        <f t="shared" ca="1" si="12"/>
        <v>1</v>
      </c>
      <c r="C107" s="60">
        <f ca="1">IF(INDIRECT($K$12&amp;"!A111")&lt;='Suivi Qualité PV'!$L$12,1,0)</f>
        <v>1</v>
      </c>
      <c r="D107" s="60">
        <f t="shared" ca="1" si="9"/>
        <v>1</v>
      </c>
      <c r="E107" s="60">
        <f t="shared" ca="1" si="10"/>
        <v>0</v>
      </c>
      <c r="F107" s="60" t="b">
        <f ca="1">ISTEXT(INDIRECT($K$12&amp;"!F111"))</f>
        <v>0</v>
      </c>
      <c r="G107" s="79"/>
      <c r="H107" s="60" t="str">
        <f t="shared" ca="1" si="11"/>
        <v/>
      </c>
      <c r="N107" s="114" t="str">
        <f t="array" aca="1" ref="N107" ca="1">IFERROR(INDEX(INDIRECT($K$12&amp;"!$C:$C"),SMALL(IF($H$4:$H$178&lt;&gt;"",ROW(INDIRECT($K$12&amp;"!$C$8"):INDIRECT($K$12&amp;"!$C$182"))),ROW(A96))),"")</f>
        <v xml:space="preserve">11,0,3. MALT compresseur clim </v>
      </c>
      <c r="P107" s="58">
        <v>0.91</v>
      </c>
      <c r="Q107" s="45">
        <v>87</v>
      </c>
    </row>
    <row r="108" spans="1:17">
      <c r="A108" s="45">
        <f t="shared" ca="1" si="8"/>
        <v>0</v>
      </c>
      <c r="B108" s="60">
        <f t="shared" ca="1" si="12"/>
        <v>1</v>
      </c>
      <c r="C108" s="60">
        <f ca="1">IF(INDIRECT($K$12&amp;"!A112")&lt;='Suivi Qualité PV'!$L$12,1,0)</f>
        <v>1</v>
      </c>
      <c r="D108" s="60">
        <f t="shared" ca="1" si="9"/>
        <v>1</v>
      </c>
      <c r="E108" s="60">
        <f t="shared" ca="1" si="10"/>
        <v>5</v>
      </c>
      <c r="F108" s="60" t="b">
        <f ca="1">ISTEXT(INDIRECT($K$12&amp;"!F112"))</f>
        <v>0</v>
      </c>
      <c r="G108" s="80">
        <v>5</v>
      </c>
      <c r="H108" s="60">
        <f t="shared" ca="1" si="11"/>
        <v>5</v>
      </c>
      <c r="N108" s="114" t="str">
        <f t="array" aca="1" ref="N108" ca="1">IFERROR(INDEX(INDIRECT($K$12&amp;"!$C:$C"),SMALL(IF($H$4:$H$178&lt;&gt;"",ROW(INDIRECT($K$12&amp;"!$C$8"):INDIRECT($K$12&amp;"!$C$182"))),ROW(A97))),"")</f>
        <v>11,0,4. Tableau électrique TE.CLIM</v>
      </c>
      <c r="P108" s="58">
        <v>0.92</v>
      </c>
      <c r="Q108" s="45">
        <v>87</v>
      </c>
    </row>
    <row r="109" spans="1:17">
      <c r="A109" s="45">
        <f t="shared" ca="1" si="8"/>
        <v>0</v>
      </c>
      <c r="B109" s="60">
        <f t="shared" ca="1" si="12"/>
        <v>1</v>
      </c>
      <c r="C109" s="60">
        <f ca="1">IF(INDIRECT($K$12&amp;"!A113")&lt;='Suivi Qualité PV'!$L$12,1,0)</f>
        <v>1</v>
      </c>
      <c r="D109" s="60">
        <f t="shared" ca="1" si="9"/>
        <v>1</v>
      </c>
      <c r="E109" s="60">
        <f t="shared" ca="1" si="10"/>
        <v>5.0999999999999996</v>
      </c>
      <c r="F109" s="60" t="b">
        <f ca="1">ISTEXT(INDIRECT($K$12&amp;"!F113"))</f>
        <v>0</v>
      </c>
      <c r="G109" s="78">
        <v>5.0999999999999996</v>
      </c>
      <c r="H109" s="60">
        <f t="shared" ca="1" si="11"/>
        <v>5.0999999999999996</v>
      </c>
      <c r="N109" s="114" t="str">
        <f t="array" aca="1" ref="N109" ca="1">IFERROR(INDEX(INDIRECT($K$12&amp;"!$C:$C"),SMALL(IF($H$4:$H$178&lt;&gt;"",ROW(INDIRECT($K$12&amp;"!$C$8"):INDIRECT($K$12&amp;"!$C$182"))),ROW(A98))),"")</f>
        <v>DETECTION INCENDIE</v>
      </c>
      <c r="P109" s="58">
        <v>0.93</v>
      </c>
      <c r="Q109" s="45">
        <v>87</v>
      </c>
    </row>
    <row r="110" spans="1:17">
      <c r="A110" s="45">
        <f t="shared" ca="1" si="8"/>
        <v>0</v>
      </c>
      <c r="B110" s="60">
        <f t="shared" ca="1" si="12"/>
        <v>1</v>
      </c>
      <c r="C110" s="60">
        <f ca="1">IF(INDIRECT($K$12&amp;"!A114")&lt;='Suivi Qualité PV'!$L$12,1,0)</f>
        <v>1</v>
      </c>
      <c r="D110" s="60">
        <f t="shared" ca="1" si="9"/>
        <v>1</v>
      </c>
      <c r="E110" s="60" t="str">
        <f t="shared" ca="1" si="10"/>
        <v>5,1,1</v>
      </c>
      <c r="F110" s="60" t="b">
        <f ca="1">ISTEXT(INDIRECT($K$12&amp;"!F114"))</f>
        <v>0</v>
      </c>
      <c r="G110" s="79" t="s">
        <v>76</v>
      </c>
      <c r="H110" s="60" t="str">
        <f t="shared" ca="1" si="11"/>
        <v>5,1,1</v>
      </c>
      <c r="N110" s="114" t="str">
        <f t="array" aca="1" ref="N110" ca="1">IFERROR(INDEX(INDIRECT($K$12&amp;"!$C:$C"),SMALL(IF($H$4:$H$178&lt;&gt;"",ROW(INDIRECT($K$12&amp;"!$C$8"):INDIRECT($K$12&amp;"!$C$182"))),ROW(A99))),"")</f>
        <v xml:space="preserve">12,0,1. Détecteur incendie </v>
      </c>
      <c r="P110" s="58">
        <v>0.94</v>
      </c>
      <c r="Q110" s="45">
        <v>87</v>
      </c>
    </row>
    <row r="111" spans="1:17">
      <c r="A111" s="45">
        <f t="shared" ca="1" si="8"/>
        <v>0</v>
      </c>
      <c r="B111" s="60">
        <f t="shared" ca="1" si="12"/>
        <v>1</v>
      </c>
      <c r="C111" s="60">
        <f ca="1">IF(INDIRECT($K$12&amp;"!A115")&lt;='Suivi Qualité PV'!$L$12,1,0)</f>
        <v>1</v>
      </c>
      <c r="D111" s="60">
        <f t="shared" ca="1" si="9"/>
        <v>1</v>
      </c>
      <c r="E111" s="60" t="str">
        <f t="shared" ca="1" si="10"/>
        <v>5,1,2</v>
      </c>
      <c r="F111" s="60" t="b">
        <f ca="1">ISTEXT(INDIRECT($K$12&amp;"!F115"))</f>
        <v>0</v>
      </c>
      <c r="G111" s="79" t="s">
        <v>77</v>
      </c>
      <c r="H111" s="60" t="str">
        <f t="shared" ca="1" si="11"/>
        <v>5,1,2</v>
      </c>
      <c r="N111" s="114" t="str">
        <f t="array" aca="1" ref="N111" ca="1">IFERROR(INDEX(INDIRECT($K$12&amp;"!$C:$C"),SMALL(IF($H$4:$H$178&lt;&gt;"",ROW(INDIRECT($K$12&amp;"!$C$8"):INDIRECT($K$12&amp;"!$C$182"))),ROW(A100))),"")</f>
        <v>12,0,2. Centrale incendie</v>
      </c>
      <c r="P111" s="58">
        <v>0.95</v>
      </c>
      <c r="Q111">
        <v>88</v>
      </c>
    </row>
    <row r="112" spans="1:17">
      <c r="A112" s="45">
        <f t="shared" ca="1" si="8"/>
        <v>0</v>
      </c>
      <c r="B112" s="60">
        <f t="shared" ca="1" si="12"/>
        <v>1</v>
      </c>
      <c r="C112" s="60">
        <f ca="1">IF(INDIRECT($K$12&amp;"!A116")&lt;='Suivi Qualité PV'!$L$12,1,0)</f>
        <v>1</v>
      </c>
      <c r="D112" s="60">
        <f t="shared" ca="1" si="9"/>
        <v>1</v>
      </c>
      <c r="E112" s="60">
        <f t="shared" ca="1" si="10"/>
        <v>0</v>
      </c>
      <c r="F112" s="60" t="b">
        <f ca="1">ISTEXT(INDIRECT($K$12&amp;"!F116"))</f>
        <v>0</v>
      </c>
      <c r="G112" s="79"/>
      <c r="H112" s="60" t="str">
        <f t="shared" ca="1" si="11"/>
        <v/>
      </c>
      <c r="N112" s="114" t="str">
        <f t="array" aca="1" ref="N112" ca="1">IFERROR(INDEX(INDIRECT($K$12&amp;"!$C:$C"),SMALL(IF($H$4:$H$178&lt;&gt;"",ROW(INDIRECT($K$12&amp;"!$C$8"):INDIRECT($K$12&amp;"!$C$182"))),ROW(A101))),"")</f>
        <v>12,0,3. Asservissement clim</v>
      </c>
      <c r="P112" s="58">
        <v>0.96</v>
      </c>
      <c r="Q112">
        <v>88</v>
      </c>
    </row>
    <row r="113" spans="1:17">
      <c r="A113" s="45">
        <f t="shared" ca="1" si="8"/>
        <v>0</v>
      </c>
      <c r="B113" s="60">
        <f t="shared" ca="1" si="12"/>
        <v>1</v>
      </c>
      <c r="C113" s="60">
        <f ca="1">IF(INDIRECT($K$12&amp;"!A117")&lt;='Suivi Qualité PV'!$L$12,1,0)</f>
        <v>1</v>
      </c>
      <c r="D113" s="60">
        <f t="shared" ca="1" si="9"/>
        <v>1</v>
      </c>
      <c r="E113" s="60">
        <f t="shared" ca="1" si="10"/>
        <v>5.2</v>
      </c>
      <c r="F113" s="60" t="b">
        <f ca="1">ISTEXT(INDIRECT($K$12&amp;"!F117"))</f>
        <v>0</v>
      </c>
      <c r="G113" s="78">
        <v>5.2</v>
      </c>
      <c r="H113" s="60">
        <f t="shared" ca="1" si="11"/>
        <v>5.2</v>
      </c>
      <c r="N113" s="114" t="str">
        <f t="array" aca="1" ref="N113" ca="1">IFERROR(INDEX(INDIRECT($K$12&amp;"!$C:$C"),SMALL(IF($H$4:$H$178&lt;&gt;"",ROW(INDIRECT($K$12&amp;"!$C$8"):INDIRECT($K$12&amp;"!$C$182"))),ROW(A102))),"")</f>
        <v/>
      </c>
      <c r="P113" s="58">
        <v>0.97</v>
      </c>
      <c r="Q113">
        <v>89</v>
      </c>
    </row>
    <row r="114" spans="1:17">
      <c r="A114" s="45">
        <f t="shared" ca="1" si="8"/>
        <v>1</v>
      </c>
      <c r="B114" s="60">
        <f t="shared" ca="1" si="12"/>
        <v>0</v>
      </c>
      <c r="C114" s="60">
        <f ca="1">IF(INDIRECT($K$12&amp;"!A118")&lt;='Suivi Qualité PV'!$L$12,1,0)</f>
        <v>1</v>
      </c>
      <c r="D114" s="60">
        <f t="shared" ca="1" si="9"/>
        <v>0</v>
      </c>
      <c r="E114" s="60">
        <f t="shared" ca="1" si="10"/>
        <v>0</v>
      </c>
      <c r="F114" s="60" t="b">
        <f ca="1">ISTEXT(INDIRECT($K$12&amp;"!F118"))</f>
        <v>1</v>
      </c>
      <c r="G114" s="79" t="s">
        <v>79</v>
      </c>
      <c r="H114" s="60" t="str">
        <f t="shared" ca="1" si="11"/>
        <v/>
      </c>
      <c r="N114" s="114" t="str">
        <f t="array" aca="1" ref="N114" ca="1">IFERROR(INDEX(INDIRECT($K$12&amp;"!$C:$C"),SMALL(IF($H$4:$H$178&lt;&gt;"",ROW(INDIRECT($K$12&amp;"!$C$8"):INDIRECT($K$12&amp;"!$C$182"))),ROW(A103))),"")</f>
        <v/>
      </c>
      <c r="P114" s="58">
        <v>0.98</v>
      </c>
      <c r="Q114" s="45">
        <v>89</v>
      </c>
    </row>
    <row r="115" spans="1:17">
      <c r="A115" s="45">
        <f t="shared" ca="1" si="8"/>
        <v>0</v>
      </c>
      <c r="B115" s="60">
        <f t="shared" ca="1" si="12"/>
        <v>1</v>
      </c>
      <c r="C115" s="60">
        <f ca="1">IF(INDIRECT($K$12&amp;"!A119")&lt;='Suivi Qualité PV'!$L$12,1,0)</f>
        <v>1</v>
      </c>
      <c r="D115" s="60">
        <f t="shared" ca="1" si="9"/>
        <v>1</v>
      </c>
      <c r="E115" s="60" t="str">
        <f t="shared" ca="1" si="10"/>
        <v>5,2,2</v>
      </c>
      <c r="F115" s="60" t="b">
        <f ca="1">ISTEXT(INDIRECT($K$12&amp;"!F119"))</f>
        <v>0</v>
      </c>
      <c r="G115" s="79" t="s">
        <v>80</v>
      </c>
      <c r="H115" s="60" t="str">
        <f t="shared" ca="1" si="11"/>
        <v>5,2,2</v>
      </c>
      <c r="N115" s="114" t="str">
        <f t="array" aca="1" ref="N115" ca="1">IFERROR(INDEX(INDIRECT($K$12&amp;"!$C:$C"),SMALL(IF($H$4:$H$178&lt;&gt;"",ROW(INDIRECT($K$12&amp;"!$C$8"):INDIRECT($K$12&amp;"!$C$182"))),ROW(A104))),"")</f>
        <v/>
      </c>
      <c r="P115" s="58">
        <v>0.99</v>
      </c>
      <c r="Q115" s="45">
        <v>89</v>
      </c>
    </row>
    <row r="116" spans="1:17">
      <c r="A116" s="45">
        <f t="shared" ca="1" si="8"/>
        <v>0</v>
      </c>
      <c r="B116" s="60">
        <f t="shared" ca="1" si="12"/>
        <v>1</v>
      </c>
      <c r="C116" s="60">
        <f ca="1">IF(INDIRECT($K$12&amp;"!A120")&lt;='Suivi Qualité PV'!$L$12,1,0)</f>
        <v>1</v>
      </c>
      <c r="D116" s="60">
        <f t="shared" ca="1" si="9"/>
        <v>1</v>
      </c>
      <c r="E116" s="60" t="str">
        <f t="shared" ca="1" si="10"/>
        <v>5,2,3</v>
      </c>
      <c r="F116" s="60" t="b">
        <f ca="1">ISTEXT(INDIRECT($K$12&amp;"!F120"))</f>
        <v>0</v>
      </c>
      <c r="G116" s="87" t="s">
        <v>81</v>
      </c>
      <c r="H116" s="60" t="str">
        <f t="shared" ca="1" si="11"/>
        <v>5,2,3</v>
      </c>
      <c r="N116" s="114" t="str">
        <f t="array" aca="1" ref="N116" ca="1">IFERROR(INDEX(INDIRECT($K$12&amp;"!$C:$C"),SMALL(IF($H$4:$H$178&lt;&gt;"",ROW(INDIRECT($K$12&amp;"!$C$8"):INDIRECT($K$12&amp;"!$C$182"))),ROW(A105))),"")</f>
        <v/>
      </c>
      <c r="P116" s="58">
        <v>1</v>
      </c>
      <c r="Q116">
        <f>96</f>
        <v>96</v>
      </c>
    </row>
    <row r="117" spans="1:17">
      <c r="A117" s="45">
        <f t="shared" ca="1" si="8"/>
        <v>0</v>
      </c>
      <c r="B117" s="60">
        <f t="shared" ca="1" si="12"/>
        <v>1</v>
      </c>
      <c r="C117" s="60">
        <f ca="1">IF(INDIRECT($K$12&amp;"!A121")&lt;='Suivi Qualité PV'!$L$12,1,0)</f>
        <v>1</v>
      </c>
      <c r="D117" s="60">
        <f t="shared" ca="1" si="9"/>
        <v>1</v>
      </c>
      <c r="E117" s="60">
        <f t="shared" ca="1" si="10"/>
        <v>0</v>
      </c>
      <c r="F117" s="60" t="b">
        <f ca="1">ISTEXT(INDIRECT($K$12&amp;"!F121"))</f>
        <v>0</v>
      </c>
      <c r="G117" s="88"/>
      <c r="H117" s="60" t="str">
        <f t="shared" ca="1" si="11"/>
        <v/>
      </c>
      <c r="N117" s="114" t="str">
        <f t="array" aca="1" ref="N117" ca="1">IFERROR(INDEX(INDIRECT($K$12&amp;"!$C:$C"),SMALL(IF($H$4:$H$178&lt;&gt;"",ROW(INDIRECT($K$12&amp;"!$C$8"):INDIRECT($K$12&amp;"!$C$182"))),ROW(A106))),"")</f>
        <v/>
      </c>
    </row>
    <row r="118" spans="1:17">
      <c r="A118" s="45">
        <f t="shared" ca="1" si="8"/>
        <v>0</v>
      </c>
      <c r="B118" s="60">
        <f t="shared" ca="1" si="12"/>
        <v>1</v>
      </c>
      <c r="C118" s="60">
        <f ca="1">IF(INDIRECT($K$12&amp;"!A122")&lt;='Suivi Qualité PV'!$L$12,1,0)</f>
        <v>1</v>
      </c>
      <c r="D118" s="60">
        <f t="shared" ca="1" si="9"/>
        <v>1</v>
      </c>
      <c r="E118" s="60">
        <f t="shared" ca="1" si="10"/>
        <v>0</v>
      </c>
      <c r="F118" s="60" t="b">
        <f ca="1">ISTEXT(INDIRECT($K$12&amp;"!F122"))</f>
        <v>0</v>
      </c>
      <c r="G118" s="82"/>
      <c r="H118" s="60" t="str">
        <f t="shared" ca="1" si="11"/>
        <v/>
      </c>
      <c r="N118" s="114" t="str">
        <f t="array" aca="1" ref="N118" ca="1">IFERROR(INDEX(INDIRECT($K$12&amp;"!$C:$C"),SMALL(IF($H$4:$H$178&lt;&gt;"",ROW(INDIRECT($K$12&amp;"!$C$8"):INDIRECT($K$12&amp;"!$C$182"))),ROW(A107))),"")</f>
        <v/>
      </c>
    </row>
    <row r="119" spans="1:17">
      <c r="A119" s="45">
        <f t="shared" ca="1" si="8"/>
        <v>0</v>
      </c>
      <c r="B119" s="60">
        <f t="shared" ca="1" si="12"/>
        <v>1</v>
      </c>
      <c r="C119" s="60">
        <f ca="1">IF(INDIRECT($K$12&amp;"!A123")&lt;='Suivi Qualité PV'!$L$12,1,0)</f>
        <v>1</v>
      </c>
      <c r="D119" s="60">
        <f t="shared" ca="1" si="9"/>
        <v>1</v>
      </c>
      <c r="E119" s="60" t="str">
        <f t="shared" ca="1" si="10"/>
        <v>5,2,4</v>
      </c>
      <c r="F119" s="60" t="b">
        <f ca="1">ISTEXT(INDIRECT($K$12&amp;"!F123"))</f>
        <v>0</v>
      </c>
      <c r="G119" s="79" t="s">
        <v>82</v>
      </c>
      <c r="H119" s="60" t="str">
        <f t="shared" ca="1" si="11"/>
        <v>5,2,4</v>
      </c>
      <c r="N119" s="114" t="str">
        <f t="array" aca="1" ref="N119" ca="1">IFERROR(INDEX(INDIRECT($K$12&amp;"!$C:$C"),SMALL(IF($H$4:$H$178&lt;&gt;"",ROW(INDIRECT($K$12&amp;"!$C$8"):INDIRECT($K$12&amp;"!$C$182"))),ROW(A108))),"")</f>
        <v/>
      </c>
    </row>
    <row r="120" spans="1:17">
      <c r="A120" s="45">
        <f t="shared" ca="1" si="8"/>
        <v>0</v>
      </c>
      <c r="B120" s="60">
        <f t="shared" ca="1" si="12"/>
        <v>1</v>
      </c>
      <c r="C120" s="60">
        <f ca="1">IF(INDIRECT($K$12&amp;"!A124")&lt;='Suivi Qualité PV'!$L$12,1,0)</f>
        <v>1</v>
      </c>
      <c r="D120" s="60">
        <f t="shared" ca="1" si="9"/>
        <v>1</v>
      </c>
      <c r="E120" s="60" t="str">
        <f t="shared" ca="1" si="10"/>
        <v>5,2,5</v>
      </c>
      <c r="F120" s="60" t="b">
        <f ca="1">ISTEXT(INDIRECT($K$12&amp;"!F124"))</f>
        <v>0</v>
      </c>
      <c r="G120" s="79" t="s">
        <v>83</v>
      </c>
      <c r="H120" s="60" t="str">
        <f t="shared" ca="1" si="11"/>
        <v>5,2,5</v>
      </c>
      <c r="N120" s="114" t="str">
        <f t="array" aca="1" ref="N120" ca="1">IFERROR(INDEX(INDIRECT($K$12&amp;"!$C:$C"),SMALL(IF($H$4:$H$178&lt;&gt;"",ROW(INDIRECT($K$12&amp;"!$C$8"):INDIRECT($K$12&amp;"!$C$182"))),ROW(A109))),"")</f>
        <v/>
      </c>
    </row>
    <row r="121" spans="1:17">
      <c r="A121" s="45">
        <f t="shared" ca="1" si="8"/>
        <v>0</v>
      </c>
      <c r="B121" s="60">
        <f t="shared" ca="1" si="12"/>
        <v>1</v>
      </c>
      <c r="C121" s="60">
        <f ca="1">IF(INDIRECT($K$12&amp;"!A125")&lt;='Suivi Qualité PV'!$L$12,1,0)</f>
        <v>1</v>
      </c>
      <c r="D121" s="60">
        <f t="shared" ca="1" si="9"/>
        <v>1</v>
      </c>
      <c r="E121" s="60" t="str">
        <f t="shared" ca="1" si="10"/>
        <v>5,2,6</v>
      </c>
      <c r="F121" s="60" t="b">
        <f ca="1">ISTEXT(INDIRECT($K$12&amp;"!F125"))</f>
        <v>0</v>
      </c>
      <c r="G121" s="79" t="s">
        <v>84</v>
      </c>
      <c r="H121" s="60" t="str">
        <f t="shared" ca="1" si="11"/>
        <v>5,2,6</v>
      </c>
      <c r="N121" s="114" t="str">
        <f t="array" aca="1" ref="N121" ca="1">IFERROR(INDEX(INDIRECT($K$12&amp;"!$C:$C"),SMALL(IF($H$4:$H$178&lt;&gt;"",ROW(INDIRECT($K$12&amp;"!$C$8"):INDIRECT($K$12&amp;"!$C$182"))),ROW(A110))),"")</f>
        <v/>
      </c>
    </row>
    <row r="122" spans="1:17">
      <c r="A122" s="45">
        <f t="shared" ca="1" si="8"/>
        <v>0</v>
      </c>
      <c r="B122" s="60">
        <f t="shared" ca="1" si="12"/>
        <v>1</v>
      </c>
      <c r="C122" s="60">
        <f ca="1">IF(INDIRECT($K$12&amp;"!A126")&lt;='Suivi Qualité PV'!$L$12,1,0)</f>
        <v>1</v>
      </c>
      <c r="D122" s="60">
        <f t="shared" ca="1" si="9"/>
        <v>1</v>
      </c>
      <c r="E122" s="60" t="str">
        <f t="shared" ca="1" si="10"/>
        <v>5,2,7</v>
      </c>
      <c r="F122" s="60" t="b">
        <f ca="1">ISTEXT(INDIRECT($K$12&amp;"!F126"))</f>
        <v>0</v>
      </c>
      <c r="G122" s="79" t="s">
        <v>85</v>
      </c>
      <c r="H122" s="60" t="str">
        <f t="shared" ca="1" si="11"/>
        <v>5,2,7</v>
      </c>
      <c r="N122" s="114" t="str">
        <f t="array" aca="1" ref="N122" ca="1">IFERROR(INDEX(INDIRECT($K$12&amp;"!$C:$C"),SMALL(IF($H$4:$H$178&lt;&gt;"",ROW(INDIRECT($K$12&amp;"!$C$8"):INDIRECT($K$12&amp;"!$C$182"))),ROW(A111))),"")</f>
        <v/>
      </c>
    </row>
    <row r="123" spans="1:17">
      <c r="A123" s="45">
        <f t="shared" ca="1" si="8"/>
        <v>0</v>
      </c>
      <c r="B123" s="60">
        <f t="shared" ca="1" si="12"/>
        <v>1</v>
      </c>
      <c r="C123" s="60">
        <f ca="1">IF(INDIRECT($K$12&amp;"!A127")&lt;='Suivi Qualité PV'!$L$12,1,0)</f>
        <v>1</v>
      </c>
      <c r="D123" s="60">
        <f t="shared" ca="1" si="9"/>
        <v>1</v>
      </c>
      <c r="E123" s="60" t="str">
        <f t="shared" ca="1" si="10"/>
        <v>5,2,8</v>
      </c>
      <c r="F123" s="60" t="b">
        <f ca="1">ISTEXT(INDIRECT($K$12&amp;"!F127"))</f>
        <v>0</v>
      </c>
      <c r="G123" s="79" t="s">
        <v>86</v>
      </c>
      <c r="H123" s="60" t="str">
        <f t="shared" ca="1" si="11"/>
        <v>5,2,8</v>
      </c>
      <c r="N123" s="114" t="str">
        <f t="array" aca="1" ref="N123" ca="1">IFERROR(INDEX(INDIRECT($K$12&amp;"!$C:$C"),SMALL(IF($H$4:$H$178&lt;&gt;"",ROW(INDIRECT($K$12&amp;"!$C$8"):INDIRECT($K$12&amp;"!$C$182"))),ROW(A112))),"")</f>
        <v/>
      </c>
    </row>
    <row r="124" spans="1:17">
      <c r="A124" s="45">
        <f t="shared" ca="1" si="8"/>
        <v>0</v>
      </c>
      <c r="B124" s="60">
        <f t="shared" ca="1" si="12"/>
        <v>1</v>
      </c>
      <c r="C124" s="60">
        <f ca="1">IF(INDIRECT($K$12&amp;"!A128")&lt;='Suivi Qualité PV'!$L$12,1,0)</f>
        <v>1</v>
      </c>
      <c r="D124" s="60">
        <f t="shared" ca="1" si="9"/>
        <v>1</v>
      </c>
      <c r="E124" s="60" t="str">
        <f t="shared" ca="1" si="10"/>
        <v>5,2,9</v>
      </c>
      <c r="F124" s="60" t="b">
        <f ca="1">ISTEXT(INDIRECT($K$12&amp;"!F128"))</f>
        <v>0</v>
      </c>
      <c r="G124" s="79" t="s">
        <v>87</v>
      </c>
      <c r="H124" s="60" t="str">
        <f t="shared" ca="1" si="11"/>
        <v>5,2,9</v>
      </c>
      <c r="N124" s="114" t="str">
        <f t="array" aca="1" ref="N124" ca="1">IFERROR(INDEX(INDIRECT($K$12&amp;"!$C:$C"),SMALL(IF($H$4:$H$178&lt;&gt;"",ROW(INDIRECT($K$12&amp;"!$C$8"):INDIRECT($K$12&amp;"!$C$182"))),ROW(A113))),"")</f>
        <v/>
      </c>
    </row>
    <row r="125" spans="1:17">
      <c r="A125" s="45">
        <f t="shared" ca="1" si="8"/>
        <v>0</v>
      </c>
      <c r="B125" s="60">
        <f t="shared" ca="1" si="12"/>
        <v>1</v>
      </c>
      <c r="C125" s="60">
        <f ca="1">IF(INDIRECT($K$12&amp;"!A129")&lt;='Suivi Qualité PV'!$L$12,1,0)</f>
        <v>1</v>
      </c>
      <c r="D125" s="60">
        <f t="shared" ca="1" si="9"/>
        <v>1</v>
      </c>
      <c r="E125" s="60">
        <f t="shared" ca="1" si="10"/>
        <v>0</v>
      </c>
      <c r="F125" s="60" t="b">
        <f ca="1">ISTEXT(INDIRECT($K$12&amp;"!F129"))</f>
        <v>0</v>
      </c>
      <c r="G125" s="79"/>
      <c r="H125" s="60" t="str">
        <f t="shared" ca="1" si="11"/>
        <v/>
      </c>
      <c r="N125" s="114" t="str">
        <f t="array" aca="1" ref="N125" ca="1">IFERROR(INDEX(INDIRECT($K$12&amp;"!$C:$C"),SMALL(IF($H$4:$H$178&lt;&gt;"",ROW(INDIRECT($K$12&amp;"!$C$8"):INDIRECT($K$12&amp;"!$C$182"))),ROW(A114))),"")</f>
        <v/>
      </c>
    </row>
    <row r="126" spans="1:17">
      <c r="A126" s="45">
        <f t="shared" ca="1" si="8"/>
        <v>0</v>
      </c>
      <c r="B126" s="60">
        <f t="shared" ca="1" si="12"/>
        <v>1</v>
      </c>
      <c r="C126" s="60">
        <f ca="1">IF(INDIRECT($K$12&amp;"!A130")&lt;='Suivi Qualité PV'!$L$12,1,0)</f>
        <v>1</v>
      </c>
      <c r="D126" s="60">
        <f t="shared" ca="1" si="9"/>
        <v>1</v>
      </c>
      <c r="E126" s="60">
        <f t="shared" ca="1" si="10"/>
        <v>6</v>
      </c>
      <c r="F126" s="60" t="b">
        <f ca="1">ISTEXT(INDIRECT($K$12&amp;"!F130"))</f>
        <v>0</v>
      </c>
      <c r="G126" s="78">
        <v>6</v>
      </c>
      <c r="H126" s="60">
        <f t="shared" ca="1" si="11"/>
        <v>6</v>
      </c>
      <c r="N126" s="114" t="str">
        <f t="array" aca="1" ref="N126" ca="1">IFERROR(INDEX(INDIRECT($K$12&amp;"!$C:$C"),SMALL(IF($H$4:$H$178&lt;&gt;"",ROW(INDIRECT($K$12&amp;"!$C$8"):INDIRECT($K$12&amp;"!$C$182"))),ROW(A115))),"")</f>
        <v/>
      </c>
    </row>
    <row r="127" spans="1:17">
      <c r="A127" s="45">
        <f t="shared" ca="1" si="8"/>
        <v>0</v>
      </c>
      <c r="B127" s="60">
        <f t="shared" ca="1" si="12"/>
        <v>1</v>
      </c>
      <c r="C127" s="60">
        <f ca="1">IF(INDIRECT($K$12&amp;"!A131")&lt;='Suivi Qualité PV'!$L$12,1,0)</f>
        <v>1</v>
      </c>
      <c r="D127" s="60">
        <f t="shared" ca="1" si="9"/>
        <v>1</v>
      </c>
      <c r="E127" s="60" t="str">
        <f t="shared" ca="1" si="10"/>
        <v>6,0,1</v>
      </c>
      <c r="F127" s="60" t="b">
        <f ca="1">ISTEXT(INDIRECT($K$12&amp;"!F131"))</f>
        <v>0</v>
      </c>
      <c r="G127" s="87" t="s">
        <v>89</v>
      </c>
      <c r="H127" s="60" t="str">
        <f t="shared" ca="1" si="11"/>
        <v>6,0,1</v>
      </c>
      <c r="N127" s="114" t="str">
        <f t="array" aca="1" ref="N127" ca="1">IFERROR(INDEX(INDIRECT($K$12&amp;"!$C:$C"),SMALL(IF($H$4:$H$178&lt;&gt;"",ROW(INDIRECT($K$12&amp;"!$C$8"):INDIRECT($K$12&amp;"!$C$182"))),ROW(A116))),"")</f>
        <v/>
      </c>
    </row>
    <row r="128" spans="1:17">
      <c r="A128" s="45">
        <f t="shared" ca="1" si="8"/>
        <v>0</v>
      </c>
      <c r="B128" s="60">
        <f t="shared" ca="1" si="12"/>
        <v>1</v>
      </c>
      <c r="C128" s="60">
        <f ca="1">IF(INDIRECT($K$12&amp;"!A132")&lt;='Suivi Qualité PV'!$L$12,1,0)</f>
        <v>1</v>
      </c>
      <c r="D128" s="60">
        <f t="shared" ca="1" si="9"/>
        <v>1</v>
      </c>
      <c r="E128" s="60">
        <f t="shared" ca="1" si="10"/>
        <v>0</v>
      </c>
      <c r="F128" s="60" t="b">
        <f ca="1">ISTEXT(INDIRECT($K$12&amp;"!F132"))</f>
        <v>0</v>
      </c>
      <c r="G128" s="82"/>
      <c r="H128" s="60" t="str">
        <f t="shared" ca="1" si="11"/>
        <v/>
      </c>
      <c r="N128" s="114" t="str">
        <f t="array" aca="1" ref="N128" ca="1">IFERROR(INDEX(INDIRECT($K$12&amp;"!$C:$C"),SMALL(IF($H$4:$H$178&lt;&gt;"",ROW(INDIRECT($K$12&amp;"!$C$8"):INDIRECT($K$12&amp;"!$C$182"))),ROW(A117))),"")</f>
        <v/>
      </c>
    </row>
    <row r="129" spans="1:14">
      <c r="A129" s="45">
        <f t="shared" ca="1" si="8"/>
        <v>0</v>
      </c>
      <c r="B129" s="60">
        <f t="shared" ca="1" si="12"/>
        <v>1</v>
      </c>
      <c r="C129" s="60">
        <f ca="1">IF(INDIRECT($K$12&amp;"!A133")&lt;='Suivi Qualité PV'!$L$12,1,0)</f>
        <v>1</v>
      </c>
      <c r="D129" s="60">
        <f t="shared" ca="1" si="9"/>
        <v>1</v>
      </c>
      <c r="E129" s="60" t="str">
        <f t="shared" ca="1" si="10"/>
        <v>6,0,2</v>
      </c>
      <c r="F129" s="60" t="b">
        <f ca="1">ISTEXT(INDIRECT($K$12&amp;"!F133"))</f>
        <v>0</v>
      </c>
      <c r="G129" s="79" t="s">
        <v>90</v>
      </c>
      <c r="H129" s="60" t="str">
        <f t="shared" ca="1" si="11"/>
        <v>6,0,2</v>
      </c>
      <c r="N129" s="114" t="str">
        <f t="array" aca="1" ref="N129" ca="1">IFERROR(INDEX(INDIRECT($K$12&amp;"!$C:$C"),SMALL(IF($H$4:$H$178&lt;&gt;"",ROW(INDIRECT($K$12&amp;"!$C$8"):INDIRECT($K$12&amp;"!$C$182"))),ROW(A118))),"")</f>
        <v/>
      </c>
    </row>
    <row r="130" spans="1:14">
      <c r="A130" s="45">
        <f t="shared" ca="1" si="8"/>
        <v>0</v>
      </c>
      <c r="B130" s="60">
        <f t="shared" ca="1" si="12"/>
        <v>1</v>
      </c>
      <c r="C130" s="60">
        <f ca="1">IF(INDIRECT($K$12&amp;"!A134")&lt;='Suivi Qualité PV'!$L$12,1,0)</f>
        <v>1</v>
      </c>
      <c r="D130" s="60">
        <f t="shared" ca="1" si="9"/>
        <v>1</v>
      </c>
      <c r="E130" s="60" t="str">
        <f t="shared" ca="1" si="10"/>
        <v>6,0,3</v>
      </c>
      <c r="F130" s="60" t="b">
        <f ca="1">ISTEXT(INDIRECT($K$12&amp;"!F134"))</f>
        <v>0</v>
      </c>
      <c r="G130" s="79" t="s">
        <v>91</v>
      </c>
      <c r="H130" s="60" t="str">
        <f t="shared" ca="1" si="11"/>
        <v>6,0,3</v>
      </c>
      <c r="N130" s="114" t="str">
        <f t="array" aca="1" ref="N130" ca="1">IFERROR(INDEX(INDIRECT($K$12&amp;"!$C:$C"),SMALL(IF($H$4:$H$178&lt;&gt;"",ROW(INDIRECT($K$12&amp;"!$C$8"):INDIRECT($K$12&amp;"!$C$182"))),ROW(A119))),"")</f>
        <v/>
      </c>
    </row>
    <row r="131" spans="1:14">
      <c r="A131" s="45">
        <f t="shared" ca="1" si="8"/>
        <v>0</v>
      </c>
      <c r="B131" s="60">
        <f t="shared" ca="1" si="12"/>
        <v>1</v>
      </c>
      <c r="C131" s="60">
        <f ca="1">IF(INDIRECT($K$12&amp;"!A135")&lt;='Suivi Qualité PV'!$L$12,1,0)</f>
        <v>1</v>
      </c>
      <c r="D131" s="60">
        <f t="shared" ca="1" si="9"/>
        <v>1</v>
      </c>
      <c r="E131" s="60">
        <f t="shared" ca="1" si="10"/>
        <v>0</v>
      </c>
      <c r="F131" s="60" t="b">
        <f ca="1">ISTEXT(INDIRECT($K$12&amp;"!F135"))</f>
        <v>0</v>
      </c>
      <c r="G131" s="81"/>
      <c r="H131" s="60" t="str">
        <f t="shared" ca="1" si="11"/>
        <v/>
      </c>
      <c r="N131" s="114" t="str">
        <f t="array" aca="1" ref="N131" ca="1">IFERROR(INDEX(INDIRECT($K$12&amp;"!$C:$C"),SMALL(IF($H$4:$H$178&lt;&gt;"",ROW(INDIRECT($K$12&amp;"!$C$8"):INDIRECT($K$12&amp;"!$C$182"))),ROW(A120))),"")</f>
        <v/>
      </c>
    </row>
    <row r="132" spans="1:14">
      <c r="A132" s="45">
        <f t="shared" ca="1" si="8"/>
        <v>0</v>
      </c>
      <c r="B132" s="60">
        <f t="shared" ca="1" si="12"/>
        <v>1</v>
      </c>
      <c r="C132" s="60">
        <f ca="1">IF(INDIRECT($K$12&amp;"!A136")&lt;='Suivi Qualité PV'!$L$12,1,0)</f>
        <v>1</v>
      </c>
      <c r="D132" s="60">
        <f t="shared" ca="1" si="9"/>
        <v>1</v>
      </c>
      <c r="E132" s="60">
        <f t="shared" ca="1" si="10"/>
        <v>7</v>
      </c>
      <c r="F132" s="60" t="b">
        <f ca="1">ISTEXT(INDIRECT($K$12&amp;"!F136"))</f>
        <v>0</v>
      </c>
      <c r="G132" s="78">
        <v>7</v>
      </c>
      <c r="H132" s="60">
        <f t="shared" ca="1" si="11"/>
        <v>7</v>
      </c>
      <c r="N132" s="114" t="str">
        <f t="array" aca="1" ref="N132" ca="1">IFERROR(INDEX(INDIRECT($K$12&amp;"!$C:$C"),SMALL(IF($H$4:$H$178&lt;&gt;"",ROW(INDIRECT($K$12&amp;"!$C$8"):INDIRECT($K$12&amp;"!$C$182"))),ROW(A121))),"")</f>
        <v/>
      </c>
    </row>
    <row r="133" spans="1:14">
      <c r="A133" s="45">
        <f t="shared" ref="A133:A178" ca="1" si="13">IF(F133,1,0)</f>
        <v>0</v>
      </c>
      <c r="B133" s="60">
        <f t="shared" ca="1" si="12"/>
        <v>1</v>
      </c>
      <c r="C133" s="60">
        <f ca="1">IF(INDIRECT($K$12&amp;"!A137")&lt;='Suivi Qualité PV'!$L$12,1,0)</f>
        <v>1</v>
      </c>
      <c r="D133" s="60">
        <f t="shared" ref="D133:D178" ca="1" si="14">IF(AND(B133=1,C133=1),1,0)</f>
        <v>1</v>
      </c>
      <c r="E133" s="60" t="str">
        <f t="shared" ref="E133:E178" ca="1" si="15">IF(F133,0,G133)</f>
        <v>7,0,1</v>
      </c>
      <c r="F133" s="60" t="b">
        <f ca="1">ISTEXT(INDIRECT($K$12&amp;"!F137"))</f>
        <v>0</v>
      </c>
      <c r="G133" s="79" t="s">
        <v>93</v>
      </c>
      <c r="H133" s="60" t="str">
        <f t="shared" ref="H133:H178" ca="1" si="16">IF(AND(D133&lt;&gt;0,E133&lt;&gt;0),G133,"")</f>
        <v>7,0,1</v>
      </c>
      <c r="N133" s="114" t="str">
        <f t="array" aca="1" ref="N133" ca="1">IFERROR(INDEX(INDIRECT($K$12&amp;"!$C:$C"),SMALL(IF($H$4:$H$178&lt;&gt;"",ROW(INDIRECT($K$12&amp;"!$C$8"):INDIRECT($K$12&amp;"!$C$182"))),ROW(A122))),"")</f>
        <v/>
      </c>
    </row>
    <row r="134" spans="1:14">
      <c r="A134" s="45">
        <f t="shared" ca="1" si="13"/>
        <v>0</v>
      </c>
      <c r="B134" s="60">
        <f t="shared" ca="1" si="12"/>
        <v>1</v>
      </c>
      <c r="C134" s="60">
        <f ca="1">IF(INDIRECT($K$12&amp;"!A138")&lt;='Suivi Qualité PV'!$L$12,1,0)</f>
        <v>1</v>
      </c>
      <c r="D134" s="60">
        <f t="shared" ca="1" si="14"/>
        <v>1</v>
      </c>
      <c r="E134" s="60" t="str">
        <f t="shared" ca="1" si="15"/>
        <v>7,0,2</v>
      </c>
      <c r="F134" s="60" t="b">
        <f ca="1">ISTEXT(INDIRECT($K$12&amp;"!F138"))</f>
        <v>0</v>
      </c>
      <c r="G134" s="87" t="s">
        <v>94</v>
      </c>
      <c r="H134" s="60" t="str">
        <f t="shared" ca="1" si="16"/>
        <v>7,0,2</v>
      </c>
      <c r="N134" s="114" t="str">
        <f t="array" aca="1" ref="N134" ca="1">IFERROR(INDEX(INDIRECT($K$12&amp;"!$C:$C"),SMALL(IF($H$4:$H$178&lt;&gt;"",ROW(INDIRECT($K$12&amp;"!$C$8"):INDIRECT($K$12&amp;"!$C$182"))),ROW(A123))),"")</f>
        <v/>
      </c>
    </row>
    <row r="135" spans="1:14">
      <c r="A135" s="45">
        <f t="shared" ca="1" si="13"/>
        <v>0</v>
      </c>
      <c r="B135" s="60">
        <f t="shared" ca="1" si="12"/>
        <v>1</v>
      </c>
      <c r="C135" s="60">
        <f ca="1">IF(INDIRECT($K$12&amp;"!A139")&lt;='Suivi Qualité PV'!$L$12,1,0)</f>
        <v>1</v>
      </c>
      <c r="D135" s="60">
        <f t="shared" ca="1" si="14"/>
        <v>1</v>
      </c>
      <c r="E135" s="60">
        <f t="shared" ca="1" si="15"/>
        <v>0</v>
      </c>
      <c r="F135" s="60" t="b">
        <f ca="1">ISTEXT(INDIRECT($K$12&amp;"!F139"))</f>
        <v>0</v>
      </c>
      <c r="G135" s="82"/>
      <c r="H135" s="60" t="str">
        <f t="shared" ca="1" si="16"/>
        <v/>
      </c>
      <c r="N135" s="114" t="str">
        <f t="array" aca="1" ref="N135" ca="1">IFERROR(INDEX(INDIRECT($K$12&amp;"!$C:$C"),SMALL(IF($H$4:$H$178&lt;&gt;"",ROW(INDIRECT($K$12&amp;"!$C$8"):INDIRECT($K$12&amp;"!$C$182"))),ROW(A124))),"")</f>
        <v/>
      </c>
    </row>
    <row r="136" spans="1:14">
      <c r="A136" s="45">
        <f t="shared" ca="1" si="13"/>
        <v>0</v>
      </c>
      <c r="B136" s="60">
        <f t="shared" ca="1" si="12"/>
        <v>1</v>
      </c>
      <c r="C136" s="60">
        <f ca="1">IF(INDIRECT($K$12&amp;"!A140")&lt;='Suivi Qualité PV'!$L$12,1,0)</f>
        <v>1</v>
      </c>
      <c r="D136" s="60">
        <f t="shared" ca="1" si="14"/>
        <v>1</v>
      </c>
      <c r="E136" s="60" t="str">
        <f t="shared" ca="1" si="15"/>
        <v>7,0,3</v>
      </c>
      <c r="F136" s="60" t="b">
        <f ca="1">ISTEXT(INDIRECT($K$12&amp;"!F140"))</f>
        <v>0</v>
      </c>
      <c r="G136" s="79" t="s">
        <v>95</v>
      </c>
      <c r="H136" s="60" t="str">
        <f t="shared" ca="1" si="16"/>
        <v>7,0,3</v>
      </c>
      <c r="N136" s="114" t="str">
        <f t="array" aca="1" ref="N136" ca="1">IFERROR(INDEX(INDIRECT($K$12&amp;"!$C:$C"),SMALL(IF($H$4:$H$178&lt;&gt;"",ROW(INDIRECT($K$12&amp;"!$C$8"):INDIRECT($K$12&amp;"!$C$182"))),ROW(A125))),"")</f>
        <v/>
      </c>
    </row>
    <row r="137" spans="1:14">
      <c r="A137" s="45">
        <f t="shared" ca="1" si="13"/>
        <v>0</v>
      </c>
      <c r="B137" s="60">
        <f t="shared" ca="1" si="12"/>
        <v>1</v>
      </c>
      <c r="C137" s="60">
        <f ca="1">IF(INDIRECT($K$12&amp;"!A141")&lt;='Suivi Qualité PV'!$L$12,1,0)</f>
        <v>1</v>
      </c>
      <c r="D137" s="60">
        <f t="shared" ca="1" si="14"/>
        <v>1</v>
      </c>
      <c r="E137" s="60">
        <f t="shared" ca="1" si="15"/>
        <v>0</v>
      </c>
      <c r="F137" s="60" t="b">
        <f ca="1">ISTEXT(INDIRECT($K$12&amp;"!F141"))</f>
        <v>0</v>
      </c>
      <c r="G137" s="81"/>
      <c r="H137" s="60" t="str">
        <f t="shared" ca="1" si="16"/>
        <v/>
      </c>
      <c r="N137" s="114" t="str">
        <f t="array" aca="1" ref="N137" ca="1">IFERROR(INDEX(INDIRECT($K$12&amp;"!$C:$C"),SMALL(IF($H$4:$H$178&lt;&gt;"",ROW(INDIRECT($K$12&amp;"!$C$8"):INDIRECT($K$12&amp;"!$C$182"))),ROW(A126))),"")</f>
        <v/>
      </c>
    </row>
    <row r="138" spans="1:14">
      <c r="A138" s="45">
        <f t="shared" ca="1" si="13"/>
        <v>0</v>
      </c>
      <c r="B138" s="60">
        <f t="shared" ca="1" si="12"/>
        <v>1</v>
      </c>
      <c r="C138" s="60">
        <f ca="1">IF(INDIRECT($K$12&amp;"!A142")&lt;='Suivi Qualité PV'!$L$12,1,0)</f>
        <v>1</v>
      </c>
      <c r="D138" s="60">
        <f t="shared" ca="1" si="14"/>
        <v>1</v>
      </c>
      <c r="E138" s="60">
        <f t="shared" ca="1" si="15"/>
        <v>8</v>
      </c>
      <c r="F138" s="60" t="b">
        <f ca="1">ISTEXT(INDIRECT($K$12&amp;"!F142"))</f>
        <v>0</v>
      </c>
      <c r="G138" s="78">
        <v>8</v>
      </c>
      <c r="H138" s="60">
        <f t="shared" ca="1" si="16"/>
        <v>8</v>
      </c>
      <c r="N138" s="114" t="str">
        <f t="array" aca="1" ref="N138" ca="1">IFERROR(INDEX(INDIRECT($K$12&amp;"!$C:$C"),SMALL(IF($H$4:$H$178&lt;&gt;"",ROW(INDIRECT($K$12&amp;"!$C$8"):INDIRECT($K$12&amp;"!$C$182"))),ROW(A127))),"")</f>
        <v/>
      </c>
    </row>
    <row r="139" spans="1:14">
      <c r="A139" s="45">
        <f t="shared" ca="1" si="13"/>
        <v>0</v>
      </c>
      <c r="B139" s="60">
        <f t="shared" ca="1" si="12"/>
        <v>1</v>
      </c>
      <c r="C139" s="60">
        <f ca="1">IF(INDIRECT($K$12&amp;"!A143")&lt;='Suivi Qualité PV'!$L$12,1,0)</f>
        <v>1</v>
      </c>
      <c r="D139" s="60">
        <f t="shared" ca="1" si="14"/>
        <v>1</v>
      </c>
      <c r="E139" s="60">
        <f t="shared" ca="1" si="15"/>
        <v>8.1</v>
      </c>
      <c r="F139" s="60" t="b">
        <f ca="1">ISTEXT(INDIRECT($K$12&amp;"!F143"))</f>
        <v>0</v>
      </c>
      <c r="G139" s="78">
        <v>8.1</v>
      </c>
      <c r="H139" s="60">
        <f t="shared" ca="1" si="16"/>
        <v>8.1</v>
      </c>
      <c r="N139" s="114" t="str">
        <f t="array" aca="1" ref="N139" ca="1">IFERROR(INDEX(INDIRECT($K$12&amp;"!$C:$C"),SMALL(IF($H$4:$H$178&lt;&gt;"",ROW(INDIRECT($K$12&amp;"!$C$8"):INDIRECT($K$12&amp;"!$C$182"))),ROW(A128))),"")</f>
        <v/>
      </c>
    </row>
    <row r="140" spans="1:14">
      <c r="A140" s="45">
        <f t="shared" ca="1" si="13"/>
        <v>0</v>
      </c>
      <c r="B140" s="60">
        <f t="shared" ca="1" si="12"/>
        <v>1</v>
      </c>
      <c r="C140" s="60">
        <f ca="1">IF(INDIRECT($K$12&amp;"!A144")&lt;='Suivi Qualité PV'!$L$12,1,0)</f>
        <v>1</v>
      </c>
      <c r="D140" s="60">
        <f t="shared" ca="1" si="14"/>
        <v>1</v>
      </c>
      <c r="E140" s="60" t="str">
        <f t="shared" ca="1" si="15"/>
        <v>8,1,1</v>
      </c>
      <c r="F140" s="60" t="b">
        <f ca="1">ISTEXT(INDIRECT($K$12&amp;"!F144"))</f>
        <v>0</v>
      </c>
      <c r="G140" s="79" t="s">
        <v>98</v>
      </c>
      <c r="H140" s="60" t="str">
        <f t="shared" ca="1" si="16"/>
        <v>8,1,1</v>
      </c>
      <c r="N140" s="114" t="str">
        <f t="array" aca="1" ref="N140" ca="1">IFERROR(INDEX(INDIRECT($K$12&amp;"!$C:$C"),SMALL(IF($H$4:$H$178&lt;&gt;"",ROW(INDIRECT($K$12&amp;"!$C$8"):INDIRECT($K$12&amp;"!$C$182"))),ROW(A129))),"")</f>
        <v/>
      </c>
    </row>
    <row r="141" spans="1:14">
      <c r="A141" s="45">
        <f t="shared" ca="1" si="13"/>
        <v>0</v>
      </c>
      <c r="B141" s="60">
        <f t="shared" ca="1" si="12"/>
        <v>1</v>
      </c>
      <c r="C141" s="60">
        <f ca="1">IF(INDIRECT($K$12&amp;"!A145")&lt;='Suivi Qualité PV'!$L$12,1,0)</f>
        <v>1</v>
      </c>
      <c r="D141" s="60">
        <f t="shared" ca="1" si="14"/>
        <v>1</v>
      </c>
      <c r="E141" s="60" t="str">
        <f t="shared" ca="1" si="15"/>
        <v>8,1,2</v>
      </c>
      <c r="F141" s="60" t="b">
        <f ca="1">ISTEXT(INDIRECT($K$12&amp;"!F145"))</f>
        <v>0</v>
      </c>
      <c r="G141" s="79" t="s">
        <v>99</v>
      </c>
      <c r="H141" s="60" t="str">
        <f t="shared" ca="1" si="16"/>
        <v>8,1,2</v>
      </c>
      <c r="N141" s="114" t="str">
        <f t="array" aca="1" ref="N141" ca="1">IFERROR(INDEX(INDIRECT($K$12&amp;"!$C:$C"),SMALL(IF($H$4:$H$178&lt;&gt;"",ROW(INDIRECT($K$12&amp;"!$C$8"):INDIRECT($K$12&amp;"!$C$182"))),ROW(A130))),"")</f>
        <v/>
      </c>
    </row>
    <row r="142" spans="1:14">
      <c r="A142" s="45">
        <f t="shared" ca="1" si="13"/>
        <v>0</v>
      </c>
      <c r="B142" s="60">
        <f t="shared" ca="1" si="12"/>
        <v>1</v>
      </c>
      <c r="C142" s="60">
        <f ca="1">IF(INDIRECT($K$12&amp;"!A146")&lt;='Suivi Qualité PV'!$L$12,1,0)</f>
        <v>1</v>
      </c>
      <c r="D142" s="60">
        <f t="shared" ca="1" si="14"/>
        <v>1</v>
      </c>
      <c r="E142" s="60">
        <f t="shared" ca="1" si="15"/>
        <v>0</v>
      </c>
      <c r="F142" s="60" t="b">
        <f ca="1">ISTEXT(INDIRECT($K$12&amp;"!F146"))</f>
        <v>0</v>
      </c>
      <c r="G142" s="79"/>
      <c r="H142" s="60" t="str">
        <f t="shared" ca="1" si="16"/>
        <v/>
      </c>
      <c r="N142" s="114" t="str">
        <f t="array" aca="1" ref="N142" ca="1">IFERROR(INDEX(INDIRECT($K$12&amp;"!$C:$C"),SMALL(IF($H$4:$H$178&lt;&gt;"",ROW(INDIRECT($K$12&amp;"!$C$8"):INDIRECT($K$12&amp;"!$C$182"))),ROW(A131))),"")</f>
        <v/>
      </c>
    </row>
    <row r="143" spans="1:14">
      <c r="A143" s="45">
        <f t="shared" ca="1" si="13"/>
        <v>0</v>
      </c>
      <c r="B143" s="60">
        <f t="shared" ca="1" si="12"/>
        <v>1</v>
      </c>
      <c r="C143" s="60">
        <f ca="1">IF(INDIRECT($K$12&amp;"!A147")&lt;='Suivi Qualité PV'!$L$12,1,0)</f>
        <v>1</v>
      </c>
      <c r="D143" s="60">
        <f t="shared" ca="1" si="14"/>
        <v>1</v>
      </c>
      <c r="E143" s="60">
        <f t="shared" ca="1" si="15"/>
        <v>8.1999999999999993</v>
      </c>
      <c r="F143" s="60" t="b">
        <f ca="1">ISTEXT(INDIRECT($K$12&amp;"!F147"))</f>
        <v>0</v>
      </c>
      <c r="G143" s="78">
        <v>8.1999999999999993</v>
      </c>
      <c r="H143" s="60">
        <f t="shared" ca="1" si="16"/>
        <v>8.1999999999999993</v>
      </c>
      <c r="N143" s="114" t="str">
        <f t="array" aca="1" ref="N143" ca="1">IFERROR(INDEX(INDIRECT($K$12&amp;"!$C:$C"),SMALL(IF($H$4:$H$178&lt;&gt;"",ROW(INDIRECT($K$12&amp;"!$C$8"):INDIRECT($K$12&amp;"!$C$182"))),ROW(A132))),"")</f>
        <v/>
      </c>
    </row>
    <row r="144" spans="1:14">
      <c r="A144" s="45">
        <f t="shared" ca="1" si="13"/>
        <v>0</v>
      </c>
      <c r="B144" s="60">
        <f t="shared" ca="1" si="12"/>
        <v>1</v>
      </c>
      <c r="C144" s="60">
        <f ca="1">IF(INDIRECT($K$12&amp;"!A148")&lt;='Suivi Qualité PV'!$L$12,1,0)</f>
        <v>1</v>
      </c>
      <c r="D144" s="60">
        <f t="shared" ca="1" si="14"/>
        <v>1</v>
      </c>
      <c r="E144" s="60" t="str">
        <f t="shared" ca="1" si="15"/>
        <v>8,2,1</v>
      </c>
      <c r="F144" s="60" t="b">
        <f ca="1">ISTEXT(INDIRECT($K$12&amp;"!F148"))</f>
        <v>0</v>
      </c>
      <c r="G144" s="79" t="s">
        <v>101</v>
      </c>
      <c r="H144" s="60" t="str">
        <f t="shared" ca="1" si="16"/>
        <v>8,2,1</v>
      </c>
      <c r="N144" s="114" t="str">
        <f t="array" aca="1" ref="N144" ca="1">IFERROR(INDEX(INDIRECT($K$12&amp;"!$C:$C"),SMALL(IF($H$4:$H$178&lt;&gt;"",ROW(INDIRECT($K$12&amp;"!$C$8"):INDIRECT($K$12&amp;"!$C$182"))),ROW(A133))),"")</f>
        <v/>
      </c>
    </row>
    <row r="145" spans="1:14">
      <c r="A145" s="45">
        <f t="shared" ca="1" si="13"/>
        <v>0</v>
      </c>
      <c r="B145" s="60">
        <f t="shared" ca="1" si="12"/>
        <v>1</v>
      </c>
      <c r="C145" s="60">
        <f ca="1">IF(INDIRECT($K$12&amp;"!A149")&lt;='Suivi Qualité PV'!$L$12,1,0)</f>
        <v>1</v>
      </c>
      <c r="D145" s="60">
        <f t="shared" ca="1" si="14"/>
        <v>1</v>
      </c>
      <c r="E145" s="60" t="str">
        <f t="shared" ca="1" si="15"/>
        <v>8,2,2</v>
      </c>
      <c r="F145" s="60" t="b">
        <f ca="1">ISTEXT(INDIRECT($K$12&amp;"!F149"))</f>
        <v>0</v>
      </c>
      <c r="G145" s="79" t="s">
        <v>102</v>
      </c>
      <c r="H145" s="60" t="str">
        <f t="shared" ca="1" si="16"/>
        <v>8,2,2</v>
      </c>
      <c r="N145" s="114" t="str">
        <f t="array" aca="1" ref="N145" ca="1">IFERROR(INDEX(INDIRECT($K$12&amp;"!$C:$C"),SMALL(IF($H$4:$H$178&lt;&gt;"",ROW(INDIRECT($K$12&amp;"!$C$8"):INDIRECT($K$12&amp;"!$C$182"))),ROW(A134))),"")</f>
        <v/>
      </c>
    </row>
    <row r="146" spans="1:14">
      <c r="A146" s="45">
        <f t="shared" ca="1" si="13"/>
        <v>0</v>
      </c>
      <c r="B146" s="60">
        <f t="shared" ca="1" si="12"/>
        <v>1</v>
      </c>
      <c r="C146" s="60">
        <f ca="1">IF(INDIRECT($K$12&amp;"!A150")&lt;='Suivi Qualité PV'!$L$12,1,0)</f>
        <v>1</v>
      </c>
      <c r="D146" s="60">
        <f t="shared" ca="1" si="14"/>
        <v>1</v>
      </c>
      <c r="E146" s="60" t="str">
        <f t="shared" ca="1" si="15"/>
        <v>8,2,3</v>
      </c>
      <c r="F146" s="60" t="b">
        <f ca="1">ISTEXT(INDIRECT($K$12&amp;"!F150"))</f>
        <v>0</v>
      </c>
      <c r="G146" s="79" t="s">
        <v>103</v>
      </c>
      <c r="H146" s="60" t="str">
        <f t="shared" ca="1" si="16"/>
        <v>8,2,3</v>
      </c>
      <c r="N146" s="114" t="str">
        <f t="array" aca="1" ref="N146" ca="1">IFERROR(INDEX(INDIRECT($K$12&amp;"!$C:$C"),SMALL(IF($H$4:$H$178&lt;&gt;"",ROW(INDIRECT($K$12&amp;"!$C$8"):INDIRECT($K$12&amp;"!$C$182"))),ROW(A135))),"")</f>
        <v/>
      </c>
    </row>
    <row r="147" spans="1:14">
      <c r="A147" s="45">
        <f t="shared" ca="1" si="13"/>
        <v>0</v>
      </c>
      <c r="B147" s="60">
        <f t="shared" ref="B147:B178" ca="1" si="17">IF(F147,0,1)</f>
        <v>1</v>
      </c>
      <c r="C147" s="60">
        <f ca="1">IF(INDIRECT($K$12&amp;"!A151")&lt;='Suivi Qualité PV'!$L$12,1,0)</f>
        <v>1</v>
      </c>
      <c r="D147" s="60">
        <f t="shared" ca="1" si="14"/>
        <v>1</v>
      </c>
      <c r="E147" s="60">
        <f t="shared" ca="1" si="15"/>
        <v>0</v>
      </c>
      <c r="F147" s="60" t="b">
        <f ca="1">ISTEXT(INDIRECT($K$12&amp;"!F151"))</f>
        <v>0</v>
      </c>
      <c r="G147" s="79"/>
      <c r="H147" s="60" t="str">
        <f t="shared" ca="1" si="16"/>
        <v/>
      </c>
      <c r="N147" s="114" t="str">
        <f t="array" aca="1" ref="N147" ca="1">IFERROR(INDEX(INDIRECT($K$12&amp;"!$C:$C"),SMALL(IF($H$4:$H$178&lt;&gt;"",ROW(INDIRECT($K$12&amp;"!$C$8"):INDIRECT($K$12&amp;"!$C$182"))),ROW(A136))),"")</f>
        <v/>
      </c>
    </row>
    <row r="148" spans="1:14">
      <c r="A148" s="45">
        <f t="shared" ca="1" si="13"/>
        <v>0</v>
      </c>
      <c r="B148" s="60">
        <f t="shared" ca="1" si="17"/>
        <v>1</v>
      </c>
      <c r="C148" s="60">
        <f ca="1">IF(INDIRECT($K$12&amp;"!A152")&lt;='Suivi Qualité PV'!$L$12,1,0)</f>
        <v>1</v>
      </c>
      <c r="D148" s="60">
        <f t="shared" ca="1" si="14"/>
        <v>1</v>
      </c>
      <c r="E148" s="60">
        <f t="shared" ca="1" si="15"/>
        <v>9</v>
      </c>
      <c r="F148" s="60" t="b">
        <f ca="1">ISTEXT(INDIRECT($K$12&amp;"!F152"))</f>
        <v>0</v>
      </c>
      <c r="G148" s="78">
        <v>9</v>
      </c>
      <c r="H148" s="60">
        <f t="shared" ca="1" si="16"/>
        <v>9</v>
      </c>
      <c r="N148" s="114" t="str">
        <f t="array" aca="1" ref="N148" ca="1">IFERROR(INDEX(INDIRECT($K$12&amp;"!$C:$C"),SMALL(IF($H$4:$H$178&lt;&gt;"",ROW(INDIRECT($K$12&amp;"!$C$8"):INDIRECT($K$12&amp;"!$C$182"))),ROW(A137))),"")</f>
        <v/>
      </c>
    </row>
    <row r="149" spans="1:14">
      <c r="A149" s="45">
        <f t="shared" ca="1" si="13"/>
        <v>0</v>
      </c>
      <c r="B149" s="60">
        <f t="shared" ca="1" si="17"/>
        <v>1</v>
      </c>
      <c r="C149" s="60">
        <f ca="1">IF(INDIRECT($K$12&amp;"!A153")&lt;='Suivi Qualité PV'!$L$12,1,0)</f>
        <v>1</v>
      </c>
      <c r="D149" s="60">
        <f t="shared" ca="1" si="14"/>
        <v>1</v>
      </c>
      <c r="E149" s="60" t="str">
        <f t="shared" ca="1" si="15"/>
        <v>9,0,1</v>
      </c>
      <c r="F149" s="60" t="b">
        <f ca="1">ISTEXT(INDIRECT($K$12&amp;"!F153"))</f>
        <v>0</v>
      </c>
      <c r="G149" s="87" t="s">
        <v>105</v>
      </c>
      <c r="H149" s="60" t="str">
        <f t="shared" ca="1" si="16"/>
        <v>9,0,1</v>
      </c>
      <c r="N149" s="114" t="str">
        <f t="array" aca="1" ref="N149" ca="1">IFERROR(INDEX(INDIRECT($K$12&amp;"!$C:$C"),SMALL(IF($H$4:$H$178&lt;&gt;"",ROW(INDIRECT($K$12&amp;"!$C$8"):INDIRECT($K$12&amp;"!$C$182"))),ROW(A138))),"")</f>
        <v/>
      </c>
    </row>
    <row r="150" spans="1:14">
      <c r="A150" s="45">
        <f t="shared" ca="1" si="13"/>
        <v>0</v>
      </c>
      <c r="B150" s="60">
        <f t="shared" ca="1" si="17"/>
        <v>1</v>
      </c>
      <c r="C150" s="60">
        <f ca="1">IF(INDIRECT($K$12&amp;"!A154")&lt;='Suivi Qualité PV'!$L$12,1,0)</f>
        <v>1</v>
      </c>
      <c r="D150" s="60">
        <f t="shared" ca="1" si="14"/>
        <v>1</v>
      </c>
      <c r="E150" s="60">
        <f t="shared" ca="1" si="15"/>
        <v>0</v>
      </c>
      <c r="F150" s="60" t="b">
        <f ca="1">ISTEXT(INDIRECT($K$12&amp;"!F154"))</f>
        <v>0</v>
      </c>
      <c r="G150" s="82"/>
      <c r="H150" s="60" t="str">
        <f t="shared" ca="1" si="16"/>
        <v/>
      </c>
      <c r="N150" s="114" t="str">
        <f t="array" aca="1" ref="N150" ca="1">IFERROR(INDEX(INDIRECT($K$12&amp;"!$C:$C"),SMALL(IF($H$4:$H$178&lt;&gt;"",ROW(INDIRECT($K$12&amp;"!$C$8"):INDIRECT($K$12&amp;"!$C$182"))),ROW(A139))),"")</f>
        <v/>
      </c>
    </row>
    <row r="151" spans="1:14">
      <c r="A151" s="45">
        <f t="shared" ca="1" si="13"/>
        <v>0</v>
      </c>
      <c r="B151" s="60">
        <f t="shared" ca="1" si="17"/>
        <v>1</v>
      </c>
      <c r="C151" s="60">
        <f ca="1">IF(INDIRECT($K$12&amp;"!A155")&lt;='Suivi Qualité PV'!$L$12,1,0)</f>
        <v>1</v>
      </c>
      <c r="D151" s="60">
        <f t="shared" ca="1" si="14"/>
        <v>1</v>
      </c>
      <c r="E151" s="60">
        <f t="shared" ca="1" si="15"/>
        <v>0</v>
      </c>
      <c r="F151" s="60" t="b">
        <f ca="1">ISTEXT(INDIRECT($K$12&amp;"!F155"))</f>
        <v>0</v>
      </c>
      <c r="G151" s="82"/>
      <c r="H151" s="60" t="str">
        <f t="shared" ca="1" si="16"/>
        <v/>
      </c>
      <c r="N151" s="114" t="str">
        <f t="array" aca="1" ref="N151" ca="1">IFERROR(INDEX(INDIRECT($K$12&amp;"!$C:$C"),SMALL(IF($H$4:$H$178&lt;&gt;"",ROW(INDIRECT($K$12&amp;"!$C$8"):INDIRECT($K$12&amp;"!$C$182"))),ROW(A140))),"")</f>
        <v/>
      </c>
    </row>
    <row r="152" spans="1:14">
      <c r="A152" s="45">
        <f t="shared" ca="1" si="13"/>
        <v>0</v>
      </c>
      <c r="B152" s="60">
        <f t="shared" ca="1" si="17"/>
        <v>1</v>
      </c>
      <c r="C152" s="60">
        <f ca="1">IF(INDIRECT($K$12&amp;"!A156")&lt;='Suivi Qualité PV'!$L$12,1,0)</f>
        <v>1</v>
      </c>
      <c r="D152" s="60">
        <f t="shared" ca="1" si="14"/>
        <v>1</v>
      </c>
      <c r="E152" s="60">
        <f t="shared" ca="1" si="15"/>
        <v>0</v>
      </c>
      <c r="F152" s="60" t="b">
        <f ca="1">ISTEXT(INDIRECT($K$12&amp;"!F156"))</f>
        <v>0</v>
      </c>
      <c r="G152" s="82"/>
      <c r="H152" s="60" t="str">
        <f t="shared" ca="1" si="16"/>
        <v/>
      </c>
      <c r="N152" s="114" t="str">
        <f t="array" aca="1" ref="N152" ca="1">IFERROR(INDEX(INDIRECT($K$12&amp;"!$C:$C"),SMALL(IF($H$4:$H$178&lt;&gt;"",ROW(INDIRECT($K$12&amp;"!$C$8"):INDIRECT($K$12&amp;"!$C$182"))),ROW(A141))),"")</f>
        <v/>
      </c>
    </row>
    <row r="153" spans="1:14">
      <c r="A153" s="45">
        <f t="shared" ca="1" si="13"/>
        <v>0</v>
      </c>
      <c r="B153" s="60">
        <f t="shared" ca="1" si="17"/>
        <v>1</v>
      </c>
      <c r="C153" s="60">
        <f ca="1">IF(INDIRECT($K$12&amp;"!A157")&lt;='Suivi Qualité PV'!$L$12,1,0)</f>
        <v>1</v>
      </c>
      <c r="D153" s="60">
        <f t="shared" ca="1" si="14"/>
        <v>1</v>
      </c>
      <c r="E153" s="60">
        <f t="shared" ca="1" si="15"/>
        <v>0</v>
      </c>
      <c r="F153" s="60" t="b">
        <f ca="1">ISTEXT(INDIRECT($K$12&amp;"!F157"))</f>
        <v>0</v>
      </c>
      <c r="G153" s="83"/>
      <c r="H153" s="60" t="str">
        <f t="shared" ca="1" si="16"/>
        <v/>
      </c>
      <c r="N153" s="114" t="str">
        <f t="array" aca="1" ref="N153" ca="1">IFERROR(INDEX(INDIRECT($K$12&amp;"!$C:$C"),SMALL(IF($H$4:$H$178&lt;&gt;"",ROW(INDIRECT($K$12&amp;"!$C$8"):INDIRECT($K$12&amp;"!$C$182"))),ROW(A142))),"")</f>
        <v/>
      </c>
    </row>
    <row r="154" spans="1:14">
      <c r="A154" s="45">
        <f t="shared" ca="1" si="13"/>
        <v>0</v>
      </c>
      <c r="B154" s="60">
        <f t="shared" ca="1" si="17"/>
        <v>1</v>
      </c>
      <c r="C154" s="60">
        <f ca="1">IF(INDIRECT($K$12&amp;"!A158")&lt;='Suivi Qualité PV'!$L$12,1,0)</f>
        <v>1</v>
      </c>
      <c r="D154" s="60">
        <f t="shared" ca="1" si="14"/>
        <v>1</v>
      </c>
      <c r="E154" s="60">
        <f t="shared" ca="1" si="15"/>
        <v>10</v>
      </c>
      <c r="F154" s="60" t="b">
        <f ca="1">ISTEXT(INDIRECT($K$12&amp;"!F158"))</f>
        <v>0</v>
      </c>
      <c r="G154" s="78">
        <v>10</v>
      </c>
      <c r="H154" s="60">
        <f t="shared" ca="1" si="16"/>
        <v>10</v>
      </c>
      <c r="N154" s="114" t="str">
        <f t="array" aca="1" ref="N154" ca="1">IFERROR(INDEX(INDIRECT($K$12&amp;"!$C:$C"),SMALL(IF($H$4:$H$178&lt;&gt;"",ROW(INDIRECT($K$12&amp;"!$C$8"):INDIRECT($K$12&amp;"!$C$182"))),ROW(A143))),"")</f>
        <v/>
      </c>
    </row>
    <row r="155" spans="1:14">
      <c r="A155" s="45">
        <f t="shared" ca="1" si="13"/>
        <v>0</v>
      </c>
      <c r="B155" s="60">
        <f t="shared" ca="1" si="17"/>
        <v>1</v>
      </c>
      <c r="C155" s="60">
        <f ca="1">IF(INDIRECT($K$12&amp;"!A159")&lt;='Suivi Qualité PV'!$L$12,1,0)</f>
        <v>1</v>
      </c>
      <c r="D155" s="60">
        <f t="shared" ca="1" si="14"/>
        <v>1</v>
      </c>
      <c r="E155" s="60" t="str">
        <f t="shared" ca="1" si="15"/>
        <v>10,0,1</v>
      </c>
      <c r="F155" s="60" t="b">
        <f ca="1">ISTEXT(INDIRECT($K$12&amp;"!F159"))</f>
        <v>0</v>
      </c>
      <c r="G155" s="79" t="s">
        <v>107</v>
      </c>
      <c r="H155" s="60" t="str">
        <f t="shared" ca="1" si="16"/>
        <v>10,0,1</v>
      </c>
      <c r="N155" s="114" t="str">
        <f t="array" aca="1" ref="N155" ca="1">IFERROR(INDEX(INDIRECT($K$12&amp;"!$C:$C"),SMALL(IF($H$4:$H$178&lt;&gt;"",ROW(INDIRECT($K$12&amp;"!$C$8"):INDIRECT($K$12&amp;"!$C$182"))),ROW(A144))),"")</f>
        <v/>
      </c>
    </row>
    <row r="156" spans="1:14">
      <c r="A156" s="45">
        <f t="shared" ca="1" si="13"/>
        <v>0</v>
      </c>
      <c r="B156" s="60">
        <f t="shared" ca="1" si="17"/>
        <v>1</v>
      </c>
      <c r="C156" s="60">
        <f ca="1">IF(INDIRECT($K$12&amp;"!A160")&lt;='Suivi Qualité PV'!$L$12,1,0)</f>
        <v>1</v>
      </c>
      <c r="D156" s="60">
        <f t="shared" ca="1" si="14"/>
        <v>1</v>
      </c>
      <c r="E156" s="60" t="str">
        <f t="shared" ca="1" si="15"/>
        <v>10,0,2</v>
      </c>
      <c r="F156" s="60" t="b">
        <f ca="1">ISTEXT(INDIRECT($K$12&amp;"!F160"))</f>
        <v>0</v>
      </c>
      <c r="G156" s="79" t="s">
        <v>108</v>
      </c>
      <c r="H156" s="60" t="str">
        <f t="shared" ca="1" si="16"/>
        <v>10,0,2</v>
      </c>
      <c r="N156" s="114" t="str">
        <f t="array" aca="1" ref="N156" ca="1">IFERROR(INDEX(INDIRECT($K$12&amp;"!$C:$C"),SMALL(IF($H$4:$H$178&lt;&gt;"",ROW(INDIRECT($K$12&amp;"!$C$8"):INDIRECT($K$12&amp;"!$C$182"))),ROW(A145))),"")</f>
        <v/>
      </c>
    </row>
    <row r="157" spans="1:14">
      <c r="A157" s="45">
        <f t="shared" ca="1" si="13"/>
        <v>0</v>
      </c>
      <c r="B157" s="60">
        <f t="shared" ca="1" si="17"/>
        <v>1</v>
      </c>
      <c r="C157" s="60">
        <f ca="1">IF(INDIRECT($K$12&amp;"!A161")&lt;='Suivi Qualité PV'!$L$12,1,0)</f>
        <v>1</v>
      </c>
      <c r="D157" s="60">
        <f t="shared" ca="1" si="14"/>
        <v>1</v>
      </c>
      <c r="E157" s="60" t="str">
        <f t="shared" ca="1" si="15"/>
        <v>10,0,3</v>
      </c>
      <c r="F157" s="60" t="b">
        <f ca="1">ISTEXT(INDIRECT($K$12&amp;"!F161"))</f>
        <v>0</v>
      </c>
      <c r="G157" s="87" t="s">
        <v>109</v>
      </c>
      <c r="H157" s="60" t="str">
        <f t="shared" ca="1" si="16"/>
        <v>10,0,3</v>
      </c>
      <c r="N157" s="114" t="str">
        <f t="array" aca="1" ref="N157" ca="1">IFERROR(INDEX(INDIRECT($K$12&amp;"!$C:$C"),SMALL(IF($H$4:$H$178&lt;&gt;"",ROW(INDIRECT($K$12&amp;"!$C$8"):INDIRECT($K$12&amp;"!$C$182"))),ROW(A146))),"")</f>
        <v/>
      </c>
    </row>
    <row r="158" spans="1:14">
      <c r="A158" s="45">
        <f t="shared" ca="1" si="13"/>
        <v>0</v>
      </c>
      <c r="B158" s="60">
        <f t="shared" ca="1" si="17"/>
        <v>1</v>
      </c>
      <c r="C158" s="60">
        <f ca="1">IF(INDIRECT($K$12&amp;"!A162")&lt;='Suivi Qualité PV'!$L$12,1,0)</f>
        <v>1</v>
      </c>
      <c r="D158" s="60">
        <f t="shared" ca="1" si="14"/>
        <v>1</v>
      </c>
      <c r="E158" s="60">
        <f t="shared" ca="1" si="15"/>
        <v>0</v>
      </c>
      <c r="F158" s="60" t="b">
        <f ca="1">ISTEXT(INDIRECT($K$12&amp;"!F162"))</f>
        <v>0</v>
      </c>
      <c r="G158" s="88"/>
      <c r="H158" s="60" t="str">
        <f t="shared" ca="1" si="16"/>
        <v/>
      </c>
      <c r="N158" s="114" t="str">
        <f t="array" aca="1" ref="N158" ca="1">IFERROR(INDEX(INDIRECT($K$12&amp;"!$C:$C"),SMALL(IF($H$4:$H$178&lt;&gt;"",ROW(INDIRECT($K$12&amp;"!$C$8"):INDIRECT($K$12&amp;"!$C$182"))),ROW(A147))),"")</f>
        <v/>
      </c>
    </row>
    <row r="159" spans="1:14">
      <c r="A159" s="45">
        <f t="shared" ca="1" si="13"/>
        <v>0</v>
      </c>
      <c r="B159" s="60">
        <f t="shared" ca="1" si="17"/>
        <v>1</v>
      </c>
      <c r="C159" s="60">
        <f ca="1">IF(INDIRECT($K$12&amp;"!A163")&lt;='Suivi Qualité PV'!$L$12,1,0)</f>
        <v>1</v>
      </c>
      <c r="D159" s="60">
        <f t="shared" ca="1" si="14"/>
        <v>1</v>
      </c>
      <c r="E159" s="60">
        <f t="shared" ca="1" si="15"/>
        <v>0</v>
      </c>
      <c r="F159" s="60" t="b">
        <f ca="1">ISTEXT(INDIRECT($K$12&amp;"!F163"))</f>
        <v>0</v>
      </c>
      <c r="G159" s="88"/>
      <c r="H159" s="60" t="str">
        <f t="shared" ca="1" si="16"/>
        <v/>
      </c>
      <c r="N159" s="114" t="str">
        <f t="array" aca="1" ref="N159" ca="1">IFERROR(INDEX(INDIRECT($K$12&amp;"!$C:$C"),SMALL(IF($H$4:$H$178&lt;&gt;"",ROW(INDIRECT($K$12&amp;"!$C$8"):INDIRECT($K$12&amp;"!$C$182"))),ROW(A148))),"")</f>
        <v/>
      </c>
    </row>
    <row r="160" spans="1:14">
      <c r="A160" s="45">
        <f t="shared" ca="1" si="13"/>
        <v>0</v>
      </c>
      <c r="B160" s="60">
        <f t="shared" ca="1" si="17"/>
        <v>1</v>
      </c>
      <c r="C160" s="60">
        <f ca="1">IF(INDIRECT($K$12&amp;"!A164")&lt;='Suivi Qualité PV'!$L$12,1,0)</f>
        <v>1</v>
      </c>
      <c r="D160" s="60">
        <f t="shared" ca="1" si="14"/>
        <v>1</v>
      </c>
      <c r="E160" s="60">
        <f t="shared" ca="1" si="15"/>
        <v>0</v>
      </c>
      <c r="F160" s="60" t="b">
        <f ca="1">ISTEXT(INDIRECT($K$12&amp;"!F164"))</f>
        <v>0</v>
      </c>
      <c r="G160" s="82"/>
      <c r="H160" s="60" t="str">
        <f t="shared" ca="1" si="16"/>
        <v/>
      </c>
      <c r="N160" s="114" t="str">
        <f t="array" aca="1" ref="N160" ca="1">IFERROR(INDEX(INDIRECT($K$12&amp;"!$C:$C"),SMALL(IF($H$4:$H$178&lt;&gt;"",ROW(INDIRECT($K$12&amp;"!$C$8"):INDIRECT($K$12&amp;"!$C$182"))),ROW(A149))),"")</f>
        <v/>
      </c>
    </row>
    <row r="161" spans="1:14">
      <c r="A161" s="45">
        <f t="shared" ca="1" si="13"/>
        <v>0</v>
      </c>
      <c r="B161" s="60">
        <f t="shared" ca="1" si="17"/>
        <v>1</v>
      </c>
      <c r="C161" s="60">
        <f ca="1">IF(INDIRECT($K$12&amp;"!A165")&lt;='Suivi Qualité PV'!$L$12,1,0)</f>
        <v>1</v>
      </c>
      <c r="D161" s="60">
        <f t="shared" ca="1" si="14"/>
        <v>1</v>
      </c>
      <c r="E161" s="60">
        <f t="shared" ca="1" si="15"/>
        <v>0</v>
      </c>
      <c r="F161" s="60" t="b">
        <f ca="1">ISTEXT(INDIRECT($K$12&amp;"!F165"))</f>
        <v>0</v>
      </c>
      <c r="G161" s="83"/>
      <c r="H161" s="60" t="str">
        <f t="shared" ca="1" si="16"/>
        <v/>
      </c>
      <c r="N161" s="114" t="str">
        <f t="array" aca="1" ref="N161" ca="1">IFERROR(INDEX(INDIRECT($K$12&amp;"!$C:$C"),SMALL(IF($H$4:$H$178&lt;&gt;"",ROW(INDIRECT($K$12&amp;"!$C$8"):INDIRECT($K$12&amp;"!$C$182"))),ROW(A150))),"")</f>
        <v/>
      </c>
    </row>
    <row r="162" spans="1:14">
      <c r="A162" s="45">
        <f t="shared" ca="1" si="13"/>
        <v>0</v>
      </c>
      <c r="B162" s="60">
        <f t="shared" ca="1" si="17"/>
        <v>1</v>
      </c>
      <c r="C162" s="60">
        <f ca="1">IF(INDIRECT($K$12&amp;"!A166")&lt;='Suivi Qualité PV'!$L$12,1,0)</f>
        <v>1</v>
      </c>
      <c r="D162" s="60">
        <f t="shared" ca="1" si="14"/>
        <v>1</v>
      </c>
      <c r="E162" s="60">
        <f t="shared" ca="1" si="15"/>
        <v>11</v>
      </c>
      <c r="F162" s="60" t="b">
        <f ca="1">ISTEXT(INDIRECT($K$12&amp;"!F166"))</f>
        <v>0</v>
      </c>
      <c r="G162" s="78">
        <v>11</v>
      </c>
      <c r="H162" s="60">
        <f t="shared" ca="1" si="16"/>
        <v>11</v>
      </c>
      <c r="N162" s="114" t="str">
        <f t="array" aca="1" ref="N162" ca="1">IFERROR(INDEX(INDIRECT($K$12&amp;"!$C:$C"),SMALL(IF($H$4:$H$178&lt;&gt;"",ROW(INDIRECT($K$12&amp;"!$C$8"):INDIRECT($K$12&amp;"!$C$182"))),ROW(A151))),"")</f>
        <v/>
      </c>
    </row>
    <row r="163" spans="1:14">
      <c r="A163" s="45">
        <f t="shared" ca="1" si="13"/>
        <v>0</v>
      </c>
      <c r="B163" s="60">
        <f t="shared" ca="1" si="17"/>
        <v>1</v>
      </c>
      <c r="C163" s="60">
        <f ca="1">IF(INDIRECT($K$12&amp;"!A167")&lt;='Suivi Qualité PV'!$L$12,1,0)</f>
        <v>1</v>
      </c>
      <c r="D163" s="60">
        <f t="shared" ca="1" si="14"/>
        <v>1</v>
      </c>
      <c r="E163" s="60" t="str">
        <f t="shared" ca="1" si="15"/>
        <v>11,0,1</v>
      </c>
      <c r="F163" s="60" t="b">
        <f ca="1">ISTEXT(INDIRECT($K$12&amp;"!F167"))</f>
        <v>0</v>
      </c>
      <c r="G163" s="87" t="s">
        <v>111</v>
      </c>
      <c r="H163" s="60" t="str">
        <f t="shared" ca="1" si="16"/>
        <v>11,0,1</v>
      </c>
      <c r="N163" s="114" t="str">
        <f t="array" aca="1" ref="N163" ca="1">IFERROR(INDEX(INDIRECT($K$12&amp;"!$C:$C"),SMALL(IF($H$4:$H$178&lt;&gt;"",ROW(INDIRECT($K$12&amp;"!$C$8"):INDIRECT($K$12&amp;"!$C$182"))),ROW(A152))),"")</f>
        <v/>
      </c>
    </row>
    <row r="164" spans="1:14">
      <c r="A164" s="45">
        <f t="shared" ca="1" si="13"/>
        <v>0</v>
      </c>
      <c r="B164" s="60">
        <f t="shared" ca="1" si="17"/>
        <v>1</v>
      </c>
      <c r="C164" s="60">
        <f ca="1">IF(INDIRECT($K$12&amp;"!A168")&lt;='Suivi Qualité PV'!$L$12,1,0)</f>
        <v>1</v>
      </c>
      <c r="D164" s="60">
        <f t="shared" ca="1" si="14"/>
        <v>1</v>
      </c>
      <c r="E164" s="60">
        <f t="shared" ca="1" si="15"/>
        <v>0</v>
      </c>
      <c r="F164" s="60" t="b">
        <f ca="1">ISTEXT(INDIRECT($K$12&amp;"!F168"))</f>
        <v>0</v>
      </c>
      <c r="G164" s="89"/>
      <c r="H164" s="60" t="str">
        <f t="shared" ca="1" si="16"/>
        <v/>
      </c>
      <c r="N164" s="114" t="str">
        <f t="array" aca="1" ref="N164" ca="1">IFERROR(INDEX(INDIRECT($K$12&amp;"!$C:$C"),SMALL(IF($H$4:$H$178&lt;&gt;"",ROW(INDIRECT($K$12&amp;"!$C$8"):INDIRECT($K$12&amp;"!$C$182"))),ROW(A153))),"")</f>
        <v/>
      </c>
    </row>
    <row r="165" spans="1:14">
      <c r="A165" s="45">
        <f t="shared" ca="1" si="13"/>
        <v>0</v>
      </c>
      <c r="B165" s="60">
        <f t="shared" ca="1" si="17"/>
        <v>1</v>
      </c>
      <c r="C165" s="60">
        <f ca="1">IF(INDIRECT($K$12&amp;"!A169")&lt;='Suivi Qualité PV'!$L$12,1,0)</f>
        <v>1</v>
      </c>
      <c r="D165" s="60">
        <f t="shared" ca="1" si="14"/>
        <v>1</v>
      </c>
      <c r="E165" s="60">
        <f t="shared" ca="1" si="15"/>
        <v>0</v>
      </c>
      <c r="F165" s="60" t="b">
        <f ca="1">ISTEXT(INDIRECT($K$12&amp;"!F169"))</f>
        <v>0</v>
      </c>
      <c r="G165" s="90"/>
      <c r="H165" s="60" t="str">
        <f t="shared" ca="1" si="16"/>
        <v/>
      </c>
      <c r="N165" s="114" t="str">
        <f t="array" aca="1" ref="N165" ca="1">IFERROR(INDEX(INDIRECT($K$12&amp;"!$C:$C"),SMALL(IF($H$4:$H$178&lt;&gt;"",ROW(INDIRECT($K$12&amp;"!$C$8"):INDIRECT($K$12&amp;"!$C$182"))),ROW(A154))),"")</f>
        <v/>
      </c>
    </row>
    <row r="166" spans="1:14">
      <c r="A166" s="45">
        <f t="shared" ca="1" si="13"/>
        <v>0</v>
      </c>
      <c r="B166" s="60">
        <f t="shared" ca="1" si="17"/>
        <v>1</v>
      </c>
      <c r="C166" s="60">
        <f ca="1">IF(INDIRECT($K$12&amp;"!A170")&lt;='Suivi Qualité PV'!$L$12,1,0)</f>
        <v>1</v>
      </c>
      <c r="D166" s="60">
        <f t="shared" ca="1" si="14"/>
        <v>1</v>
      </c>
      <c r="E166" s="60" t="str">
        <f t="shared" ca="1" si="15"/>
        <v>11,0,2</v>
      </c>
      <c r="F166" s="60" t="b">
        <f ca="1">ISTEXT(INDIRECT($K$12&amp;"!F170"))</f>
        <v>0</v>
      </c>
      <c r="G166" s="79" t="s">
        <v>112</v>
      </c>
      <c r="H166" s="60" t="str">
        <f t="shared" ca="1" si="16"/>
        <v>11,0,2</v>
      </c>
      <c r="N166" s="114" t="str">
        <f t="array" aca="1" ref="N166" ca="1">IFERROR(INDEX(INDIRECT($K$12&amp;"!$C:$C"),SMALL(IF($H$4:$H$178&lt;&gt;"",ROW(INDIRECT($K$12&amp;"!$C$8"):INDIRECT($K$12&amp;"!$C$182"))),ROW(A155))),"")</f>
        <v/>
      </c>
    </row>
    <row r="167" spans="1:14">
      <c r="A167" s="45">
        <f t="shared" ca="1" si="13"/>
        <v>0</v>
      </c>
      <c r="B167" s="60">
        <f t="shared" ca="1" si="17"/>
        <v>1</v>
      </c>
      <c r="C167" s="60">
        <f ca="1">IF(INDIRECT($K$12&amp;"!A171")&lt;='Suivi Qualité PV'!$L$12,1,0)</f>
        <v>1</v>
      </c>
      <c r="D167" s="60">
        <f t="shared" ca="1" si="14"/>
        <v>1</v>
      </c>
      <c r="E167" s="60" t="str">
        <f t="shared" ca="1" si="15"/>
        <v>11,0,3</v>
      </c>
      <c r="F167" s="60" t="b">
        <f ca="1">ISTEXT(INDIRECT($K$12&amp;"!F171"))</f>
        <v>0</v>
      </c>
      <c r="G167" s="87" t="s">
        <v>113</v>
      </c>
      <c r="H167" s="60" t="str">
        <f t="shared" ca="1" si="16"/>
        <v>11,0,3</v>
      </c>
      <c r="N167" s="114" t="str">
        <f t="array" aca="1" ref="N167" ca="1">IFERROR(INDEX(INDIRECT($K$12&amp;"!$C:$C"),SMALL(IF($H$4:$H$178&lt;&gt;"",ROW(INDIRECT($K$12&amp;"!$C$8"):INDIRECT($K$12&amp;"!$C$182"))),ROW(A156))),"")</f>
        <v/>
      </c>
    </row>
    <row r="168" spans="1:14">
      <c r="A168" s="45">
        <f t="shared" ca="1" si="13"/>
        <v>0</v>
      </c>
      <c r="B168" s="60">
        <f t="shared" ca="1" si="17"/>
        <v>1</v>
      </c>
      <c r="C168" s="60">
        <f ca="1">IF(INDIRECT($K$12&amp;"!A172")&lt;='Suivi Qualité PV'!$L$12,1,0)</f>
        <v>1</v>
      </c>
      <c r="D168" s="60">
        <f t="shared" ca="1" si="14"/>
        <v>1</v>
      </c>
      <c r="E168" s="60">
        <f t="shared" ca="1" si="15"/>
        <v>0</v>
      </c>
      <c r="F168" s="60" t="b">
        <f ca="1">ISTEXT(INDIRECT($K$12&amp;"!F172"))</f>
        <v>0</v>
      </c>
      <c r="G168" s="88"/>
      <c r="H168" s="60" t="str">
        <f t="shared" ca="1" si="16"/>
        <v/>
      </c>
      <c r="N168" s="114" t="str">
        <f t="array" aca="1" ref="N168" ca="1">IFERROR(INDEX(INDIRECT($K$12&amp;"!$C:$C"),SMALL(IF($H$4:$H$178&lt;&gt;"",ROW(INDIRECT($K$12&amp;"!$C$8"):INDIRECT($K$12&amp;"!$C$182"))),ROW(A157))),"")</f>
        <v/>
      </c>
    </row>
    <row r="169" spans="1:14">
      <c r="A169" s="45">
        <f t="shared" ca="1" si="13"/>
        <v>0</v>
      </c>
      <c r="B169" s="60">
        <f t="shared" ca="1" si="17"/>
        <v>1</v>
      </c>
      <c r="C169" s="60">
        <f ca="1">IF(INDIRECT($K$12&amp;"!A173")&lt;='Suivi Qualité PV'!$L$12,1,0)</f>
        <v>1</v>
      </c>
      <c r="D169" s="60">
        <f t="shared" ca="1" si="14"/>
        <v>1</v>
      </c>
      <c r="E169" s="60">
        <f t="shared" ca="1" si="15"/>
        <v>0</v>
      </c>
      <c r="F169" s="60" t="b">
        <f ca="1">ISTEXT(INDIRECT($K$12&amp;"!F173"))</f>
        <v>0</v>
      </c>
      <c r="G169" s="82"/>
      <c r="H169" s="60" t="str">
        <f t="shared" ca="1" si="16"/>
        <v/>
      </c>
      <c r="N169" s="114" t="str">
        <f t="array" aca="1" ref="N169" ca="1">IFERROR(INDEX(INDIRECT($K$12&amp;"!$C:$C"),SMALL(IF($H$4:$H$178&lt;&gt;"",ROW(INDIRECT($K$12&amp;"!$C$8"):INDIRECT($K$12&amp;"!$C$182"))),ROW(A158))),"")</f>
        <v/>
      </c>
    </row>
    <row r="170" spans="1:14">
      <c r="A170" s="45">
        <f t="shared" ca="1" si="13"/>
        <v>0</v>
      </c>
      <c r="B170" s="60">
        <f t="shared" ca="1" si="17"/>
        <v>1</v>
      </c>
      <c r="C170" s="60">
        <f ca="1">IF(INDIRECT($K$12&amp;"!A174")&lt;='Suivi Qualité PV'!$L$12,1,0)</f>
        <v>1</v>
      </c>
      <c r="D170" s="60">
        <f t="shared" ca="1" si="14"/>
        <v>1</v>
      </c>
      <c r="E170" s="60" t="str">
        <f t="shared" ca="1" si="15"/>
        <v>11,0,4</v>
      </c>
      <c r="F170" s="60" t="b">
        <f ca="1">ISTEXT(INDIRECT($K$12&amp;"!F174"))</f>
        <v>0</v>
      </c>
      <c r="G170" s="87" t="s">
        <v>114</v>
      </c>
      <c r="H170" s="60" t="str">
        <f t="shared" ca="1" si="16"/>
        <v>11,0,4</v>
      </c>
      <c r="N170" s="114" t="str">
        <f t="array" aca="1" ref="N170" ca="1">IFERROR(INDEX(INDIRECT($K$12&amp;"!$C:$C"),SMALL(IF($H$4:$H$178&lt;&gt;"",ROW(INDIRECT($K$12&amp;"!$C$8"):INDIRECT($K$12&amp;"!$C$182"))),ROW(A159))),"")</f>
        <v/>
      </c>
    </row>
    <row r="171" spans="1:14">
      <c r="A171" s="45">
        <f t="shared" ca="1" si="13"/>
        <v>0</v>
      </c>
      <c r="B171" s="60">
        <f t="shared" ca="1" si="17"/>
        <v>1</v>
      </c>
      <c r="C171" s="60">
        <f ca="1">IF(INDIRECT($K$12&amp;"!A175")&lt;='Suivi Qualité PV'!$L$12,1,0)</f>
        <v>1</v>
      </c>
      <c r="D171" s="60">
        <f t="shared" ca="1" si="14"/>
        <v>1</v>
      </c>
      <c r="E171" s="60">
        <f t="shared" ca="1" si="15"/>
        <v>0</v>
      </c>
      <c r="F171" s="60" t="b">
        <f ca="1">ISTEXT(INDIRECT($K$12&amp;"!F175"))</f>
        <v>0</v>
      </c>
      <c r="G171" s="88"/>
      <c r="H171" s="60" t="str">
        <f t="shared" ca="1" si="16"/>
        <v/>
      </c>
      <c r="N171" s="114" t="str">
        <f t="array" aca="1" ref="N171" ca="1">IFERROR(INDEX(INDIRECT($K$12&amp;"!$C:$C"),SMALL(IF($H$4:$H$178&lt;&gt;"",ROW(INDIRECT($K$12&amp;"!$C$8"):INDIRECT($K$12&amp;"!$C$182"))),ROW(A160))),"")</f>
        <v/>
      </c>
    </row>
    <row r="172" spans="1:14">
      <c r="A172" s="45">
        <f t="shared" ca="1" si="13"/>
        <v>0</v>
      </c>
      <c r="B172" s="60">
        <f t="shared" ca="1" si="17"/>
        <v>1</v>
      </c>
      <c r="C172" s="60">
        <f ca="1">IF(INDIRECT($K$12&amp;"!A176")&lt;='Suivi Qualité PV'!$L$12,1,0)</f>
        <v>1</v>
      </c>
      <c r="D172" s="60">
        <f t="shared" ca="1" si="14"/>
        <v>1</v>
      </c>
      <c r="E172" s="60">
        <f t="shared" ca="1" si="15"/>
        <v>0</v>
      </c>
      <c r="F172" s="60" t="b">
        <f ca="1">ISTEXT(INDIRECT($K$12&amp;"!F176"))</f>
        <v>0</v>
      </c>
      <c r="G172" s="82"/>
      <c r="H172" s="60" t="str">
        <f t="shared" ca="1" si="16"/>
        <v/>
      </c>
      <c r="N172" s="114" t="str">
        <f t="array" aca="1" ref="N172" ca="1">IFERROR(INDEX(INDIRECT($K$12&amp;"!$C:$C"),SMALL(IF($H$4:$H$178&lt;&gt;"",ROW(INDIRECT($K$12&amp;"!$C$8"):INDIRECT($K$12&amp;"!$C$182"))),ROW(A161))),"")</f>
        <v/>
      </c>
    </row>
    <row r="173" spans="1:14">
      <c r="A173" s="45">
        <f t="shared" ca="1" si="13"/>
        <v>0</v>
      </c>
      <c r="B173" s="60">
        <f t="shared" ca="1" si="17"/>
        <v>1</v>
      </c>
      <c r="C173" s="60">
        <f ca="1">IF(INDIRECT($K$12&amp;"!A177")&lt;='Suivi Qualité PV'!$L$12,1,0)</f>
        <v>1</v>
      </c>
      <c r="D173" s="60">
        <f t="shared" ca="1" si="14"/>
        <v>1</v>
      </c>
      <c r="E173" s="60">
        <f t="shared" ca="1" si="15"/>
        <v>12</v>
      </c>
      <c r="F173" s="60" t="b">
        <f ca="1">ISTEXT(INDIRECT($K$12&amp;"!F177"))</f>
        <v>0</v>
      </c>
      <c r="G173" s="84">
        <v>12</v>
      </c>
      <c r="H173" s="60">
        <f t="shared" ca="1" si="16"/>
        <v>12</v>
      </c>
      <c r="N173" s="114" t="str">
        <f t="array" aca="1" ref="N173" ca="1">IFERROR(INDEX(INDIRECT($K$12&amp;"!$C:$C"),SMALL(IF($H$4:$H$178&lt;&gt;"",ROW(INDIRECT($K$12&amp;"!$C$8"):INDIRECT($K$12&amp;"!$C$182"))),ROW(A162))),"")</f>
        <v/>
      </c>
    </row>
    <row r="174" spans="1:14">
      <c r="A174" s="45">
        <f t="shared" ca="1" si="13"/>
        <v>0</v>
      </c>
      <c r="B174" s="60">
        <f t="shared" ca="1" si="17"/>
        <v>1</v>
      </c>
      <c r="C174" s="60">
        <f ca="1">IF(INDIRECT($K$12&amp;"!A178")&lt;='Suivi Qualité PV'!$L$12,1,0)</f>
        <v>1</v>
      </c>
      <c r="D174" s="60">
        <f t="shared" ca="1" si="14"/>
        <v>1</v>
      </c>
      <c r="E174" s="60" t="str">
        <f t="shared" ca="1" si="15"/>
        <v>12,0,1</v>
      </c>
      <c r="F174" s="60" t="b">
        <f ca="1">ISTEXT(INDIRECT($K$12&amp;"!F178"))</f>
        <v>0</v>
      </c>
      <c r="G174" s="79" t="s">
        <v>116</v>
      </c>
      <c r="H174" s="60" t="str">
        <f t="shared" ca="1" si="16"/>
        <v>12,0,1</v>
      </c>
      <c r="N174" s="114" t="str">
        <f t="array" aca="1" ref="N174" ca="1">IFERROR(INDEX(INDIRECT($K$12&amp;"!$C:$C"),SMALL(IF($H$4:$H$178&lt;&gt;"",ROW(INDIRECT($K$12&amp;"!$C$8"):INDIRECT($K$12&amp;"!$C$182"))),ROW(A163))),"")</f>
        <v/>
      </c>
    </row>
    <row r="175" spans="1:14">
      <c r="A175" s="45">
        <f t="shared" ca="1" si="13"/>
        <v>0</v>
      </c>
      <c r="B175" s="60">
        <f t="shared" ca="1" si="17"/>
        <v>1</v>
      </c>
      <c r="C175" s="60">
        <f ca="1">IF(INDIRECT($K$12&amp;"!A179")&lt;='Suivi Qualité PV'!$L$12,1,0)</f>
        <v>1</v>
      </c>
      <c r="D175" s="60">
        <f t="shared" ca="1" si="14"/>
        <v>1</v>
      </c>
      <c r="E175" s="60" t="str">
        <f t="shared" ca="1" si="15"/>
        <v>12,0,2</v>
      </c>
      <c r="F175" s="60" t="b">
        <f ca="1">ISTEXT(INDIRECT($K$12&amp;"!F179"))</f>
        <v>0</v>
      </c>
      <c r="G175" s="87" t="s">
        <v>117</v>
      </c>
      <c r="H175" s="60" t="str">
        <f t="shared" ca="1" si="16"/>
        <v>12,0,2</v>
      </c>
      <c r="N175" s="114" t="str">
        <f t="array" aca="1" ref="N175" ca="1">IFERROR(INDEX(INDIRECT($K$12&amp;"!$C:$C"),SMALL(IF($H$4:$H$178&lt;&gt;"",ROW(INDIRECT($K$12&amp;"!$C$8"):INDIRECT($K$12&amp;"!$C$182"))),ROW(A164))),"")</f>
        <v/>
      </c>
    </row>
    <row r="176" spans="1:14">
      <c r="A176" s="45">
        <f t="shared" ca="1" si="13"/>
        <v>0</v>
      </c>
      <c r="B176" s="60">
        <f t="shared" ca="1" si="17"/>
        <v>1</v>
      </c>
      <c r="C176" s="60">
        <f ca="1">IF(INDIRECT($K$12&amp;"!A180")&lt;='Suivi Qualité PV'!$L$12,1,0)</f>
        <v>1</v>
      </c>
      <c r="D176" s="60">
        <f t="shared" ca="1" si="14"/>
        <v>1</v>
      </c>
      <c r="E176" s="60">
        <f t="shared" ca="1" si="15"/>
        <v>0</v>
      </c>
      <c r="F176" s="60" t="b">
        <f ca="1">ISTEXT(INDIRECT($K$12&amp;"!F180"))</f>
        <v>0</v>
      </c>
      <c r="G176" s="89"/>
      <c r="H176" s="60" t="str">
        <f t="shared" ca="1" si="16"/>
        <v/>
      </c>
      <c r="N176" s="114" t="str">
        <f t="array" aca="1" ref="N176" ca="1">IFERROR(INDEX(INDIRECT($K$12&amp;"!$C:$C"),SMALL(IF($H$4:$H$178&lt;&gt;"",ROW(INDIRECT($K$12&amp;"!$C$8"):INDIRECT($K$12&amp;"!$C$182"))),ROW(A165))),"")</f>
        <v/>
      </c>
    </row>
    <row r="177" spans="1:14">
      <c r="A177" s="45">
        <f t="shared" ca="1" si="13"/>
        <v>0</v>
      </c>
      <c r="B177" s="60">
        <f t="shared" ca="1" si="17"/>
        <v>1</v>
      </c>
      <c r="C177" s="60">
        <f ca="1">IF(INDIRECT($K$12&amp;"!A181")&lt;='Suivi Qualité PV'!$L$12,1,0)</f>
        <v>1</v>
      </c>
      <c r="D177" s="60">
        <f t="shared" ca="1" si="14"/>
        <v>1</v>
      </c>
      <c r="E177" s="60">
        <f t="shared" ca="1" si="15"/>
        <v>0</v>
      </c>
      <c r="F177" s="60" t="b">
        <f ca="1">ISTEXT(INDIRECT($K$12&amp;"!F181"))</f>
        <v>0</v>
      </c>
      <c r="G177" s="90"/>
      <c r="H177" s="60" t="str">
        <f t="shared" ca="1" si="16"/>
        <v/>
      </c>
      <c r="N177" s="114" t="str">
        <f t="array" aca="1" ref="N177" ca="1">IFERROR(INDEX(INDIRECT($K$12&amp;"!$C:$C"),SMALL(IF($H$4:$H$178&lt;&gt;"",ROW(INDIRECT($K$12&amp;"!$C$8"):INDIRECT($K$12&amp;"!$C$182"))),ROW(A166))),"")</f>
        <v/>
      </c>
    </row>
    <row r="178" spans="1:14">
      <c r="A178" s="45">
        <f t="shared" ca="1" si="13"/>
        <v>0</v>
      </c>
      <c r="B178" s="60">
        <f t="shared" ca="1" si="17"/>
        <v>1</v>
      </c>
      <c r="C178" s="60">
        <f ca="1">IF(INDIRECT($K$12&amp;"!A182")&lt;='Suivi Qualité PV'!$L$12,1,0)</f>
        <v>1</v>
      </c>
      <c r="D178" s="60">
        <f t="shared" ca="1" si="14"/>
        <v>1</v>
      </c>
      <c r="E178" s="60" t="str">
        <f t="shared" ca="1" si="15"/>
        <v>12,0,3</v>
      </c>
      <c r="F178" s="60" t="b">
        <f ca="1">ISTEXT(INDIRECT($K$12&amp;"!F182"))</f>
        <v>0</v>
      </c>
      <c r="G178" s="79" t="s">
        <v>118</v>
      </c>
      <c r="H178" s="60" t="str">
        <f t="shared" ca="1" si="16"/>
        <v>12,0,3</v>
      </c>
      <c r="N178" s="114" t="str">
        <f t="array" aca="1" ref="N178" ca="1">IFERROR(INDEX(INDIRECT($K$12&amp;"!$C:$C"),SMALL(IF($H$4:$H$178&lt;&gt;"",ROW(INDIRECT($K$12&amp;"!$C$8"):INDIRECT($K$12&amp;"!$C$182"))),ROW(A167))),"")</f>
        <v/>
      </c>
    </row>
    <row r="179" spans="1:14">
      <c r="A179" s="45">
        <f ca="1">SUM(A4:A178)</f>
        <v>17</v>
      </c>
      <c r="N179" s="114" t="str">
        <f t="array" aca="1" ref="N179" ca="1">IFERROR(INDEX(INDIRECT($K$12&amp;"!$C:$C"),SMALL(IF($H$4:$H$178&lt;&gt;"",ROW(INDIRECT($K$12&amp;"!$C$8"):INDIRECT($K$12&amp;"!$C$182"))),ROW(A168))),"")</f>
        <v/>
      </c>
    </row>
    <row r="180" spans="1:14">
      <c r="N180" s="114" t="str">
        <f t="array" aca="1" ref="N180" ca="1">IFERROR(INDEX(INDIRECT($K$12&amp;"!$C:$C"),SMALL(IF($H$4:$H$178&lt;&gt;"",ROW(INDIRECT($K$12&amp;"!$C$8"):INDIRECT($K$12&amp;"!$C$182"))),ROW(A169))),"")</f>
        <v/>
      </c>
    </row>
    <row r="181" spans="1:14">
      <c r="N181" s="114" t="str">
        <f t="array" aca="1" ref="N181" ca="1">IFERROR(INDEX(INDIRECT($K$12&amp;"!$C:$C"),SMALL(IF($H$4:$H$178&lt;&gt;"",ROW(INDIRECT($K$12&amp;"!$C$8"):INDIRECT($K$12&amp;"!$C$182"))),ROW(A170))),"")</f>
        <v/>
      </c>
    </row>
    <row r="182" spans="1:14">
      <c r="N182" s="114" t="str">
        <f t="array" aca="1" ref="N182" ca="1">IFERROR(INDEX(INDIRECT($K$12&amp;"!$C:$C"),SMALL(IF($H$4:$H$178&lt;&gt;"",ROW(INDIRECT($K$12&amp;"!$C$8"):INDIRECT($K$12&amp;"!$C$182"))),ROW(A171))),"")</f>
        <v/>
      </c>
    </row>
    <row r="183" spans="1:14">
      <c r="N183" s="114" t="str">
        <f t="array" aca="1" ref="N183" ca="1">IFERROR(INDEX(INDIRECT($K$12&amp;"!$C:$C"),SMALL(IF($H$4:$H$178&lt;&gt;"",ROW(INDIRECT($K$12&amp;"!$C$8"):INDIRECT($K$12&amp;"!$C$182"))),ROW(A172))),"")</f>
        <v/>
      </c>
    </row>
    <row r="184" spans="1:14">
      <c r="N184" s="114" t="str">
        <f t="array" aca="1" ref="N184" ca="1">IFERROR(INDEX(INDIRECT($K$12&amp;"!$C:$C"),SMALL(IF($H$4:$H$178&lt;&gt;"",ROW(INDIRECT($K$12&amp;"!$C$8"):INDIRECT($K$12&amp;"!$C$182"))),ROW(A173))),"")</f>
        <v/>
      </c>
    </row>
    <row r="185" spans="1:14">
      <c r="N185" s="114" t="str">
        <f t="array" aca="1" ref="N185" ca="1">IFERROR(INDEX(INDIRECT($K$12&amp;"!$C:$C"),SMALL(IF($H$4:$H$178&lt;&gt;"",ROW(INDIRECT($K$12&amp;"!$C$8"):INDIRECT($K$12&amp;"!$C$182"))),ROW(A174))),"")</f>
        <v/>
      </c>
    </row>
    <row r="186" spans="1:14">
      <c r="N186" s="114" t="str">
        <f t="array" aca="1" ref="N186" ca="1">IFERROR(INDEX(INDIRECT($K$12&amp;"!$C:$C"),SMALL(IF($H$4:$H$178&lt;&gt;"",ROW(INDIRECT($K$12&amp;"!$C$8"):INDIRECT($K$12&amp;"!$C$182"))),ROW(A175))),"")</f>
        <v/>
      </c>
    </row>
    <row r="187" spans="1:14">
      <c r="N187" s="114" t="str">
        <f t="array" aca="1" ref="N187" ca="1">IFERROR(INDEX(INDIRECT($K$12&amp;"!$C:$C"),SMALL(IF($H$4:$H$178&lt;&gt;"",ROW(INDIRECT($K$12&amp;"!$C$8"):INDIRECT($K$12&amp;"!$C$182"))),ROW(A176))),"")</f>
        <v/>
      </c>
    </row>
  </sheetData>
  <conditionalFormatting sqref="M12">
    <cfRule type="cellIs" dxfId="5" priority="21" operator="equal">
      <formula>0</formula>
    </cfRule>
    <cfRule type="cellIs" dxfId="4" priority="22" operator="greaterThan">
      <formula>0</formula>
    </cfRule>
  </conditionalFormatting>
  <conditionalFormatting sqref="N12:N187">
    <cfRule type="containsText" dxfId="3" priority="1" operator="containsText" text="0">
      <formula>NOT(ISERROR(SEARCH("0",N12)))</formula>
    </cfRule>
    <cfRule type="containsText" dxfId="2" priority="2" operator="containsText" text="3">
      <formula>NOT(ISERROR(SEARCH("3",N12)))</formula>
    </cfRule>
    <cfRule type="containsText" dxfId="1" priority="3" operator="containsText" text="2">
      <formula>NOT(ISERROR(SEARCH("2",N12)))</formula>
    </cfRule>
    <cfRule type="containsText" dxfId="0" priority="4" operator="containsText" text="1">
      <formula>NOT(ISERROR(SEARCH("1",N12)))</formula>
    </cfRule>
  </conditionalFormatting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TK76</vt:lpstr>
      <vt:lpstr>TK99</vt:lpstr>
      <vt:lpstr>TK111</vt:lpstr>
      <vt:lpstr>TK124</vt:lpstr>
      <vt:lpstr>TK136</vt:lpstr>
      <vt:lpstr>TK151</vt:lpstr>
      <vt:lpstr>TK163</vt:lpstr>
      <vt:lpstr>C2</vt:lpstr>
      <vt:lpstr>Suivi Qualité PV</vt:lpstr>
      <vt:lpstr>'TK99'!Extraire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</dc:creator>
  <cp:lastModifiedBy>Windows User</cp:lastModifiedBy>
  <dcterms:created xsi:type="dcterms:W3CDTF">2016-02-08T16:18:42Z</dcterms:created>
  <dcterms:modified xsi:type="dcterms:W3CDTF">2016-06-01T08:36:21Z</dcterms:modified>
</cp:coreProperties>
</file>