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cler\Desktop\DOMOTIQUE HABITAT\Configurateur devis 3I MAP\"/>
    </mc:Choice>
  </mc:AlternateContent>
  <bookViews>
    <workbookView xWindow="48" yWindow="-12" windowWidth="10656" windowHeight="10008" tabRatio="723"/>
  </bookViews>
  <sheets>
    <sheet name="Références Prix" sheetId="2" r:id="rId1"/>
    <sheet name="Devis" sheetId="11" r:id="rId2"/>
  </sheets>
  <externalReferences>
    <externalReference r:id="rId3"/>
  </externalReferences>
  <definedNames>
    <definedName name="Réf">[1]Articles!$A$2:$A$296</definedName>
  </definedNames>
  <calcPr calcId="152511"/>
</workbook>
</file>

<file path=xl/calcChain.xml><?xml version="1.0" encoding="utf-8"?>
<calcChain xmlns="http://schemas.openxmlformats.org/spreadsheetml/2006/main">
  <c r="G172" i="2" l="1"/>
  <c r="H172" i="2" s="1"/>
  <c r="G238" i="2"/>
  <c r="G237" i="2"/>
  <c r="H237" i="2" s="1"/>
  <c r="G173" i="2"/>
  <c r="H173" i="2" s="1"/>
  <c r="G165" i="2"/>
  <c r="H165" i="2" s="1"/>
  <c r="G164" i="2"/>
  <c r="H164" i="2" s="1"/>
  <c r="G147" i="2"/>
  <c r="H147" i="2" s="1"/>
  <c r="G146" i="2"/>
  <c r="H146" i="2" s="1"/>
  <c r="G128" i="2"/>
  <c r="H128" i="2" s="1"/>
  <c r="G127" i="2"/>
  <c r="H127" i="2" s="1"/>
  <c r="G276" i="2"/>
  <c r="H276" i="2" s="1"/>
  <c r="H238" i="2" l="1"/>
  <c r="G270" i="2" l="1"/>
  <c r="H270" i="2" s="1"/>
  <c r="G269" i="2"/>
  <c r="H269" i="2" s="1"/>
  <c r="G289" i="2"/>
  <c r="H289" i="2" s="1"/>
  <c r="G271" i="2"/>
  <c r="G272" i="2"/>
  <c r="H272" i="2" s="1"/>
  <c r="G273" i="2"/>
  <c r="H273" i="2" s="1"/>
  <c r="G274" i="2"/>
  <c r="H274" i="2" s="1"/>
  <c r="G275" i="2"/>
  <c r="H275" i="2" s="1"/>
  <c r="H271" i="2" l="1"/>
  <c r="G6" i="2"/>
  <c r="H6" i="2" s="1"/>
  <c r="G287" i="2"/>
  <c r="H287" i="2" s="1"/>
  <c r="G281" i="2"/>
  <c r="H281" i="2" s="1"/>
  <c r="G268" i="2"/>
  <c r="H268" i="2" s="1"/>
  <c r="G267" i="2"/>
  <c r="H267" i="2" s="1"/>
  <c r="G288" i="2"/>
  <c r="H288" i="2" s="1"/>
  <c r="G247" i="2"/>
  <c r="G231" i="2"/>
  <c r="H231" i="2" s="1"/>
  <c r="G230" i="2"/>
  <c r="G229" i="2"/>
  <c r="G213" i="2"/>
  <c r="G200" i="2"/>
  <c r="G195" i="2"/>
  <c r="G41" i="2"/>
  <c r="G62" i="2" l="1"/>
  <c r="G61" i="2"/>
  <c r="G40" i="2"/>
  <c r="G301" i="2"/>
  <c r="H301" i="2" s="1"/>
  <c r="G300" i="2"/>
  <c r="H300" i="2" s="1"/>
  <c r="G299" i="2"/>
  <c r="H299" i="2" s="1"/>
  <c r="G234" i="2"/>
  <c r="G224" i="2"/>
  <c r="H224" i="2" s="1"/>
  <c r="G223" i="2"/>
  <c r="G257" i="2"/>
  <c r="G256" i="2"/>
  <c r="G260" i="2"/>
  <c r="G261" i="2"/>
  <c r="H261" i="2" l="1"/>
  <c r="H223" i="2"/>
  <c r="H256" i="2"/>
  <c r="H234" i="2"/>
  <c r="H257" i="2"/>
  <c r="H260" i="2"/>
  <c r="G117" i="2"/>
  <c r="G116" i="2"/>
  <c r="G115" i="2"/>
  <c r="G112" i="2"/>
  <c r="G111" i="2"/>
  <c r="G110" i="2"/>
  <c r="G102" i="2"/>
  <c r="G101" i="2"/>
  <c r="G100" i="2"/>
  <c r="G17" i="2"/>
  <c r="G71" i="2"/>
  <c r="G29" i="2"/>
  <c r="G33" i="2"/>
  <c r="H14" i="2"/>
  <c r="G63" i="2"/>
  <c r="G171" i="2"/>
  <c r="G206" i="2"/>
  <c r="H29" i="2" l="1"/>
  <c r="H100" i="2"/>
  <c r="H111" i="2"/>
  <c r="H117" i="2"/>
  <c r="H71" i="2"/>
  <c r="H101" i="2"/>
  <c r="H112" i="2"/>
  <c r="H33" i="2"/>
  <c r="H102" i="2"/>
  <c r="H115" i="2"/>
  <c r="H110" i="2"/>
  <c r="H116" i="2"/>
  <c r="G253" i="2"/>
  <c r="H253" i="2" s="1"/>
  <c r="G296" i="2" l="1"/>
  <c r="H296" i="2" l="1"/>
  <c r="G286" i="2"/>
  <c r="H286" i="2" s="1"/>
  <c r="G280" i="2"/>
  <c r="H280" i="2" s="1"/>
  <c r="G266" i="2"/>
  <c r="H266" i="2" s="1"/>
  <c r="H195" i="2" l="1"/>
  <c r="H200" i="2"/>
  <c r="H171" i="2"/>
  <c r="H206" i="2"/>
  <c r="G351" i="2"/>
  <c r="H351" i="2" s="1"/>
  <c r="G347" i="2"/>
  <c r="H347" i="2" s="1"/>
  <c r="G343" i="2"/>
  <c r="H343" i="2" s="1"/>
  <c r="G338" i="2"/>
  <c r="H338" i="2" s="1"/>
  <c r="G337" i="2"/>
  <c r="H337" i="2" s="1"/>
  <c r="G336" i="2"/>
  <c r="H336" i="2" s="1"/>
  <c r="G333" i="2"/>
  <c r="G327" i="2"/>
  <c r="H327" i="2" s="1"/>
  <c r="G328" i="2"/>
  <c r="H328" i="2" s="1"/>
  <c r="G329" i="2"/>
  <c r="H329" i="2" s="1"/>
  <c r="G330" i="2"/>
  <c r="H330" i="2" s="1"/>
  <c r="G307" i="2"/>
  <c r="H307" i="2" s="1"/>
  <c r="G316" i="2"/>
  <c r="H316" i="2" s="1"/>
  <c r="G317" i="2"/>
  <c r="H317" i="2" s="1"/>
  <c r="G318" i="2"/>
  <c r="H318" i="2" s="1"/>
  <c r="G319" i="2"/>
  <c r="H319" i="2" s="1"/>
  <c r="G306" i="2"/>
  <c r="H306" i="2" s="1"/>
  <c r="G334" i="2"/>
  <c r="H334" i="2" s="1"/>
  <c r="G350" i="2"/>
  <c r="H350" i="2" s="1"/>
  <c r="G349" i="2"/>
  <c r="H349" i="2" s="1"/>
  <c r="G348" i="2"/>
  <c r="H348" i="2" s="1"/>
  <c r="G346" i="2"/>
  <c r="H346" i="2" s="1"/>
  <c r="G342" i="2"/>
  <c r="H342" i="2" s="1"/>
  <c r="G341" i="2"/>
  <c r="H341" i="2" s="1"/>
  <c r="G335" i="2"/>
  <c r="H335" i="2" s="1"/>
  <c r="H333" i="2" l="1"/>
  <c r="G305" i="2"/>
  <c r="H305" i="2" s="1"/>
  <c r="G326" i="2"/>
  <c r="H326" i="2" s="1"/>
  <c r="G325" i="2"/>
  <c r="H325" i="2" s="1"/>
  <c r="G324" i="2"/>
  <c r="H324" i="2" s="1"/>
  <c r="G323" i="2"/>
  <c r="H323" i="2" s="1"/>
  <c r="G322" i="2"/>
  <c r="H322" i="2" s="1"/>
  <c r="G315" i="2"/>
  <c r="H315" i="2" s="1"/>
  <c r="G314" i="2"/>
  <c r="H314" i="2" s="1"/>
  <c r="G313" i="2"/>
  <c r="H313" i="2" s="1"/>
  <c r="G312" i="2"/>
  <c r="H312" i="2" s="1"/>
  <c r="G311" i="2"/>
  <c r="H311" i="2" s="1"/>
  <c r="G310" i="2"/>
  <c r="H310" i="2" s="1"/>
  <c r="G285" i="2"/>
  <c r="G284" i="2"/>
  <c r="G295" i="2"/>
  <c r="G292" i="2"/>
  <c r="G279" i="2"/>
  <c r="G265" i="2"/>
  <c r="H265" i="2" l="1"/>
  <c r="H292" i="2"/>
  <c r="H279" i="2"/>
  <c r="H285" i="2"/>
  <c r="H284" i="2"/>
  <c r="H295" i="2"/>
  <c r="G220" i="2"/>
  <c r="G228" i="2"/>
  <c r="G196" i="2"/>
  <c r="G88" i="2"/>
  <c r="G89" i="2" s="1"/>
  <c r="H89" i="2" s="1"/>
  <c r="H88" i="2" l="1"/>
  <c r="G145" i="2"/>
  <c r="G126" i="2"/>
  <c r="G68" i="2"/>
  <c r="H63" i="2"/>
  <c r="G48" i="2"/>
  <c r="G42" i="2"/>
  <c r="G19" i="2"/>
  <c r="H19" i="2" l="1"/>
  <c r="H48" i="2"/>
  <c r="H145" i="2"/>
  <c r="H13" i="2"/>
  <c r="H42" i="2"/>
  <c r="H68" i="2"/>
  <c r="H126" i="2"/>
  <c r="G150" i="2"/>
  <c r="G163" i="2"/>
  <c r="G143" i="2"/>
  <c r="G142" i="2"/>
  <c r="G122" i="2"/>
  <c r="G137" i="2"/>
  <c r="G124" i="2"/>
  <c r="G120" i="2"/>
  <c r="G123" i="2" l="1"/>
  <c r="H123" i="2" s="1"/>
  <c r="H124" i="2"/>
  <c r="H142" i="2"/>
  <c r="H163" i="2"/>
  <c r="G151" i="2"/>
  <c r="H151" i="2" s="1"/>
  <c r="G121" i="2"/>
  <c r="H121" i="2" s="1"/>
  <c r="G144" i="2"/>
  <c r="H144" i="2" s="1"/>
  <c r="H143" i="2"/>
  <c r="G125" i="2"/>
  <c r="H125" i="2" s="1"/>
  <c r="H120" i="2"/>
  <c r="G252" i="2" l="1"/>
  <c r="H252" i="2" s="1"/>
  <c r="G138" i="2"/>
  <c r="G161" i="2"/>
  <c r="G160" i="2"/>
  <c r="H150" i="2"/>
  <c r="G140" i="2"/>
  <c r="H122" i="2"/>
  <c r="H137" i="2"/>
  <c r="H160" i="2" l="1"/>
  <c r="H161" i="2"/>
  <c r="G162" i="2"/>
  <c r="H162" i="2" s="1"/>
  <c r="H140" i="2"/>
  <c r="G141" i="2"/>
  <c r="H141" i="2" s="1"/>
  <c r="H138" i="2"/>
  <c r="G139" i="2"/>
  <c r="H139" i="2" s="1"/>
  <c r="G97" i="2"/>
  <c r="G96" i="2"/>
  <c r="G95" i="2"/>
  <c r="H97" i="2" l="1"/>
  <c r="H96" i="2"/>
  <c r="G188" i="2"/>
  <c r="H95" i="2"/>
  <c r="G187" i="2"/>
  <c r="G189" i="2"/>
  <c r="G242" i="2"/>
  <c r="G241" i="2"/>
  <c r="G232" i="2"/>
  <c r="G227" i="2"/>
  <c r="G7" i="2" l="1"/>
  <c r="H7" i="2" s="1"/>
  <c r="H187" i="2"/>
  <c r="H189" i="2"/>
  <c r="H188" i="2"/>
  <c r="G170" i="2"/>
  <c r="G156" i="2"/>
  <c r="G133" i="2"/>
  <c r="G107" i="2"/>
  <c r="G94" i="2"/>
  <c r="G87" i="2"/>
  <c r="H133" i="2" l="1"/>
  <c r="H156" i="2"/>
  <c r="H94" i="2"/>
  <c r="H170" i="2"/>
  <c r="H107" i="2"/>
  <c r="G18" i="2"/>
  <c r="H87" i="2"/>
  <c r="G181" i="2"/>
  <c r="G182" i="2"/>
  <c r="H181" i="2" l="1"/>
  <c r="H182" i="2"/>
  <c r="H41" i="2" l="1"/>
  <c r="H40" i="2"/>
  <c r="H62" i="2"/>
  <c r="H61" i="2"/>
  <c r="H213" i="2"/>
  <c r="H229" i="2"/>
  <c r="H230" i="2"/>
  <c r="H247" i="2"/>
  <c r="G233" i="2"/>
  <c r="H233" i="2" l="1"/>
  <c r="G251" i="2"/>
  <c r="G246" i="2"/>
  <c r="H242" i="2"/>
  <c r="G222" i="2"/>
  <c r="H222" i="2" s="1"/>
  <c r="G250" i="2"/>
  <c r="G245" i="2"/>
  <c r="G5" i="2" s="1"/>
  <c r="H5" i="2" s="1"/>
  <c r="H241" i="2"/>
  <c r="G221" i="2"/>
  <c r="H232" i="2"/>
  <c r="H227" i="2"/>
  <c r="H228" i="2"/>
  <c r="G176" i="2"/>
  <c r="G108" i="2"/>
  <c r="G109" i="2" s="1"/>
  <c r="H109" i="2" s="1"/>
  <c r="G98" i="2"/>
  <c r="G99" i="2" s="1"/>
  <c r="H99" i="2" s="1"/>
  <c r="H220" i="2"/>
  <c r="G216" i="2"/>
  <c r="G191" i="2" l="1"/>
  <c r="H191" i="2" s="1"/>
  <c r="G190" i="2"/>
  <c r="H190" i="2" s="1"/>
  <c r="G177" i="2"/>
  <c r="H177" i="2" s="1"/>
  <c r="H250" i="2"/>
  <c r="H251" i="2"/>
  <c r="H216" i="2"/>
  <c r="H176" i="2"/>
  <c r="H98" i="2"/>
  <c r="H245" i="2"/>
  <c r="H246" i="2"/>
  <c r="H108" i="2"/>
  <c r="H221" i="2"/>
  <c r="G40" i="11"/>
  <c r="H7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44" i="11"/>
  <c r="A45" i="11"/>
  <c r="A46" i="11"/>
  <c r="A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4" i="11"/>
  <c r="F45" i="11"/>
  <c r="F46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1" i="11"/>
  <c r="G42" i="11"/>
  <c r="G44" i="11"/>
  <c r="G45" i="11"/>
  <c r="G46" i="11"/>
  <c r="E21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4" i="11"/>
  <c r="E45" i="11"/>
  <c r="E46" i="11"/>
  <c r="E22" i="11"/>
  <c r="D21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22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21" i="11"/>
  <c r="G159" i="2"/>
  <c r="G158" i="2"/>
  <c r="G136" i="2"/>
  <c r="G135" i="2"/>
  <c r="H135" i="2" l="1"/>
  <c r="H136" i="2"/>
  <c r="H158" i="2"/>
  <c r="H159" i="2"/>
  <c r="G185" i="2"/>
  <c r="G184" i="2"/>
  <c r="H18" i="2"/>
  <c r="H17" i="2"/>
  <c r="G210" i="2"/>
  <c r="G205" i="2"/>
  <c r="G201" i="2"/>
  <c r="G199" i="2"/>
  <c r="G194" i="2"/>
  <c r="G168" i="2"/>
  <c r="G157" i="2"/>
  <c r="G154" i="2"/>
  <c r="G134" i="2"/>
  <c r="G131" i="2"/>
  <c r="G105" i="2"/>
  <c r="G92" i="2"/>
  <c r="G85" i="2"/>
  <c r="G81" i="2"/>
  <c r="G78" i="2"/>
  <c r="G75" i="2"/>
  <c r="G74" i="2"/>
  <c r="G67" i="2"/>
  <c r="G66" i="2"/>
  <c r="G60" i="2"/>
  <c r="G59" i="2"/>
  <c r="G56" i="2"/>
  <c r="G55" i="2"/>
  <c r="G52" i="2"/>
  <c r="G51" i="2"/>
  <c r="G45" i="2"/>
  <c r="G37" i="2"/>
  <c r="G36" i="2"/>
  <c r="G32" i="2"/>
  <c r="G28" i="2"/>
  <c r="G27" i="2"/>
  <c r="G26" i="2"/>
  <c r="G23" i="2"/>
  <c r="G22" i="2"/>
  <c r="H12" i="2"/>
  <c r="H10" i="2"/>
  <c r="G186" i="2" l="1"/>
  <c r="G183" i="2"/>
  <c r="G4" i="2"/>
  <c r="H4" i="2" s="1"/>
  <c r="G132" i="2"/>
  <c r="H184" i="2"/>
  <c r="F22" i="11"/>
  <c r="H185" i="2"/>
  <c r="F21" i="11"/>
  <c r="G180" i="2"/>
  <c r="G86" i="2"/>
  <c r="H78" i="2"/>
  <c r="H74" i="2"/>
  <c r="H67" i="2"/>
  <c r="H75" i="2"/>
  <c r="H81" i="2"/>
  <c r="H183" i="2" l="1"/>
  <c r="H180" i="2"/>
  <c r="H186" i="2"/>
  <c r="H210" i="2" l="1"/>
  <c r="H209" i="2"/>
  <c r="H205" i="2"/>
  <c r="H204" i="2"/>
  <c r="H201" i="2"/>
  <c r="H199" i="2"/>
  <c r="H196" i="2"/>
  <c r="H194" i="2"/>
  <c r="G169" i="2"/>
  <c r="H169" i="2" s="1"/>
  <c r="H168" i="2"/>
  <c r="H157" i="2"/>
  <c r="G155" i="2"/>
  <c r="H155" i="2" s="1"/>
  <c r="H154" i="2"/>
  <c r="H134" i="2"/>
  <c r="H132" i="2"/>
  <c r="H131" i="2"/>
  <c r="G106" i="2"/>
  <c r="H106" i="2" s="1"/>
  <c r="H105" i="2"/>
  <c r="G93" i="2"/>
  <c r="H93" i="2" s="1"/>
  <c r="H92" i="2"/>
  <c r="H86" i="2"/>
  <c r="H85" i="2"/>
  <c r="G22" i="11" s="1"/>
  <c r="H66" i="2"/>
  <c r="H60" i="2"/>
  <c r="H59" i="2"/>
  <c r="H56" i="2"/>
  <c r="H55" i="2"/>
  <c r="H52" i="2"/>
  <c r="H51" i="2"/>
  <c r="H45" i="2"/>
  <c r="H37" i="2"/>
  <c r="H36" i="2"/>
  <c r="H32" i="2"/>
  <c r="H28" i="2"/>
  <c r="H27" i="2"/>
  <c r="H26" i="2"/>
  <c r="H23" i="2"/>
  <c r="H22" i="2"/>
  <c r="H11" i="2"/>
  <c r="H352" i="2" l="1"/>
  <c r="J352" i="2" s="1"/>
  <c r="G21" i="11"/>
  <c r="G43" i="11" s="1"/>
</calcChain>
</file>

<file path=xl/sharedStrings.xml><?xml version="1.0" encoding="utf-8"?>
<sst xmlns="http://schemas.openxmlformats.org/spreadsheetml/2006/main" count="976" uniqueCount="711">
  <si>
    <t>Hager</t>
  </si>
  <si>
    <t>Schneider</t>
  </si>
  <si>
    <t>ABB</t>
  </si>
  <si>
    <t>Alim 640mA</t>
  </si>
  <si>
    <t>Theben</t>
  </si>
  <si>
    <t>ACTIONNEUR 8 CONTACTS TOUT OU RIEN RMG8S KNX</t>
  </si>
  <si>
    <t>MODULE EXTENSION 8 CONTACTS TOUT OU RIEN POUR RMG 8S KNX</t>
  </si>
  <si>
    <t>MODULE ENCASTRE 2 ENTREES INTERFACE BOUTON POUSSOIR TA2 KNX</t>
  </si>
  <si>
    <t>MODULE ENCASTRE 4 ENTREES INTERFACE BOUTON POUSSOIR TA4 KNX</t>
  </si>
  <si>
    <t>Manette 2 touches</t>
  </si>
  <si>
    <t>HAGWKT902B</t>
  </si>
  <si>
    <t>Manette 4 touches</t>
  </si>
  <si>
    <t>HAGWKT904B</t>
  </si>
  <si>
    <t>Manette 6 touches</t>
  </si>
  <si>
    <t>HAGWKT906B</t>
  </si>
  <si>
    <t>Manette 2 touches à voyants</t>
  </si>
  <si>
    <t>HAGWKT912B</t>
  </si>
  <si>
    <t>Manette 4 touches à voyants</t>
  </si>
  <si>
    <t>HAGWKT914B</t>
  </si>
  <si>
    <t>Manette 6 touches à voyants</t>
  </si>
  <si>
    <t>HAGWKT916B</t>
  </si>
  <si>
    <t>Marque</t>
  </si>
  <si>
    <t>Ref</t>
  </si>
  <si>
    <t>Designation</t>
  </si>
  <si>
    <t>Qté</t>
  </si>
  <si>
    <t>2 Stores</t>
  </si>
  <si>
    <t>4 Stores</t>
  </si>
  <si>
    <t>8 Stores</t>
  </si>
  <si>
    <t>2 Entrée Boite</t>
  </si>
  <si>
    <t>4 Entrée Boite</t>
  </si>
  <si>
    <t>2 touches</t>
  </si>
  <si>
    <t>4 Touches</t>
  </si>
  <si>
    <t>6 Touches</t>
  </si>
  <si>
    <t>2 Touches à Voyant</t>
  </si>
  <si>
    <t>4 Touches à Voyant</t>
  </si>
  <si>
    <t>6 Touches à Voyant</t>
  </si>
  <si>
    <t>2 Sorties 10 A</t>
  </si>
  <si>
    <t>6 Sorties 10A</t>
  </si>
  <si>
    <t>8 Sorties 10A</t>
  </si>
  <si>
    <t>10 Sorties 10A</t>
  </si>
  <si>
    <t>Nbr Modules</t>
  </si>
  <si>
    <t>4 Sorties 10A</t>
  </si>
  <si>
    <t>12 Sorties 10 A</t>
  </si>
  <si>
    <t>Total</t>
  </si>
  <si>
    <t xml:space="preserve">Plaques </t>
  </si>
  <si>
    <t>HAGWK401</t>
  </si>
  <si>
    <t>SCHMGU6.002.18</t>
  </si>
  <si>
    <t>Plaque Unica 1 Poste Blanc basic</t>
  </si>
  <si>
    <t>Plaque Kalysta 1 poste blanc basic</t>
  </si>
  <si>
    <t>2 Entrée Boite à voyant</t>
  </si>
  <si>
    <t>4 Entrée Boite à voyant</t>
  </si>
  <si>
    <t>Thermostat</t>
  </si>
  <si>
    <t>HAGS13122F</t>
  </si>
  <si>
    <t>MTN670804</t>
  </si>
  <si>
    <t>6125/98-509</t>
  </si>
  <si>
    <t>6129/96-509</t>
  </si>
  <si>
    <t>6126/98-509</t>
  </si>
  <si>
    <t>6129/98-509</t>
  </si>
  <si>
    <t>US/U 2.2</t>
  </si>
  <si>
    <t>US/U 4.2</t>
  </si>
  <si>
    <t>US/U 12.2</t>
  </si>
  <si>
    <t>Type</t>
  </si>
  <si>
    <t>16 Sorties / 8 Stores 10A</t>
  </si>
  <si>
    <t>Produits Tableau</t>
  </si>
  <si>
    <t>Produits d'ambiance</t>
  </si>
  <si>
    <t>20 Sorties / 10 Stores 10A</t>
  </si>
  <si>
    <t>24 Sorties / 10 Stores 10A</t>
  </si>
  <si>
    <t>THBTA2</t>
  </si>
  <si>
    <t>THBTA4</t>
  </si>
  <si>
    <t>THBTA6</t>
  </si>
  <si>
    <t>MODULE ENCASTRE 6 ENTREES INTERFACE BOUTON POUSSOIR TA6 KNX</t>
  </si>
  <si>
    <t>6 Entrée Boite</t>
  </si>
  <si>
    <t>12 Entrée Boite</t>
  </si>
  <si>
    <t>REF PRIX 3I</t>
  </si>
  <si>
    <t>P3i</t>
  </si>
  <si>
    <t>TOTAL</t>
  </si>
  <si>
    <t>Coupleur</t>
  </si>
  <si>
    <t>MTN680204</t>
  </si>
  <si>
    <t>SCHMGU66.002.092</t>
  </si>
  <si>
    <t>SCHMGU66.002.292</t>
  </si>
  <si>
    <t>SCHMGU7.002</t>
  </si>
  <si>
    <t>Cerclage de prise basic</t>
  </si>
  <si>
    <t>Plaque Unica 1 Poste Alu basic</t>
  </si>
  <si>
    <t>Plaque Unica 1 Poste Graphite basic</t>
  </si>
  <si>
    <t>Estimation de Devis</t>
  </si>
  <si>
    <t>Le :</t>
  </si>
  <si>
    <t>Client :</t>
  </si>
  <si>
    <t>TOTAL :</t>
  </si>
  <si>
    <t>R3IHAGTXA112</t>
  </si>
  <si>
    <t>R3ISCHMTN684064</t>
  </si>
  <si>
    <t>SV/S 30.640.3.1</t>
  </si>
  <si>
    <t>R3IABB588435</t>
  </si>
  <si>
    <t>Alimentation KNX TP1 30V 640 mA avec sortie auxilliaire 640 mA</t>
  </si>
  <si>
    <t>SA/S 2.10.2.1</t>
  </si>
  <si>
    <t>R3IABB588406</t>
  </si>
  <si>
    <t>Module 2 sorties commutation / chauffage 10A, MRD</t>
  </si>
  <si>
    <t>SA/S 4.10.2.1</t>
  </si>
  <si>
    <t>R3IABB588407</t>
  </si>
  <si>
    <t>Module 4 sorties commutation / chauffage 10A, MRD</t>
  </si>
  <si>
    <t>SA/S 8.10.2.1</t>
  </si>
  <si>
    <t>R3IABB588408</t>
  </si>
  <si>
    <t>Module 8 sorties commutation / chauffage 10A, MRD</t>
  </si>
  <si>
    <t>SA/S 12.10.2.1</t>
  </si>
  <si>
    <t>R3IABB588409</t>
  </si>
  <si>
    <t>Module 12 sorties commutation / chauffage 10A, MRD</t>
  </si>
  <si>
    <t>JRA/S 2.230.2.1</t>
  </si>
  <si>
    <t>R3IABB588375</t>
  </si>
  <si>
    <t>Module 2 sorties stores/volets roulants 230V AC, MRD</t>
  </si>
  <si>
    <t>JRA/S 4.230.2.1</t>
  </si>
  <si>
    <t>R3IABB588376</t>
  </si>
  <si>
    <t>Module 4 sorties stores/volets roulants 230V AC, MRD</t>
  </si>
  <si>
    <t>JRA/S 8.230.2.1</t>
  </si>
  <si>
    <t>R3IABB588377</t>
  </si>
  <si>
    <t>Module 8 sorties stores/volets roulants 230V AC, MRD</t>
  </si>
  <si>
    <t>R3IABB612598509</t>
  </si>
  <si>
    <t>BP 2 touches</t>
  </si>
  <si>
    <t>R3IABB612698509</t>
  </si>
  <si>
    <t>BP 4 touches</t>
  </si>
  <si>
    <t>R3IABB612996509</t>
  </si>
  <si>
    <t>BP 6 touches</t>
  </si>
  <si>
    <t>R3IABB612998509</t>
  </si>
  <si>
    <t>BP 6 touches avec IR</t>
  </si>
  <si>
    <t>6 Touches à Voyant avec IR</t>
  </si>
  <si>
    <t>Produits en option</t>
  </si>
  <si>
    <t>Compteur d'énergie 3 sorties Mono</t>
  </si>
  <si>
    <t>EM/S 3.16.1</t>
  </si>
  <si>
    <t>R3IABB588400</t>
  </si>
  <si>
    <t>Compteur d'énergie 3 voies</t>
  </si>
  <si>
    <t>UD/S 2.300.2</t>
  </si>
  <si>
    <t>R3IABB588303</t>
  </si>
  <si>
    <t>Module 2 sorties variation 300VA</t>
  </si>
  <si>
    <t>R3IABB588075</t>
  </si>
  <si>
    <t>2 entrées  encastrées</t>
  </si>
  <si>
    <t>R3IABB588069</t>
  </si>
  <si>
    <t>4 entrées encastrées</t>
  </si>
  <si>
    <t>R3IABB588245</t>
  </si>
  <si>
    <t>12 entrées encastrées</t>
  </si>
  <si>
    <t>Alimentation KNX TP1 30V 640 mA</t>
  </si>
  <si>
    <t>R3IHAGTYF130</t>
  </si>
  <si>
    <t>Répéteur / coupleur de lignes</t>
  </si>
  <si>
    <t>R3IHAGTXA604D</t>
  </si>
  <si>
    <t>Module 4 sorties commutation ou 2 sorties stores/volets roulants charges capacitives 16A / 230V~</t>
  </si>
  <si>
    <t>R3IHAGTXA606B</t>
  </si>
  <si>
    <t>Module 6 sorties commutation ou 3 sorties stores/volets roulants 10A / 230V~</t>
  </si>
  <si>
    <t>R3IHAGTXA610B</t>
  </si>
  <si>
    <t>Module 10 sorties commutation ou 5 sorties stores/volets roulants 10A / 230V~</t>
  </si>
  <si>
    <t>R3IHAGTXM616D</t>
  </si>
  <si>
    <t>Module 16 sorties commutation ou 8 sorties stores/volets roulants 16A / 230V~</t>
  </si>
  <si>
    <t>R3IHAGTXM620D</t>
  </si>
  <si>
    <t>Module 20 sorties commutation ou 10 sorties stores/volets roulants 16A / 230V~</t>
  </si>
  <si>
    <t>R3IHAGWKT302</t>
  </si>
  <si>
    <t>R3IHAGWKT304</t>
  </si>
  <si>
    <t>R3IHAGWKT306</t>
  </si>
  <si>
    <t>R3IHAGWKT312</t>
  </si>
  <si>
    <t>BP 2 touches lumineux</t>
  </si>
  <si>
    <t>R3IHAGWKT314</t>
  </si>
  <si>
    <t>BP 4 touches lumineux</t>
  </si>
  <si>
    <t>R3IHAGWKT316</t>
  </si>
  <si>
    <t>BP 6 touches lumineux</t>
  </si>
  <si>
    <t>R3IHAGTXB322</t>
  </si>
  <si>
    <t>2 entrées encastrées / 2 sorties LED</t>
  </si>
  <si>
    <t>R3IHAGTXB344</t>
  </si>
  <si>
    <t>4 entrées encastrées / 4 sorties LED</t>
  </si>
  <si>
    <t>R3IHAGTXB302</t>
  </si>
  <si>
    <t>2 entrées encastrées</t>
  </si>
  <si>
    <t>R3IHAGTXB304</t>
  </si>
  <si>
    <t>Module variations</t>
  </si>
  <si>
    <t>Module 1 sortie variation 300W</t>
  </si>
  <si>
    <t>Module 3 sorties variation 300W</t>
  </si>
  <si>
    <t>R3IHAGTE332</t>
  </si>
  <si>
    <t>Indicateur de consommation avec 3 tores</t>
  </si>
  <si>
    <t>R3IHAGTXA661A</t>
  </si>
  <si>
    <t>R3IHAGTXA663A</t>
  </si>
  <si>
    <t>R3IHAGTJA451</t>
  </si>
  <si>
    <t>Serveur Domovea pour kit TJA 451</t>
  </si>
  <si>
    <t>Station météo</t>
  </si>
  <si>
    <t>R3IHAGTXE530</t>
  </si>
  <si>
    <t>R3IHAGWKT501</t>
  </si>
  <si>
    <t>Détecteur de mouvement et luminosité</t>
  </si>
  <si>
    <t>MTN684064</t>
  </si>
  <si>
    <t>Schneider Electric</t>
  </si>
  <si>
    <t>R3ISCHMTN680204</t>
  </si>
  <si>
    <t>MTN649202</t>
  </si>
  <si>
    <t>R3ISCHMTN649202</t>
  </si>
  <si>
    <t>Module 2 sorties commutation 10A / 230V~</t>
  </si>
  <si>
    <t>MTN649204</t>
  </si>
  <si>
    <t>R3ISCHMTN649204</t>
  </si>
  <si>
    <t>Module 4 sorties commutation 10A / 230V~</t>
  </si>
  <si>
    <t>MTN649208</t>
  </si>
  <si>
    <t>R3ISCHMTN649208</t>
  </si>
  <si>
    <t>Module 8 sorties commutation 10A / 230V~</t>
  </si>
  <si>
    <t>MTN649212</t>
  </si>
  <si>
    <t>R3ISCHMTN649212</t>
  </si>
  <si>
    <t>Module 12 sorties commutation 10A / 230V~</t>
  </si>
  <si>
    <t>MTN649802</t>
  </si>
  <si>
    <t>R3ISCHMTN649802</t>
  </si>
  <si>
    <t>Module 2 sorties stores/volets roulants 230V~ 10A</t>
  </si>
  <si>
    <t>MTN649808</t>
  </si>
  <si>
    <t>R3ISCHMTN649808</t>
  </si>
  <si>
    <t>Module 8 sorties stores/volets roulants 230V~ 10A</t>
  </si>
  <si>
    <t>MTN649804</t>
  </si>
  <si>
    <t>R3ISCHMTN649804</t>
  </si>
  <si>
    <t>Module 4 sorties stores/volets roulants 230V~ 10A</t>
  </si>
  <si>
    <t>MTN649908</t>
  </si>
  <si>
    <t>R3ISCHMTN649908</t>
  </si>
  <si>
    <t xml:space="preserve"> Module 8 sorties stores/volets roulants ou 16 sorties TOR 230V~ 10A </t>
  </si>
  <si>
    <t>MTN649912</t>
  </si>
  <si>
    <t>R3ISCHMTN649912</t>
  </si>
  <si>
    <t xml:space="preserve"> Module 12 sorties stores/volets roulants ou 24 sorties TOR 230V~ 10A </t>
  </si>
  <si>
    <t>MGU3.530.18</t>
  </si>
  <si>
    <t>R3ISCHMGU353018</t>
  </si>
  <si>
    <t>BP 2 touches lumineux Blanc</t>
  </si>
  <si>
    <t>MGU3.530.30</t>
  </si>
  <si>
    <t>R3ISCHMGU353030</t>
  </si>
  <si>
    <t>BP 2 lumineux Alu</t>
  </si>
  <si>
    <t>MGU3.530.12</t>
  </si>
  <si>
    <t>R3ISCHMGU353012</t>
  </si>
  <si>
    <t>BP 2 touches lumineux Noir</t>
  </si>
  <si>
    <t>MGU3.531.18</t>
  </si>
  <si>
    <t>R3ISCHMGU353118</t>
  </si>
  <si>
    <t>BP 4 touches lumineux Blanc</t>
  </si>
  <si>
    <t>MGU3.531.30</t>
  </si>
  <si>
    <t>R3ISCHMGU353130</t>
  </si>
  <si>
    <t>BP 4 touches lumineux Alu</t>
  </si>
  <si>
    <t>MGU3.531.12</t>
  </si>
  <si>
    <t>R3ISCHMGU353112</t>
  </si>
  <si>
    <t>BP 4 touches lumineux Noir</t>
  </si>
  <si>
    <t>MTN670802</t>
  </si>
  <si>
    <t>R3ISCHMTN670802</t>
  </si>
  <si>
    <t>2 entrées encastrées lum</t>
  </si>
  <si>
    <t>R3ISCHMTN670804</t>
  </si>
  <si>
    <t>4 entrées encastrées lum</t>
  </si>
  <si>
    <t>MTN663990</t>
  </si>
  <si>
    <t>R3ISCHMTN663990</t>
  </si>
  <si>
    <t>MTN6500-0113</t>
  </si>
  <si>
    <t>R3ISCHMTN65000113</t>
  </si>
  <si>
    <t>InSideControl IP-Gateway</t>
  </si>
  <si>
    <t>MTN6600-0603</t>
  </si>
  <si>
    <t>R3ISCHMTN66000603</t>
  </si>
  <si>
    <t>Compteur d'énergie 3 voies 16A</t>
  </si>
  <si>
    <t>MTN649325</t>
  </si>
  <si>
    <t>R3ISCHMTN649325</t>
  </si>
  <si>
    <t>Module 4 sorties variation 250W</t>
  </si>
  <si>
    <t>R3ISCHMTN630919</t>
  </si>
  <si>
    <t>MTN 630919</t>
  </si>
  <si>
    <t>Détecteur de présence avec contrôle variation et récepteur IR / Blanc</t>
  </si>
  <si>
    <t>Passerelle de supervision</t>
  </si>
  <si>
    <t>DME 2 T</t>
  </si>
  <si>
    <t>R3ITHBDME2T</t>
  </si>
  <si>
    <t>Module d'extension 2 sorties variation</t>
  </si>
  <si>
    <t>DMG 2 T</t>
  </si>
  <si>
    <t>R3ITHBDMG2T</t>
  </si>
  <si>
    <t>Module 2 sorties variation MIX2</t>
  </si>
  <si>
    <t>JME 4 S</t>
  </si>
  <si>
    <t>R3ITHBJME4S</t>
  </si>
  <si>
    <t>Module d'extension 4 sorties volets roulants</t>
  </si>
  <si>
    <t>JMG 4 S</t>
  </si>
  <si>
    <t>R3ITHBJMG4S</t>
  </si>
  <si>
    <t>Module 4 sorties stores/volets roulants</t>
  </si>
  <si>
    <t>Meteo 1329201</t>
  </si>
  <si>
    <t>R3ITHBSTATIONMETEO</t>
  </si>
  <si>
    <t>Station météo KNX</t>
  </si>
  <si>
    <t>5WG1 223-2AB14</t>
  </si>
  <si>
    <t>Siemens</t>
  </si>
  <si>
    <t>R3ISBA5WG12232AB14</t>
  </si>
  <si>
    <t>6 BP lumineux, capteur de température</t>
  </si>
  <si>
    <t>1 Touches à Voyant</t>
  </si>
  <si>
    <t>5WG1 115-3AB21</t>
  </si>
  <si>
    <t>R3ISBA5WG11153AB21</t>
  </si>
  <si>
    <t>5WG1 115-3AB31</t>
  </si>
  <si>
    <t>R3ISBA3144438</t>
  </si>
  <si>
    <t>Interrupteur lumineux d'extérieur</t>
  </si>
  <si>
    <t>BP 1 touche lumineux exterieur</t>
  </si>
  <si>
    <t>5WG1 125-1AB22</t>
  </si>
  <si>
    <t>Alimentation KNX TP1 30V 640 mA avec sortie auxiliaire 640 mA</t>
  </si>
  <si>
    <t>R3ISBA5WG11251AB22</t>
  </si>
  <si>
    <t>5WG1 140-1AB13</t>
  </si>
  <si>
    <t>R3ISBA5WG11401AB13</t>
  </si>
  <si>
    <t>8 Sorties 16A</t>
  </si>
  <si>
    <t>5WG1 511-1AB02</t>
  </si>
  <si>
    <t>Module 8 sorties commutation 16A</t>
  </si>
  <si>
    <t>R3ISBA5WG15111AB02</t>
  </si>
  <si>
    <t>5WG1 522-1AB03</t>
  </si>
  <si>
    <t>R3ISBA5WG15221AB03</t>
  </si>
  <si>
    <t>Module 4 sorties stores/volets roulants 230V~ 8A</t>
  </si>
  <si>
    <t>5WG1 523-1AB11</t>
  </si>
  <si>
    <t>R3ISBA5WG15231AB11</t>
  </si>
  <si>
    <t>Module 8 sorties stores/volets roulants 230V~ 6A</t>
  </si>
  <si>
    <t>5WG1 567-1AB22</t>
  </si>
  <si>
    <t>R3ISBA5WG15671AB22</t>
  </si>
  <si>
    <t>Module 16 sorties commutation 10A</t>
  </si>
  <si>
    <t>16 Sorties 10A</t>
  </si>
  <si>
    <t>5WG1 511-2AB10</t>
  </si>
  <si>
    <t>R3ISBA5WG15112AB10</t>
  </si>
  <si>
    <t>2 entrées, 1 sortie encastrées 16A</t>
  </si>
  <si>
    <t>5WG1 258-2DB11</t>
  </si>
  <si>
    <t>R3ISBA5WG12582DB11</t>
  </si>
  <si>
    <t>Détecteur de mouvement, contrôle de l'éclairage et  récepteur IR</t>
  </si>
  <si>
    <t>WST 312</t>
  </si>
  <si>
    <t>WST 316</t>
  </si>
  <si>
    <t>WST 302</t>
  </si>
  <si>
    <t>R3IHAGWST302</t>
  </si>
  <si>
    <t>WST 304</t>
  </si>
  <si>
    <t>R3IHAGWST304</t>
  </si>
  <si>
    <t>WST 306</t>
  </si>
  <si>
    <t>R3IHAGWST306</t>
  </si>
  <si>
    <t>R3IHAGWST312</t>
  </si>
  <si>
    <t>BP 2 touches à voyant</t>
  </si>
  <si>
    <t>WST 314</t>
  </si>
  <si>
    <t>R3IHAGWST314</t>
  </si>
  <si>
    <t>BP 4 touches à voyant</t>
  </si>
  <si>
    <t>R3IHAGWST316</t>
  </si>
  <si>
    <t>BP 6 touches à voyant</t>
  </si>
  <si>
    <t>WE401</t>
  </si>
  <si>
    <t>WE450</t>
  </si>
  <si>
    <t>HAGWE401</t>
  </si>
  <si>
    <t>HAGWE450</t>
  </si>
  <si>
    <t>Plaque Essensya 1 poste blanc basic</t>
  </si>
  <si>
    <t>Zennio</t>
  </si>
  <si>
    <t>Dalle tactile</t>
  </si>
  <si>
    <t>BP 4 touches - titane CELIANE rond</t>
  </si>
  <si>
    <t>R3ILEG067579</t>
  </si>
  <si>
    <t>Legrand</t>
  </si>
  <si>
    <t>LEG067579</t>
  </si>
  <si>
    <t>BP 4 touches - blanc CELIANE rond</t>
  </si>
  <si>
    <t>R3ILEG067570</t>
  </si>
  <si>
    <t>LEG067570</t>
  </si>
  <si>
    <t>BP 4 touches CELIANE carré</t>
  </si>
  <si>
    <t>R3ILEG067571</t>
  </si>
  <si>
    <t>LEG067571</t>
  </si>
  <si>
    <t>LEG080251</t>
  </si>
  <si>
    <t>SUPPORT BATIBOX 1 POSTE 2M</t>
  </si>
  <si>
    <t>LEG066631</t>
  </si>
  <si>
    <t>PLAQUE 1P BLANC YESTERDAY</t>
  </si>
  <si>
    <t>LEG068203</t>
  </si>
  <si>
    <t>ENJO 2 FCTIONS BUS 1M BLANC</t>
  </si>
  <si>
    <t>LEG067577</t>
  </si>
  <si>
    <t>R3ILEG067577</t>
  </si>
  <si>
    <t>Détecteur de présence  et luminosité avec contrôle variation</t>
  </si>
  <si>
    <t>4071.01LED</t>
  </si>
  <si>
    <t>Jung</t>
  </si>
  <si>
    <t>R3IIUN407101LED</t>
  </si>
  <si>
    <t>4071.02LED</t>
  </si>
  <si>
    <t>R3IIUN407102LED</t>
  </si>
  <si>
    <t>4072.01LED</t>
  </si>
  <si>
    <t>R3IIUN407201LED</t>
  </si>
  <si>
    <t>4072.02LED</t>
  </si>
  <si>
    <t>R3IIUN407202LED</t>
  </si>
  <si>
    <t>4071TSM</t>
  </si>
  <si>
    <t>R3IIUN4071TSM</t>
  </si>
  <si>
    <t>BP 1 touches lumineux</t>
  </si>
  <si>
    <t>3 Touches à Voyant</t>
  </si>
  <si>
    <t>4072TSM</t>
  </si>
  <si>
    <t>R3IIUN4072TSM</t>
  </si>
  <si>
    <t>4093TSM</t>
  </si>
  <si>
    <t>R3IIUN4093TSM</t>
  </si>
  <si>
    <t>BP 3 touches lumineux</t>
  </si>
  <si>
    <t>R3IIUN4094TSM</t>
  </si>
  <si>
    <t>4094TSM</t>
  </si>
  <si>
    <t>BP 1 touche lumineux</t>
  </si>
  <si>
    <t>8471.01LEDW</t>
  </si>
  <si>
    <t>IUN847101LEDW</t>
  </si>
  <si>
    <t>BP 1 touche lumineux EXTERIEUR</t>
  </si>
  <si>
    <t>8471.02LEDW</t>
  </si>
  <si>
    <t>IUN847102LEDW</t>
  </si>
  <si>
    <t>BP 2 touches lumineux EXTERIEUR</t>
  </si>
  <si>
    <t>8472.01LEDW</t>
  </si>
  <si>
    <t>IUN847201LEDW</t>
  </si>
  <si>
    <t>BP 2 interrupteurs lumineux EXTERIEUR</t>
  </si>
  <si>
    <t>8472.02LEDW</t>
  </si>
  <si>
    <t>IUN847202LEDW</t>
  </si>
  <si>
    <t>BP 4 touches lumineux 2 bascules EXTERIEUR</t>
  </si>
  <si>
    <t>IUNAS590WW</t>
  </si>
  <si>
    <t>AS 590 WW</t>
  </si>
  <si>
    <t>AS590WW CD+EJ. SD AS500 BLC</t>
  </si>
  <si>
    <t>IUNA401TSAWW</t>
  </si>
  <si>
    <t>A 401 TSA WW</t>
  </si>
  <si>
    <t>A401TSAWW MOD. TOUCH 1V / A500 B</t>
  </si>
  <si>
    <t>IUN800NT</t>
  </si>
  <si>
    <t>800 NT</t>
  </si>
  <si>
    <t>800NT TOUCH. SIMP WG800</t>
  </si>
  <si>
    <t>IUNAS590-5KO5</t>
  </si>
  <si>
    <t>AS 590-5</t>
  </si>
  <si>
    <t>AS590-5KO5 CD+EJ. DD V AS 500 IV</t>
  </si>
  <si>
    <t>IUNA402TSAWW</t>
  </si>
  <si>
    <t>A402TSAWW MOD. TOUCH 2V / A500 B</t>
  </si>
  <si>
    <t>A 402 TSA WW</t>
  </si>
  <si>
    <t>IUN805NT</t>
  </si>
  <si>
    <t>805NT TOUCH DOUBL WG800</t>
  </si>
  <si>
    <t>805 NT</t>
  </si>
  <si>
    <t>IUNA403TSA</t>
  </si>
  <si>
    <t>A 403 TSA</t>
  </si>
  <si>
    <t>A403TSA MOD. TOUCH 3V / A500 IV</t>
  </si>
  <si>
    <t>IUNA404TSA</t>
  </si>
  <si>
    <t>A404TSA MOD. TOUCH 4V / A500 IV</t>
  </si>
  <si>
    <t>A 404 TSA</t>
  </si>
  <si>
    <t>N 2221.2</t>
  </si>
  <si>
    <t>N 2221.6</t>
  </si>
  <si>
    <t>N 2221.4</t>
  </si>
  <si>
    <t>N 2221.7</t>
  </si>
  <si>
    <t>N 2271.9</t>
  </si>
  <si>
    <t>ABBN22212BL</t>
  </si>
  <si>
    <t>ZENIT KNX ENJO. 2 POUSSOIRS BLAN</t>
  </si>
  <si>
    <t>ABBN22214BL</t>
  </si>
  <si>
    <t>ZENIT KNX ENJO. 4 POUSSOIRS BLAN</t>
  </si>
  <si>
    <t>ABBN22216BL</t>
  </si>
  <si>
    <t>ZENIT KNX ENJO. 6 POUSSOIRS BLAN</t>
  </si>
  <si>
    <t>ABBN22217BL</t>
  </si>
  <si>
    <t>ZENIT KNX ENJO. 6 POUSSOIRS+IR B</t>
  </si>
  <si>
    <t>N 2171.1</t>
  </si>
  <si>
    <t>ABBN2171BL</t>
  </si>
  <si>
    <t>ZENIT PLAQUE 1 MODULE BLANC</t>
  </si>
  <si>
    <t>ABBN22719</t>
  </si>
  <si>
    <t>ZENIT SUPPORT SIMPLE 2 MODULES</t>
  </si>
  <si>
    <t>Produits de chauffage</t>
  </si>
  <si>
    <t>TX 410</t>
  </si>
  <si>
    <t>R3IHAGTX410</t>
  </si>
  <si>
    <t>Thermostat et boutons poussoirs multifonction triple</t>
  </si>
  <si>
    <t>TX 206H</t>
  </si>
  <si>
    <t>R3IHAGTX206H</t>
  </si>
  <si>
    <t>Module 6 sorties pour chauffage eau chaude</t>
  </si>
  <si>
    <t>Plancher chauffant</t>
  </si>
  <si>
    <t>TX 501</t>
  </si>
  <si>
    <t>R3IHAGTX501</t>
  </si>
  <si>
    <t>Vanne motorisée</t>
  </si>
  <si>
    <t>WKT 660B</t>
  </si>
  <si>
    <t>R3IHAGWKT660B</t>
  </si>
  <si>
    <t>Gestionnaire d'énergie confort - module d'ambiance blanc</t>
  </si>
  <si>
    <t>Afficheur énergie fil pilote</t>
  </si>
  <si>
    <t>TXA 230A</t>
  </si>
  <si>
    <t>R3IHAGTXA230A</t>
  </si>
  <si>
    <t>Module fil pilote maître 6 sortie (3 zones)</t>
  </si>
  <si>
    <t>Module fil pilote</t>
  </si>
  <si>
    <t>TX 502</t>
  </si>
  <si>
    <t>R3IHAGTX502</t>
  </si>
  <si>
    <t>Vanne motorisée à régulation intégrée</t>
  </si>
  <si>
    <t>Alarme</t>
  </si>
  <si>
    <t>HAGRLP304F</t>
  </si>
  <si>
    <t>RLP304F</t>
  </si>
  <si>
    <t>PACK ALARME RADIO, 4 GR 40 DET</t>
  </si>
  <si>
    <t>Détecteur de mouvements</t>
  </si>
  <si>
    <t>HAGS161-22F</t>
  </si>
  <si>
    <t>S161-22F</t>
  </si>
  <si>
    <t>DET DE MVT LS, RADIO, 90DEG, 1</t>
  </si>
  <si>
    <t>HAGS165-22X</t>
  </si>
  <si>
    <t>S165-22X</t>
  </si>
  <si>
    <t>DET MVT LS, RAD, 90DEG, ANIM</t>
  </si>
  <si>
    <t>HAGS121-22X</t>
  </si>
  <si>
    <t>S121-22X</t>
  </si>
  <si>
    <t>DET MVT BI-TECHNO LS, RADIO</t>
  </si>
  <si>
    <t>HAGRLA144X</t>
  </si>
  <si>
    <t>RLA144X</t>
  </si>
  <si>
    <t>DM EXT ANTIMASQUE SPEC ANIMAUX</t>
  </si>
  <si>
    <t>HAGS145-22X</t>
  </si>
  <si>
    <t>S145-22X</t>
  </si>
  <si>
    <t xml:space="preserve">DET MVT LS RAD, FACADE ANIM                                                                   </t>
  </si>
  <si>
    <t>HAGRLA176X</t>
  </si>
  <si>
    <t>RLA176X</t>
  </si>
  <si>
    <t>DM SPEC ANIM TRANSMISSION IMGS</t>
  </si>
  <si>
    <t>Détecteurs techniques</t>
  </si>
  <si>
    <t>HAGS261-22F</t>
  </si>
  <si>
    <t>S261-22F</t>
  </si>
  <si>
    <t>DET OUVERTURE BLANC LS, RADIO</t>
  </si>
  <si>
    <t>HAGS231-22X</t>
  </si>
  <si>
    <t>S231-22X</t>
  </si>
  <si>
    <t>DET VOLET ROULT LS, BLANC, RAD</t>
  </si>
  <si>
    <t>HAGS235-22X</t>
  </si>
  <si>
    <t>S235-22X</t>
  </si>
  <si>
    <t>DETECTEUR INONDATION LS, RADIO</t>
  </si>
  <si>
    <t>DET PANNE CONGELATEUR LS, RAD</t>
  </si>
  <si>
    <t>HAGS232-22X</t>
  </si>
  <si>
    <t>S232-22X</t>
  </si>
  <si>
    <t>HAGS233-22X</t>
  </si>
  <si>
    <t>S233-22X</t>
  </si>
  <si>
    <t>DET COUPURE SECTEUR LS, RADIO</t>
  </si>
  <si>
    <t>HAGS155-22X</t>
  </si>
  <si>
    <t>S155-22X</t>
  </si>
  <si>
    <t>DAAF LS RADIO 10 ANS</t>
  </si>
  <si>
    <t>Transmetteurs</t>
  </si>
  <si>
    <t>TRC 120</t>
  </si>
  <si>
    <t>R3IHAGTRC120</t>
  </si>
  <si>
    <t>Interface alarme LS / KNX filaire</t>
  </si>
  <si>
    <t>HAGRLD454F</t>
  </si>
  <si>
    <t>RLD454F</t>
  </si>
  <si>
    <t>MODULE TRANSM. RTC/GSM/GPRS</t>
  </si>
  <si>
    <t>HAGRLD464F</t>
  </si>
  <si>
    <t>RLD464F</t>
  </si>
  <si>
    <t>TRANSMETTEUR RTC/GSM/GPRS</t>
  </si>
  <si>
    <t>Sirènes</t>
  </si>
  <si>
    <t>HAGRLD405F</t>
  </si>
  <si>
    <t>RLD405F</t>
  </si>
  <si>
    <t>SIRENE EXTERIEURE FLASH ORANGE</t>
  </si>
  <si>
    <t>HAGRLD414X</t>
  </si>
  <si>
    <t>RLD414X</t>
  </si>
  <si>
    <t>SIRENE INTERIEURE VOCALE</t>
  </si>
  <si>
    <t>Commandes</t>
  </si>
  <si>
    <t>HAGRLF444X</t>
  </si>
  <si>
    <t>RLF444X</t>
  </si>
  <si>
    <t>TELECO RETOUR D'ETAT 4 TOUCHES</t>
  </si>
  <si>
    <t>HAGTU444</t>
  </si>
  <si>
    <t>TU444</t>
  </si>
  <si>
    <t>TELECO 2X4 TOUCHE LS RAD/TEBIS</t>
  </si>
  <si>
    <t>HAGRLF620X</t>
  </si>
  <si>
    <t>RLF620X</t>
  </si>
  <si>
    <t>CLAVIER DE COMMANDE, LS</t>
  </si>
  <si>
    <t>HAGRLF660X</t>
  </si>
  <si>
    <t>RLF660X</t>
  </si>
  <si>
    <t>CLAVIER ECRAN, VOCAL, BADGE</t>
  </si>
  <si>
    <t>HAGRLF101X</t>
  </si>
  <si>
    <t>RLF101X</t>
  </si>
  <si>
    <t>BADGE UNITAIRE</t>
  </si>
  <si>
    <t>HAGRLE700X</t>
  </si>
  <si>
    <t>RLE700X</t>
  </si>
  <si>
    <t>RELAIS RADIO, LS</t>
  </si>
  <si>
    <t>HAGRLC304F</t>
  </si>
  <si>
    <t>RLC304F</t>
  </si>
  <si>
    <t>CENTRALE D'ALARME RADIO, 4 GR</t>
  </si>
  <si>
    <t>HAGS31822F</t>
  </si>
  <si>
    <t>S31822F</t>
  </si>
  <si>
    <t>CENT ALARME LS MIXTE, 4GR</t>
  </si>
  <si>
    <t>S13122F</t>
  </si>
  <si>
    <t>DET MVT LS, FILAIRE, 90DEG, 12</t>
  </si>
  <si>
    <t>HAGS13522X</t>
  </si>
  <si>
    <t>S13522X</t>
  </si>
  <si>
    <t>DET MVT LS, FIL, 90DEG, ANIM</t>
  </si>
  <si>
    <t>HAGRLA138X</t>
  </si>
  <si>
    <t>RLA138X</t>
  </si>
  <si>
    <t>DET MOUVEMENT EXT</t>
  </si>
  <si>
    <t>HAGS13922F</t>
  </si>
  <si>
    <t>S13922F</t>
  </si>
  <si>
    <t>DET MVT BI-TECHNO LS FIL</t>
  </si>
  <si>
    <t>HAGD8924</t>
  </si>
  <si>
    <t>D8924</t>
  </si>
  <si>
    <t>CONTACT OUV SAILLIE, FIL</t>
  </si>
  <si>
    <t>HAGD8931</t>
  </si>
  <si>
    <t>D8931</t>
  </si>
  <si>
    <t>CONTACT OUV UNIV  BLANC, FIL</t>
  </si>
  <si>
    <t>HAGD8922</t>
  </si>
  <si>
    <t>D8922</t>
  </si>
  <si>
    <t>CONTACT OUV. DE SOL, FILAIRE</t>
  </si>
  <si>
    <t>HAGG473-30X</t>
  </si>
  <si>
    <t>G473-30X</t>
  </si>
  <si>
    <t>TRANS D'ALARME LS, GSM/GPRS</t>
  </si>
  <si>
    <t>HAGS492-22F</t>
  </si>
  <si>
    <t>S492-22F</t>
  </si>
  <si>
    <t>CARTE TRANSMETTEUR LS, RTC</t>
  </si>
  <si>
    <t>HAGS432-22F</t>
  </si>
  <si>
    <t>S432-22F</t>
  </si>
  <si>
    <t>SIRENE FLASH LS, ETANCHE, FIL</t>
  </si>
  <si>
    <t>HAGS630-22F</t>
  </si>
  <si>
    <t>S630-22F</t>
  </si>
  <si>
    <t>CLAVIER VOCAL LS, FILAIRE</t>
  </si>
  <si>
    <t>R3ISCHMGU353418</t>
  </si>
  <si>
    <t>MGU353418</t>
  </si>
  <si>
    <t>UNICA KNX BLANC THERMOSTAT 2 MOD</t>
  </si>
  <si>
    <t>Chauffge à eau</t>
  </si>
  <si>
    <t>MTN645129</t>
  </si>
  <si>
    <t>R3ISCHMTN645129</t>
  </si>
  <si>
    <t>Module 6 sorties chauffage REG-K 230V, 0.05A</t>
  </si>
  <si>
    <t>SCHMTN639125</t>
  </si>
  <si>
    <t>MTN639125</t>
  </si>
  <si>
    <t>SERVOMETEUR 230V</t>
  </si>
  <si>
    <t>R3IHAGTXA206C</t>
  </si>
  <si>
    <t>MODULE 6 SORTIES 16A / 230V~</t>
  </si>
  <si>
    <t>TXA 206C</t>
  </si>
  <si>
    <t>ACTinBOX Quatro</t>
  </si>
  <si>
    <t>R3IZNNIOAB40</t>
  </si>
  <si>
    <t>Module 4 sorties commutation / 2 sorties volets roulants 16A</t>
  </si>
  <si>
    <t>ACTinBOX MAX6</t>
  </si>
  <si>
    <t>R3IZNNIOAB60</t>
  </si>
  <si>
    <t>Module 6 sorties commutation / 3 sorties volets roulants 10A</t>
  </si>
  <si>
    <t>DIMinBOX 2CH</t>
  </si>
  <si>
    <t>Module 2 sorties variation 310W ou 1 sortie 600W</t>
  </si>
  <si>
    <t>ZN1AC-CST60</t>
  </si>
  <si>
    <t>R3IZNNACCST60</t>
  </si>
  <si>
    <t>Tore</t>
  </si>
  <si>
    <t>Passerelles de clim</t>
  </si>
  <si>
    <t>ZN1CL-KLIC-DA</t>
  </si>
  <si>
    <t>R3IZNNCLKLICDA</t>
  </si>
  <si>
    <t>Passerelle Clim Altherma</t>
  </si>
  <si>
    <t>8 Sorties / 4 Stores 16A</t>
  </si>
  <si>
    <t>MAXinBOX 8</t>
  </si>
  <si>
    <t>Module 8 sorties commutation / 4 sorties volets roulants 16A</t>
  </si>
  <si>
    <t>Sorties variateurs, RGB</t>
  </si>
  <si>
    <t>LUMENTO X3 RGB</t>
  </si>
  <si>
    <t>1 sortie var LED RGB</t>
  </si>
  <si>
    <t>LUMENTO X4 RGBW</t>
  </si>
  <si>
    <t>1 sortie var LED RGBW</t>
  </si>
  <si>
    <t>TouchMyDesign Plus 4</t>
  </si>
  <si>
    <t>R3IZNNZVITMDP4</t>
  </si>
  <si>
    <t>BP 4 touches tactiles, 2 entrées</t>
  </si>
  <si>
    <t>8 Touches</t>
  </si>
  <si>
    <t>TouchMyDesign Plus 6</t>
  </si>
  <si>
    <t>R3IZNNZVITMDP6</t>
  </si>
  <si>
    <t>BP 6 touches tactiles, 2 entrées</t>
  </si>
  <si>
    <t>TouchMyDesign Plus 8</t>
  </si>
  <si>
    <t>R3IZNNZVITMDP8</t>
  </si>
  <si>
    <t>BP 8 touches tactiles, 2 entrées</t>
  </si>
  <si>
    <t>ZN1CL-KLIC-DD</t>
  </si>
  <si>
    <t>R3IZNNCLKLICDD</t>
  </si>
  <si>
    <t>Passerelle Clim</t>
  </si>
  <si>
    <t>ZN1CL-KLIC-DI SKY</t>
  </si>
  <si>
    <t>ZN1IO-KES</t>
  </si>
  <si>
    <t>Compteur d'énergie triphasé</t>
  </si>
  <si>
    <t>Alimentation KNX TP1 30V 160 mA avec sortie auxiliaire 250 mA</t>
  </si>
  <si>
    <t>Passerelles</t>
  </si>
  <si>
    <t>ZN1CL-IRSC</t>
  </si>
  <si>
    <t>R3IZNNCLIRSC</t>
  </si>
  <si>
    <t>ZN1RX-SKXOPEN</t>
  </si>
  <si>
    <t>R3IZNNRXSKXOPEN</t>
  </si>
  <si>
    <t>Passerelle KNX - RS232</t>
  </si>
  <si>
    <t>ZN1PS160MPA</t>
  </si>
  <si>
    <t>ZNNZN1PS-160MPA</t>
  </si>
  <si>
    <t>R3IZNNZN1IOMB8</t>
  </si>
  <si>
    <t>R3IZNNZVITMDP4PA</t>
  </si>
  <si>
    <t>R3IZNNZVITMDP4P</t>
  </si>
  <si>
    <t>BP 4 touches tactiles, 2 entrées personnalisé</t>
  </si>
  <si>
    <t>BP 4 touches tactiles, 2 entrées cadre alu personnamisé</t>
  </si>
  <si>
    <t>R3IZNNZVITMDP8P</t>
  </si>
  <si>
    <t>BP 8 touches tactiles, 2 entrées cadre alu personnamisé</t>
  </si>
  <si>
    <t>BP 8 touches tactiles, 2 entrées personnalisé</t>
  </si>
  <si>
    <t>BP 6 touches tactiles, 2 entrées personnalisé</t>
  </si>
  <si>
    <t>BP 6 touches tactiles, 2 entrées cadre alu personnamisé</t>
  </si>
  <si>
    <t>R3IZNNZVITMDP6P</t>
  </si>
  <si>
    <t>R3IZNN1IOKES</t>
  </si>
  <si>
    <t>R3IZNNZDIDB2C</t>
  </si>
  <si>
    <t>R3IZNNDIRGXB3</t>
  </si>
  <si>
    <t>R3IZNNDIRGXB4</t>
  </si>
  <si>
    <t>Passerelle Clim. DAIKIN</t>
  </si>
  <si>
    <t>R3IZNNCLKLICDI</t>
  </si>
  <si>
    <t>Cheops 7319200</t>
  </si>
  <si>
    <t>R3ITHBCHEOPSCONTROL</t>
  </si>
  <si>
    <t>1 sortie vanne encastrée motorisée</t>
  </si>
  <si>
    <t>Cheops 7329201</t>
  </si>
  <si>
    <t>R3ITHBCHEOPSDRIVE</t>
  </si>
  <si>
    <t>1 sortie vanne encastrée motorisée à régulation intégrée</t>
  </si>
  <si>
    <t>HMT6 4900273</t>
  </si>
  <si>
    <t>R3ITHBHMT6</t>
  </si>
  <si>
    <t>Module 6 sorties chauffage pour servomoteurs thermiques 24V</t>
  </si>
  <si>
    <t>VARIA 826 NOIR</t>
  </si>
  <si>
    <t>R3ITHBVARIA826NOIR</t>
  </si>
  <si>
    <t>Thermostat avancé avec afficheur programmable VARIA 826 Noir</t>
  </si>
  <si>
    <t>VARIA 826 BLC</t>
  </si>
  <si>
    <t>R3ITHBVARIA826BLC</t>
  </si>
  <si>
    <t>Thermostat avancé avec afficheur programmable VARIA 826 Blanc</t>
  </si>
  <si>
    <t>R3ITHBRMG8S</t>
  </si>
  <si>
    <t>R3ITHBRME8S</t>
  </si>
  <si>
    <t>Booster de modue de variation (4 max)</t>
  </si>
  <si>
    <t>THBDMB1TKNX</t>
  </si>
  <si>
    <t>DMB1TKNX</t>
  </si>
  <si>
    <t>QMX3.P37</t>
  </si>
  <si>
    <t>Contrôleur de pièce avec boutons poussoirs</t>
  </si>
  <si>
    <t>QMX3.P34</t>
  </si>
  <si>
    <t>Contrôleur de pièce</t>
  </si>
  <si>
    <t>5WG1 562-7AB02</t>
  </si>
  <si>
    <t>R3ISBA5WG15627AB02</t>
  </si>
  <si>
    <t>1 sortie vanne motorisée encastrée</t>
  </si>
  <si>
    <t>QAX903</t>
  </si>
  <si>
    <t>Centrale d’appartement</t>
  </si>
  <si>
    <t>QAX913</t>
  </si>
  <si>
    <t>Centrale d’appartement avec commande</t>
  </si>
  <si>
    <t>HVAC RDF600KN</t>
  </si>
  <si>
    <t>Thermostat d'ambiance</t>
  </si>
  <si>
    <t>HVAC RDG100KN</t>
  </si>
  <si>
    <t>HVAC RDG400KN</t>
  </si>
  <si>
    <t>Thermostat d'ambiance pour unité à débit variable</t>
  </si>
  <si>
    <t>R3ISBAQAX9039</t>
  </si>
  <si>
    <t>R3ISBAQAX9139</t>
  </si>
  <si>
    <t>R3ISBAQMX3P34</t>
  </si>
  <si>
    <t>R3ISBAQMX3P37</t>
  </si>
  <si>
    <t>R3ISBAS55770T163</t>
  </si>
  <si>
    <t>R3ISBAS55770T165</t>
  </si>
  <si>
    <t>SBARDF600KN</t>
  </si>
  <si>
    <t>P PROG</t>
  </si>
  <si>
    <t>Passerelle KNX - IR spécial clim</t>
  </si>
  <si>
    <t>Square TMD 1</t>
  </si>
  <si>
    <t>BP 1 touches tactiles, 2 entrées</t>
  </si>
  <si>
    <t>Square TMD 2</t>
  </si>
  <si>
    <t>BP 2 touches tactiles, 2 entrées</t>
  </si>
  <si>
    <t>Square TMD 4</t>
  </si>
  <si>
    <t>Square TMD 6</t>
  </si>
  <si>
    <t>Square TMD Display</t>
  </si>
  <si>
    <t>R3IZNNZVISQTMDDISPLAY</t>
  </si>
  <si>
    <t>BP 5 touches tactiles et afficheur supérieur avec thermostat, 2 entrées</t>
  </si>
  <si>
    <t>R3IZNNZVISQTMD1CUS</t>
  </si>
  <si>
    <t>BP 1 touches tactiles, 2 entrées customisé</t>
  </si>
  <si>
    <t>BP 2 touches tactiles, 2 entrées customisé</t>
  </si>
  <si>
    <t>R3IZNNZVISQTMD2CUS</t>
  </si>
  <si>
    <t>BP 4 touches tactiles, 2 entrées custom</t>
  </si>
  <si>
    <t>R3IZNNZVISQTMD4CUS</t>
  </si>
  <si>
    <t>BP 6 touches tactiles, 2 entrées custom</t>
  </si>
  <si>
    <t>R3IZNNZVISQTMD6CUS</t>
  </si>
  <si>
    <t>R3IZNNZVISQTMD6W</t>
  </si>
  <si>
    <t>R3IZNNZVISQTMD4W</t>
  </si>
  <si>
    <t>R3IZNNZVISQTMD2W</t>
  </si>
  <si>
    <t>R3IZNNZVISQTMD1W</t>
  </si>
  <si>
    <t>Z41 Pro A</t>
  </si>
  <si>
    <t>Ecran tactile couleur multifonctions Anthracite v1.1</t>
  </si>
  <si>
    <t>Z41 Lite A</t>
  </si>
  <si>
    <t>R3IZNNZVIZ41LITAP</t>
  </si>
  <si>
    <t>R3IZNNZVIZ41PROAP</t>
  </si>
  <si>
    <t>Y953ICONFIGB</t>
  </si>
  <si>
    <t>Y953ICONFIGC</t>
  </si>
  <si>
    <t>Y953ICONFIGD</t>
  </si>
  <si>
    <t>Y953ICONFIGE</t>
  </si>
  <si>
    <t>CONFIG. D'UN PRODUIT 3I VALEUR B</t>
  </si>
  <si>
    <t>CONFIG. D'UN PRODUIT 3I VALEUR C</t>
  </si>
  <si>
    <t>CONFIG. D'UN PRODUIT 3I VALEUR D</t>
  </si>
  <si>
    <t>CONFIG. D'UN PRODUIT 3I VALEUR E</t>
  </si>
  <si>
    <t>PRIX 3I</t>
  </si>
  <si>
    <t>PRIX PUBLIC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</si>
</sst>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/>
    <xf numFmtId="0" fontId="0" fillId="0" borderId="15" xfId="0" applyBorder="1"/>
    <xf numFmtId="0" fontId="0" fillId="0" borderId="0" xfId="0" applyBorder="1"/>
    <xf numFmtId="0" fontId="0" fillId="0" borderId="12" xfId="0" applyBorder="1"/>
    <xf numFmtId="0" fontId="0" fillId="6" borderId="0" xfId="0" applyFill="1" applyBorder="1"/>
    <xf numFmtId="0" fontId="0" fillId="7" borderId="0" xfId="0" applyFill="1" applyBorder="1"/>
    <xf numFmtId="0" fontId="0" fillId="8" borderId="0" xfId="0" applyFill="1" applyBorder="1"/>
    <xf numFmtId="0" fontId="0" fillId="9" borderId="0" xfId="0" applyFill="1" applyBorder="1"/>
    <xf numFmtId="0" fontId="0" fillId="7" borderId="15" xfId="0" applyFill="1" applyBorder="1"/>
    <xf numFmtId="0" fontId="0" fillId="9" borderId="15" xfId="0" applyFill="1" applyBorder="1"/>
    <xf numFmtId="0" fontId="0" fillId="6" borderId="15" xfId="0" applyFill="1" applyBorder="1"/>
    <xf numFmtId="1" fontId="0" fillId="7" borderId="0" xfId="0" applyNumberFormat="1" applyFill="1" applyBorder="1"/>
    <xf numFmtId="0" fontId="0" fillId="2" borderId="15" xfId="0" applyFill="1" applyBorder="1"/>
    <xf numFmtId="0" fontId="0" fillId="2" borderId="0" xfId="0" applyFill="1" applyBorder="1"/>
    <xf numFmtId="0" fontId="0" fillId="0" borderId="19" xfId="0" applyBorder="1"/>
    <xf numFmtId="14" fontId="0" fillId="0" borderId="0" xfId="0" applyNumberFormat="1"/>
    <xf numFmtId="0" fontId="0" fillId="0" borderId="0" xfId="0" applyAlignment="1">
      <alignment horizontal="right"/>
    </xf>
    <xf numFmtId="0" fontId="5" fillId="0" borderId="0" xfId="0" applyFont="1"/>
    <xf numFmtId="0" fontId="6" fillId="0" borderId="0" xfId="0" applyFont="1"/>
    <xf numFmtId="0" fontId="0" fillId="2" borderId="5" xfId="0" applyFill="1" applyBorder="1" applyAlignment="1">
      <alignment horizontal="left" vertical="top"/>
    </xf>
    <xf numFmtId="0" fontId="0" fillId="2" borderId="3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28" xfId="0" applyFill="1" applyBorder="1" applyAlignment="1">
      <alignment horizontal="left" vertical="top"/>
    </xf>
    <xf numFmtId="0" fontId="0" fillId="2" borderId="0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2" borderId="29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30" xfId="0" applyFill="1" applyBorder="1" applyAlignment="1">
      <alignment horizontal="left" vertical="top"/>
    </xf>
    <xf numFmtId="0" fontId="0" fillId="5" borderId="31" xfId="0" applyFill="1" applyBorder="1"/>
    <xf numFmtId="0" fontId="0" fillId="5" borderId="32" xfId="0" applyFill="1" applyBorder="1"/>
    <xf numFmtId="0" fontId="0" fillId="5" borderId="33" xfId="0" applyFill="1" applyBorder="1"/>
    <xf numFmtId="0" fontId="0" fillId="0" borderId="0" xfId="0" applyBorder="1" applyAlignment="1">
      <alignment wrapText="1"/>
    </xf>
    <xf numFmtId="0" fontId="0" fillId="0" borderId="10" xfId="0" applyBorder="1"/>
    <xf numFmtId="0" fontId="0" fillId="0" borderId="16" xfId="0" applyBorder="1"/>
    <xf numFmtId="0" fontId="0" fillId="0" borderId="16" xfId="0" applyBorder="1" applyAlignment="1">
      <alignment wrapText="1"/>
    </xf>
    <xf numFmtId="0" fontId="0" fillId="0" borderId="11" xfId="0" applyBorder="1"/>
    <xf numFmtId="0" fontId="0" fillId="0" borderId="34" xfId="0" applyBorder="1"/>
    <xf numFmtId="0" fontId="0" fillId="0" borderId="35" xfId="0" applyBorder="1"/>
    <xf numFmtId="166" fontId="0" fillId="0" borderId="36" xfId="0" applyNumberFormat="1" applyBorder="1"/>
    <xf numFmtId="0" fontId="0" fillId="0" borderId="0" xfId="0" applyFill="1"/>
    <xf numFmtId="0" fontId="0" fillId="10" borderId="0" xfId="0" applyFill="1" applyBorder="1"/>
    <xf numFmtId="0" fontId="0" fillId="0" borderId="0" xfId="0" applyFill="1" applyBorder="1"/>
    <xf numFmtId="0" fontId="0" fillId="12" borderId="0" xfId="0" applyFill="1" applyBorder="1"/>
    <xf numFmtId="0" fontId="7" fillId="13" borderId="0" xfId="0" applyFont="1" applyFill="1" applyBorder="1"/>
    <xf numFmtId="0" fontId="2" fillId="8" borderId="0" xfId="0" applyFont="1" applyFill="1" applyBorder="1"/>
    <xf numFmtId="0" fontId="0" fillId="0" borderId="15" xfId="0" applyFill="1" applyBorder="1"/>
    <xf numFmtId="0" fontId="1" fillId="0" borderId="0" xfId="0" applyFont="1" applyFill="1" applyBorder="1"/>
    <xf numFmtId="0" fontId="0" fillId="11" borderId="0" xfId="0" applyFill="1" applyBorder="1"/>
    <xf numFmtId="0" fontId="0" fillId="0" borderId="0" xfId="0" applyFill="1" applyBorder="1" applyAlignment="1"/>
    <xf numFmtId="0" fontId="2" fillId="6" borderId="0" xfId="0" applyFont="1" applyFill="1" applyBorder="1"/>
    <xf numFmtId="0" fontId="0" fillId="7" borderId="0" xfId="0" applyFill="1" applyBorder="1" applyAlignment="1">
      <alignment wrapText="1"/>
    </xf>
    <xf numFmtId="0" fontId="0" fillId="8" borderId="15" xfId="0" applyFill="1" applyBorder="1"/>
    <xf numFmtId="0" fontId="0" fillId="10" borderId="15" xfId="0" applyFill="1" applyBorder="1"/>
    <xf numFmtId="0" fontId="0" fillId="11" borderId="15" xfId="0" applyFill="1" applyBorder="1"/>
    <xf numFmtId="0" fontId="0" fillId="12" borderId="15" xfId="0" applyFill="1" applyBorder="1"/>
    <xf numFmtId="0" fontId="7" fillId="13" borderId="15" xfId="0" applyFont="1" applyFill="1" applyBorder="1"/>
    <xf numFmtId="0" fontId="2" fillId="8" borderId="15" xfId="0" applyFont="1" applyFill="1" applyBorder="1"/>
    <xf numFmtId="0" fontId="1" fillId="14" borderId="15" xfId="0" applyFont="1" applyFill="1" applyBorder="1"/>
    <xf numFmtId="0" fontId="1" fillId="14" borderId="0" xfId="0" applyFont="1" applyFill="1" applyBorder="1"/>
    <xf numFmtId="0" fontId="2" fillId="14" borderId="0" xfId="0" applyFont="1" applyFill="1" applyBorder="1"/>
    <xf numFmtId="0" fontId="3" fillId="14" borderId="0" xfId="0" applyFont="1" applyFill="1" applyBorder="1"/>
    <xf numFmtId="0" fontId="1" fillId="14" borderId="28" xfId="0" applyFont="1" applyFill="1" applyBorder="1"/>
    <xf numFmtId="0" fontId="1" fillId="14" borderId="29" xfId="0" applyFont="1" applyFill="1" applyBorder="1"/>
    <xf numFmtId="0" fontId="1" fillId="14" borderId="4" xfId="0" applyFont="1" applyFill="1" applyBorder="1"/>
    <xf numFmtId="0" fontId="2" fillId="14" borderId="4" xfId="0" applyFont="1" applyFill="1" applyBorder="1"/>
    <xf numFmtId="0" fontId="3" fillId="14" borderId="4" xfId="0" applyFont="1" applyFill="1" applyBorder="1"/>
    <xf numFmtId="0" fontId="1" fillId="14" borderId="14" xfId="0" applyFont="1" applyFill="1" applyBorder="1"/>
    <xf numFmtId="0" fontId="1" fillId="14" borderId="2" xfId="0" applyFont="1" applyFill="1" applyBorder="1"/>
    <xf numFmtId="0" fontId="2" fillId="14" borderId="2" xfId="0" applyFont="1" applyFill="1" applyBorder="1"/>
    <xf numFmtId="0" fontId="3" fillId="14" borderId="2" xfId="0" applyFont="1" applyFill="1" applyBorder="1"/>
    <xf numFmtId="0" fontId="0" fillId="14" borderId="2" xfId="0" applyFont="1" applyFill="1" applyBorder="1"/>
    <xf numFmtId="0" fontId="0" fillId="14" borderId="4" xfId="0" applyFont="1" applyFill="1" applyBorder="1"/>
    <xf numFmtId="0" fontId="0" fillId="14" borderId="0" xfId="0" applyFont="1" applyFill="1" applyBorder="1"/>
    <xf numFmtId="0" fontId="1" fillId="0" borderId="7" xfId="0" applyFont="1" applyBorder="1" applyAlignment="1">
      <alignment horizontal="center" vertical="center"/>
    </xf>
    <xf numFmtId="0" fontId="0" fillId="0" borderId="17" xfId="0" applyBorder="1"/>
    <xf numFmtId="0" fontId="0" fillId="0" borderId="19" xfId="0" applyFill="1" applyBorder="1"/>
    <xf numFmtId="0" fontId="0" fillId="0" borderId="19" xfId="0" applyFill="1" applyBorder="1" applyAlignment="1">
      <alignment horizontal="center" vertical="center"/>
    </xf>
    <xf numFmtId="0" fontId="0" fillId="0" borderId="18" xfId="0" applyBorder="1"/>
    <xf numFmtId="0" fontId="1" fillId="5" borderId="37" xfId="0" applyFont="1" applyFill="1" applyBorder="1"/>
    <xf numFmtId="0" fontId="1" fillId="5" borderId="38" xfId="0" applyFont="1" applyFill="1" applyBorder="1"/>
    <xf numFmtId="0" fontId="1" fillId="5" borderId="39" xfId="0" applyFont="1" applyFill="1" applyBorder="1"/>
    <xf numFmtId="0" fontId="1" fillId="0" borderId="0" xfId="0" applyFont="1" applyBorder="1" applyAlignment="1">
      <alignment horizontal="center" vertical="center"/>
    </xf>
    <xf numFmtId="0" fontId="1" fillId="4" borderId="14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66" fontId="4" fillId="3" borderId="8" xfId="0" applyNumberFormat="1" applyFont="1" applyFill="1" applyBorder="1" applyAlignment="1">
      <alignment horizontal="center" vertical="center"/>
    </xf>
    <xf numFmtId="166" fontId="4" fillId="3" borderId="9" xfId="0" applyNumberFormat="1" applyFont="1" applyFill="1" applyBorder="1" applyAlignment="1">
      <alignment horizontal="center" vertical="center"/>
    </xf>
    <xf numFmtId="166" fontId="4" fillId="3" borderId="10" xfId="0" applyNumberFormat="1" applyFont="1" applyFill="1" applyBorder="1" applyAlignment="1">
      <alignment horizontal="center" vertical="center"/>
    </xf>
    <xf numFmtId="166" fontId="4" fillId="3" borderId="11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66" fontId="0" fillId="0" borderId="9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  <color rgb="FFFC7D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ronce\AppData\Local\Temp\Temp1_Tp88Ddossier_article_devis_facture_excel.zip\dossier_article_devis_facture_exce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icles"/>
      <sheetName val="Devis"/>
      <sheetName val="Prospects"/>
      <sheetName val="Factures"/>
      <sheetName val="Clients"/>
    </sheetNames>
    <sheetDataSet>
      <sheetData sheetId="0">
        <row r="2">
          <cell r="A2" t="str">
            <v>100.001</v>
          </cell>
        </row>
        <row r="3">
          <cell r="A3" t="str">
            <v>100.002</v>
          </cell>
        </row>
        <row r="4">
          <cell r="A4" t="str">
            <v>100.003</v>
          </cell>
        </row>
        <row r="5">
          <cell r="A5" t="str">
            <v>100.004</v>
          </cell>
        </row>
        <row r="6">
          <cell r="A6" t="str">
            <v>100.005</v>
          </cell>
        </row>
        <row r="7">
          <cell r="A7" t="str">
            <v>100.006</v>
          </cell>
        </row>
        <row r="8">
          <cell r="A8" t="str">
            <v>100.007</v>
          </cell>
        </row>
        <row r="9">
          <cell r="A9" t="str">
            <v>100.008</v>
          </cell>
        </row>
        <row r="10">
          <cell r="A10" t="str">
            <v>100.009</v>
          </cell>
        </row>
        <row r="11">
          <cell r="A11" t="str">
            <v>100.010</v>
          </cell>
        </row>
        <row r="12">
          <cell r="A12" t="str">
            <v>100.011</v>
          </cell>
        </row>
        <row r="13">
          <cell r="A13" t="str">
            <v>100.012</v>
          </cell>
        </row>
        <row r="14">
          <cell r="A14" t="str">
            <v>100.013</v>
          </cell>
        </row>
        <row r="15">
          <cell r="A15" t="str">
            <v>100.014</v>
          </cell>
        </row>
        <row r="16">
          <cell r="A16" t="str">
            <v>100.015</v>
          </cell>
        </row>
        <row r="17">
          <cell r="A17" t="str">
            <v>100.016</v>
          </cell>
        </row>
        <row r="18">
          <cell r="A18" t="str">
            <v>100.017</v>
          </cell>
        </row>
        <row r="19">
          <cell r="A19" t="str">
            <v>100.018</v>
          </cell>
        </row>
        <row r="20">
          <cell r="A20" t="str">
            <v>100.019</v>
          </cell>
        </row>
        <row r="21">
          <cell r="A21" t="str">
            <v>100.020</v>
          </cell>
        </row>
        <row r="22">
          <cell r="A22" t="str">
            <v>100.021</v>
          </cell>
        </row>
        <row r="23">
          <cell r="A23" t="str">
            <v>100.022</v>
          </cell>
        </row>
        <row r="24">
          <cell r="A24" t="str">
            <v>100.023</v>
          </cell>
        </row>
        <row r="25">
          <cell r="A25" t="str">
            <v>100.024</v>
          </cell>
        </row>
        <row r="26">
          <cell r="A26" t="str">
            <v>100.025</v>
          </cell>
        </row>
        <row r="27">
          <cell r="A27" t="str">
            <v>100.026</v>
          </cell>
        </row>
        <row r="28">
          <cell r="A28" t="str">
            <v>100.027</v>
          </cell>
        </row>
        <row r="29">
          <cell r="A29" t="str">
            <v>100.028</v>
          </cell>
        </row>
        <row r="30">
          <cell r="A30" t="str">
            <v>100.029</v>
          </cell>
        </row>
        <row r="31">
          <cell r="A31" t="str">
            <v>100.030</v>
          </cell>
        </row>
        <row r="32">
          <cell r="A32" t="str">
            <v>100.031</v>
          </cell>
        </row>
        <row r="33">
          <cell r="A33" t="str">
            <v>100.032</v>
          </cell>
        </row>
        <row r="34">
          <cell r="A34" t="str">
            <v>100.033</v>
          </cell>
        </row>
        <row r="35">
          <cell r="A35" t="str">
            <v>100.034</v>
          </cell>
        </row>
        <row r="36">
          <cell r="A36" t="str">
            <v>100.035</v>
          </cell>
        </row>
        <row r="37">
          <cell r="A37" t="str">
            <v>100.036</v>
          </cell>
        </row>
        <row r="38">
          <cell r="A38" t="str">
            <v>100.037</v>
          </cell>
        </row>
        <row r="39">
          <cell r="A39" t="str">
            <v>100.038</v>
          </cell>
        </row>
        <row r="40">
          <cell r="A40" t="str">
            <v>100.039</v>
          </cell>
        </row>
        <row r="41">
          <cell r="A41" t="str">
            <v>100.040</v>
          </cell>
        </row>
        <row r="42">
          <cell r="A42" t="str">
            <v>100.041</v>
          </cell>
        </row>
        <row r="43">
          <cell r="A43" t="str">
            <v>100.042</v>
          </cell>
        </row>
        <row r="44">
          <cell r="A44" t="str">
            <v>100.043</v>
          </cell>
        </row>
        <row r="45">
          <cell r="A45" t="str">
            <v>100.044</v>
          </cell>
        </row>
        <row r="46">
          <cell r="A46" t="str">
            <v>100.045</v>
          </cell>
        </row>
        <row r="47">
          <cell r="A47" t="str">
            <v>100.046</v>
          </cell>
        </row>
        <row r="48">
          <cell r="A48" t="str">
            <v>100.047</v>
          </cell>
        </row>
        <row r="49">
          <cell r="A49" t="str">
            <v>100.048</v>
          </cell>
        </row>
        <row r="50">
          <cell r="A50" t="str">
            <v>100.049</v>
          </cell>
        </row>
        <row r="51">
          <cell r="A51" t="str">
            <v>100.050</v>
          </cell>
        </row>
        <row r="52">
          <cell r="A52" t="str">
            <v>100.051</v>
          </cell>
        </row>
        <row r="53">
          <cell r="A53" t="str">
            <v>100.052</v>
          </cell>
        </row>
        <row r="54">
          <cell r="A54" t="str">
            <v>100.053</v>
          </cell>
        </row>
        <row r="55">
          <cell r="A55" t="str">
            <v>100.054</v>
          </cell>
        </row>
        <row r="56">
          <cell r="A56" t="str">
            <v>100.055</v>
          </cell>
        </row>
        <row r="57">
          <cell r="A57" t="str">
            <v>100.056</v>
          </cell>
        </row>
        <row r="58">
          <cell r="A58" t="str">
            <v>100.057</v>
          </cell>
        </row>
        <row r="59">
          <cell r="A59" t="str">
            <v>100.058</v>
          </cell>
        </row>
        <row r="60">
          <cell r="A60" t="str">
            <v>100.059</v>
          </cell>
        </row>
        <row r="61">
          <cell r="A61" t="str">
            <v>100.060</v>
          </cell>
        </row>
        <row r="62">
          <cell r="A62" t="str">
            <v>100.061</v>
          </cell>
        </row>
        <row r="63">
          <cell r="A63" t="str">
            <v>100.062</v>
          </cell>
        </row>
        <row r="64">
          <cell r="A64" t="str">
            <v>100.063</v>
          </cell>
        </row>
        <row r="65">
          <cell r="A65" t="str">
            <v>100.064</v>
          </cell>
        </row>
        <row r="66">
          <cell r="A66" t="str">
            <v>100.065</v>
          </cell>
        </row>
        <row r="67">
          <cell r="A67" t="str">
            <v>100.066</v>
          </cell>
        </row>
        <row r="68">
          <cell r="A68" t="str">
            <v>100.067</v>
          </cell>
        </row>
        <row r="69">
          <cell r="A69" t="str">
            <v>100.068</v>
          </cell>
        </row>
        <row r="70">
          <cell r="A70" t="str">
            <v>100.069</v>
          </cell>
        </row>
        <row r="71">
          <cell r="A71" t="str">
            <v>100.070</v>
          </cell>
        </row>
        <row r="72">
          <cell r="A72" t="str">
            <v>100.071</v>
          </cell>
        </row>
        <row r="73">
          <cell r="A73" t="str">
            <v>100.072</v>
          </cell>
        </row>
        <row r="74">
          <cell r="A74" t="str">
            <v>100.073</v>
          </cell>
        </row>
        <row r="75">
          <cell r="A75" t="str">
            <v>100.074</v>
          </cell>
        </row>
        <row r="76">
          <cell r="A76" t="str">
            <v>100.075</v>
          </cell>
        </row>
        <row r="77">
          <cell r="A77" t="str">
            <v>100.076</v>
          </cell>
        </row>
        <row r="78">
          <cell r="A78" t="str">
            <v>100.077</v>
          </cell>
        </row>
        <row r="79">
          <cell r="A79" t="str">
            <v>100.078</v>
          </cell>
        </row>
        <row r="80">
          <cell r="A80" t="str">
            <v>100.079</v>
          </cell>
        </row>
        <row r="81">
          <cell r="A81" t="str">
            <v>100.080</v>
          </cell>
        </row>
        <row r="82">
          <cell r="A82" t="str">
            <v>100.081</v>
          </cell>
        </row>
        <row r="83">
          <cell r="A83" t="str">
            <v>100.082</v>
          </cell>
        </row>
        <row r="84">
          <cell r="A84" t="str">
            <v>100.083</v>
          </cell>
        </row>
        <row r="85">
          <cell r="A85" t="str">
            <v>100.084</v>
          </cell>
        </row>
        <row r="86">
          <cell r="A86" t="str">
            <v>100.085</v>
          </cell>
        </row>
        <row r="87">
          <cell r="A87" t="str">
            <v>100.086</v>
          </cell>
        </row>
        <row r="88">
          <cell r="A88" t="str">
            <v>100.087</v>
          </cell>
        </row>
        <row r="89">
          <cell r="A89" t="str">
            <v>100.088</v>
          </cell>
        </row>
        <row r="90">
          <cell r="A90" t="str">
            <v>100.089</v>
          </cell>
        </row>
        <row r="91">
          <cell r="A91" t="str">
            <v>100.090</v>
          </cell>
        </row>
        <row r="92">
          <cell r="A92" t="str">
            <v>100.091</v>
          </cell>
        </row>
        <row r="93">
          <cell r="A93" t="str">
            <v>100.092</v>
          </cell>
        </row>
        <row r="94">
          <cell r="A94" t="str">
            <v>100.093</v>
          </cell>
        </row>
        <row r="95">
          <cell r="A95" t="str">
            <v>100.094</v>
          </cell>
        </row>
        <row r="96">
          <cell r="A96" t="str">
            <v>100.095</v>
          </cell>
        </row>
        <row r="97">
          <cell r="A97" t="str">
            <v>100.096</v>
          </cell>
        </row>
        <row r="98">
          <cell r="A98" t="str">
            <v>100.097</v>
          </cell>
        </row>
        <row r="99">
          <cell r="A99" t="str">
            <v>100.098</v>
          </cell>
        </row>
        <row r="100">
          <cell r="A100" t="str">
            <v>100.099</v>
          </cell>
        </row>
        <row r="101">
          <cell r="A101" t="str">
            <v>100.100</v>
          </cell>
        </row>
        <row r="102">
          <cell r="A102" t="str">
            <v>100.101</v>
          </cell>
        </row>
        <row r="103">
          <cell r="A103" t="str">
            <v>100.102</v>
          </cell>
        </row>
        <row r="104">
          <cell r="A104" t="str">
            <v>100.103</v>
          </cell>
        </row>
        <row r="105">
          <cell r="A105" t="str">
            <v>100.104</v>
          </cell>
        </row>
        <row r="106">
          <cell r="A106" t="str">
            <v>100.105</v>
          </cell>
        </row>
        <row r="107">
          <cell r="A107" t="str">
            <v>100.106</v>
          </cell>
        </row>
        <row r="108">
          <cell r="A108" t="str">
            <v>100.107</v>
          </cell>
        </row>
        <row r="109">
          <cell r="A109" t="str">
            <v>100.108</v>
          </cell>
        </row>
        <row r="110">
          <cell r="A110" t="str">
            <v>100.109</v>
          </cell>
        </row>
        <row r="111">
          <cell r="A111" t="str">
            <v>100.110</v>
          </cell>
        </row>
        <row r="112">
          <cell r="A112" t="str">
            <v>100.111</v>
          </cell>
        </row>
        <row r="113">
          <cell r="A113" t="str">
            <v>100.112</v>
          </cell>
        </row>
        <row r="114">
          <cell r="A114" t="str">
            <v>100.113</v>
          </cell>
        </row>
        <row r="115">
          <cell r="A115" t="str">
            <v>100.114</v>
          </cell>
        </row>
        <row r="116">
          <cell r="A116" t="str">
            <v>100.115</v>
          </cell>
        </row>
        <row r="117">
          <cell r="A117" t="str">
            <v>100.116</v>
          </cell>
        </row>
        <row r="118">
          <cell r="A118" t="str">
            <v>100.117</v>
          </cell>
        </row>
        <row r="119">
          <cell r="A119" t="str">
            <v>100.118</v>
          </cell>
        </row>
        <row r="120">
          <cell r="A120" t="str">
            <v>100.119</v>
          </cell>
        </row>
        <row r="121">
          <cell r="A121" t="str">
            <v>100.120</v>
          </cell>
        </row>
        <row r="122">
          <cell r="A122" t="str">
            <v>100.121</v>
          </cell>
        </row>
        <row r="123">
          <cell r="A123" t="str">
            <v>100.122</v>
          </cell>
        </row>
        <row r="124">
          <cell r="A124" t="str">
            <v>100.123</v>
          </cell>
        </row>
        <row r="125">
          <cell r="A125" t="str">
            <v>100.124</v>
          </cell>
        </row>
        <row r="126">
          <cell r="A126" t="str">
            <v>100.125</v>
          </cell>
        </row>
        <row r="127">
          <cell r="A127" t="str">
            <v>100.126</v>
          </cell>
        </row>
        <row r="128">
          <cell r="A128" t="str">
            <v>100.127</v>
          </cell>
        </row>
        <row r="129">
          <cell r="A129" t="str">
            <v>100.128</v>
          </cell>
        </row>
        <row r="130">
          <cell r="A130" t="str">
            <v>100.129</v>
          </cell>
        </row>
        <row r="131">
          <cell r="A131" t="str">
            <v>100.130</v>
          </cell>
        </row>
        <row r="132">
          <cell r="A132" t="str">
            <v>100.131</v>
          </cell>
        </row>
        <row r="133">
          <cell r="A133" t="str">
            <v>100.132</v>
          </cell>
        </row>
        <row r="134">
          <cell r="A134" t="str">
            <v>100.133</v>
          </cell>
        </row>
        <row r="135">
          <cell r="A135" t="str">
            <v>100.134</v>
          </cell>
        </row>
        <row r="136">
          <cell r="A136" t="str">
            <v>100.135</v>
          </cell>
        </row>
        <row r="137">
          <cell r="A137" t="str">
            <v>100.136</v>
          </cell>
        </row>
        <row r="138">
          <cell r="A138" t="str">
            <v>100.137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7"/>
  <sheetViews>
    <sheetView showGridLines="0" tabSelected="1" zoomScaleNormal="100" workbookViewId="0">
      <selection activeCell="G17" sqref="G17"/>
    </sheetView>
  </sheetViews>
  <sheetFormatPr baseColWidth="10" defaultRowHeight="14.4" x14ac:dyDescent="0.3"/>
  <cols>
    <col min="1" max="1" width="19.77734375" customWidth="1"/>
    <col min="3" max="3" width="26.5546875" customWidth="1"/>
    <col min="4" max="4" width="53.6640625" customWidth="1"/>
    <col min="15" max="15" width="62.44140625" customWidth="1"/>
  </cols>
  <sheetData>
    <row r="1" spans="1:11" s="3" customFormat="1" ht="15.75" customHeight="1" x14ac:dyDescent="0.3">
      <c r="A1" s="99" t="s">
        <v>73</v>
      </c>
      <c r="B1" s="100"/>
      <c r="C1" s="100"/>
      <c r="D1" s="100"/>
      <c r="E1" s="100"/>
      <c r="F1" s="100"/>
      <c r="G1" s="100"/>
      <c r="H1" s="100"/>
      <c r="I1" s="100"/>
      <c r="J1" s="101"/>
    </row>
    <row r="2" spans="1:11" ht="15" thickBot="1" x14ac:dyDescent="0.35">
      <c r="A2" s="102"/>
      <c r="B2" s="103"/>
      <c r="C2" s="103"/>
      <c r="D2" s="103"/>
      <c r="E2" s="103"/>
      <c r="F2" s="103"/>
      <c r="G2" s="103"/>
      <c r="H2" s="103"/>
      <c r="I2" s="103"/>
      <c r="J2" s="104"/>
    </row>
    <row r="3" spans="1:11" ht="15" thickBot="1" x14ac:dyDescent="0.35">
      <c r="A3" s="81" t="s">
        <v>61</v>
      </c>
      <c r="B3" s="82" t="s">
        <v>21</v>
      </c>
      <c r="C3" s="82" t="s">
        <v>22</v>
      </c>
      <c r="D3" s="82" t="s">
        <v>23</v>
      </c>
      <c r="E3" s="82" t="s">
        <v>40</v>
      </c>
      <c r="F3" s="82" t="s">
        <v>74</v>
      </c>
      <c r="G3" s="82" t="s">
        <v>24</v>
      </c>
      <c r="H3" s="82" t="s">
        <v>43</v>
      </c>
      <c r="I3" s="83"/>
      <c r="J3" s="76" t="s">
        <v>673</v>
      </c>
    </row>
    <row r="4" spans="1:11" s="3" customFormat="1" x14ac:dyDescent="0.3">
      <c r="A4" s="64"/>
      <c r="B4" s="61"/>
      <c r="C4" s="62" t="s">
        <v>701</v>
      </c>
      <c r="D4" s="62" t="s">
        <v>705</v>
      </c>
      <c r="E4" s="63"/>
      <c r="F4" s="62">
        <v>5</v>
      </c>
      <c r="G4" s="75" t="e">
        <f>SUM(G17:G85,G87:G88,G92,G94:G98,G100:G105,G107:G108,G110:G120,G122,G124,G126:G131,G133:G138,G140,G142:G143,G145:G150,G154,G156:G161,G163:G168,G170:G176,G194:G223,G227:G234,G250:G257,G266,G284:G289,G296)</f>
        <v>#REF!</v>
      </c>
      <c r="H4" s="75" t="e">
        <f>G4*F4</f>
        <v>#REF!</v>
      </c>
      <c r="I4" s="61"/>
      <c r="J4" s="77"/>
    </row>
    <row r="5" spans="1:11" s="3" customFormat="1" x14ac:dyDescent="0.3">
      <c r="A5" s="69"/>
      <c r="B5" s="70"/>
      <c r="C5" s="71" t="s">
        <v>702</v>
      </c>
      <c r="D5" s="71" t="s">
        <v>706</v>
      </c>
      <c r="E5" s="72"/>
      <c r="F5" s="71">
        <v>15</v>
      </c>
      <c r="G5" s="73" t="e">
        <f>SUM(G245:G247,G260:G265,G267:G281,G292:G295,G299:G301,G333)</f>
        <v>#REF!</v>
      </c>
      <c r="H5" s="73" t="e">
        <f>G5*F5</f>
        <v>#REF!</v>
      </c>
      <c r="I5" s="70"/>
      <c r="J5" s="17"/>
    </row>
    <row r="6" spans="1:11" s="3" customFormat="1" x14ac:dyDescent="0.3">
      <c r="A6" s="65"/>
      <c r="B6" s="66"/>
      <c r="C6" s="67" t="s">
        <v>703</v>
      </c>
      <c r="D6" s="67" t="s">
        <v>707</v>
      </c>
      <c r="E6" s="68"/>
      <c r="F6" s="67">
        <v>45</v>
      </c>
      <c r="G6" s="74" t="e">
        <f>SUM(G237:G238,G271:G272)</f>
        <v>#REF!</v>
      </c>
      <c r="H6" s="74" t="e">
        <f>G6*F6</f>
        <v>#REF!</v>
      </c>
      <c r="I6" s="66"/>
      <c r="J6" s="17"/>
    </row>
    <row r="7" spans="1:11" s="3" customFormat="1" ht="15" thickBot="1" x14ac:dyDescent="0.35">
      <c r="A7" s="60"/>
      <c r="B7" s="61"/>
      <c r="C7" s="62" t="s">
        <v>704</v>
      </c>
      <c r="D7" s="62" t="s">
        <v>708</v>
      </c>
      <c r="E7" s="63"/>
      <c r="F7" s="62">
        <v>75</v>
      </c>
      <c r="G7" s="75" t="e">
        <f>SUM(G241:G242)</f>
        <v>#REF!</v>
      </c>
      <c r="H7" s="75" t="e">
        <f>G7*F7</f>
        <v>#REF!</v>
      </c>
      <c r="I7" s="61"/>
      <c r="J7" s="17"/>
    </row>
    <row r="8" spans="1:11" x14ac:dyDescent="0.3">
      <c r="A8" s="95" t="s">
        <v>63</v>
      </c>
      <c r="B8" s="96"/>
      <c r="C8" s="96"/>
      <c r="D8" s="96"/>
      <c r="E8" s="96"/>
      <c r="F8" s="96"/>
      <c r="G8" s="96"/>
      <c r="H8" s="96"/>
      <c r="I8" s="96"/>
      <c r="J8" s="17"/>
    </row>
    <row r="9" spans="1:11" x14ac:dyDescent="0.3">
      <c r="A9" s="85" t="s">
        <v>3</v>
      </c>
      <c r="B9" s="86"/>
      <c r="C9" s="86"/>
      <c r="D9" s="86"/>
      <c r="E9" s="86"/>
      <c r="F9" s="86"/>
      <c r="G9" s="86"/>
      <c r="H9" s="86"/>
      <c r="I9" s="86"/>
      <c r="J9" s="17"/>
    </row>
    <row r="10" spans="1:11" x14ac:dyDescent="0.3">
      <c r="A10" s="11"/>
      <c r="B10" s="8" t="s">
        <v>0</v>
      </c>
      <c r="C10" s="8" t="s">
        <v>88</v>
      </c>
      <c r="D10" s="8" t="s">
        <v>137</v>
      </c>
      <c r="E10" s="8">
        <v>4</v>
      </c>
      <c r="F10" s="8">
        <v>199.2997</v>
      </c>
      <c r="G10" s="8">
        <v>0</v>
      </c>
      <c r="H10" s="8">
        <f>G10*F10</f>
        <v>0</v>
      </c>
      <c r="I10" s="8"/>
      <c r="J10" s="17">
        <v>0</v>
      </c>
    </row>
    <row r="11" spans="1:11" x14ac:dyDescent="0.3">
      <c r="A11" s="12" t="s">
        <v>179</v>
      </c>
      <c r="B11" s="10" t="s">
        <v>180</v>
      </c>
      <c r="C11" s="10" t="s">
        <v>89</v>
      </c>
      <c r="D11" s="10" t="s">
        <v>137</v>
      </c>
      <c r="E11" s="10">
        <v>4</v>
      </c>
      <c r="F11" s="10">
        <v>198.7199</v>
      </c>
      <c r="G11" s="10">
        <v>0</v>
      </c>
      <c r="H11" s="10">
        <f>G11*F11</f>
        <v>0</v>
      </c>
      <c r="I11" s="10"/>
      <c r="J11" s="17">
        <v>0</v>
      </c>
      <c r="K11" s="3"/>
    </row>
    <row r="12" spans="1:11" x14ac:dyDescent="0.3">
      <c r="A12" s="54" t="s">
        <v>90</v>
      </c>
      <c r="B12" s="9" t="s">
        <v>2</v>
      </c>
      <c r="C12" s="9" t="s">
        <v>91</v>
      </c>
      <c r="D12" s="9" t="s">
        <v>92</v>
      </c>
      <c r="E12" s="9">
        <v>6</v>
      </c>
      <c r="F12" s="9">
        <v>249.1352</v>
      </c>
      <c r="G12" s="9">
        <v>0</v>
      </c>
      <c r="H12" s="9">
        <f>G12*F12</f>
        <v>0</v>
      </c>
      <c r="I12" s="9"/>
      <c r="J12" s="17">
        <v>0</v>
      </c>
      <c r="K12" s="3"/>
    </row>
    <row r="13" spans="1:11" x14ac:dyDescent="0.3">
      <c r="A13" s="55" t="s">
        <v>273</v>
      </c>
      <c r="B13" s="43" t="s">
        <v>263</v>
      </c>
      <c r="C13" s="43" t="s">
        <v>275</v>
      </c>
      <c r="D13" s="43" t="s">
        <v>274</v>
      </c>
      <c r="E13" s="43">
        <v>4</v>
      </c>
      <c r="F13" s="43">
        <v>247.6165</v>
      </c>
      <c r="G13" s="43">
        <v>0</v>
      </c>
      <c r="H13" s="43">
        <f>G13*F13</f>
        <v>0</v>
      </c>
      <c r="I13" s="43"/>
      <c r="J13" s="17">
        <v>0</v>
      </c>
      <c r="K13" s="3"/>
    </row>
    <row r="14" spans="1:11" s="3" customFormat="1" x14ac:dyDescent="0.3">
      <c r="A14" s="56" t="s">
        <v>611</v>
      </c>
      <c r="B14" s="50" t="s">
        <v>318</v>
      </c>
      <c r="C14" s="50" t="s">
        <v>612</v>
      </c>
      <c r="D14" s="50" t="s">
        <v>604</v>
      </c>
      <c r="E14" s="50">
        <v>4</v>
      </c>
      <c r="F14" s="50">
        <v>201.93</v>
      </c>
      <c r="G14" s="50">
        <v>0</v>
      </c>
      <c r="H14" s="50">
        <f>G14*F14</f>
        <v>0</v>
      </c>
      <c r="I14" s="50"/>
      <c r="J14" s="17">
        <v>0</v>
      </c>
    </row>
    <row r="15" spans="1:11" s="3" customFormat="1" x14ac:dyDescent="0.3">
      <c r="A15" s="48"/>
      <c r="B15" s="44"/>
      <c r="C15" s="44"/>
      <c r="D15" s="44"/>
      <c r="E15" s="44"/>
      <c r="F15" s="44"/>
      <c r="G15" s="44"/>
      <c r="H15" s="44"/>
      <c r="I15" s="44"/>
      <c r="J15" s="17"/>
    </row>
    <row r="16" spans="1:11" s="3" customFormat="1" x14ac:dyDescent="0.3">
      <c r="A16" s="85" t="s">
        <v>76</v>
      </c>
      <c r="B16" s="86"/>
      <c r="C16" s="86"/>
      <c r="D16" s="86"/>
      <c r="E16" s="86"/>
      <c r="F16" s="86"/>
      <c r="G16" s="86"/>
      <c r="H16" s="86"/>
      <c r="I16" s="86"/>
      <c r="J16" s="17"/>
    </row>
    <row r="17" spans="1:11" s="3" customFormat="1" x14ac:dyDescent="0.3">
      <c r="A17" s="11"/>
      <c r="B17" s="8" t="s">
        <v>0</v>
      </c>
      <c r="C17" s="8" t="s">
        <v>138</v>
      </c>
      <c r="D17" s="8" t="s">
        <v>139</v>
      </c>
      <c r="E17" s="8">
        <v>2</v>
      </c>
      <c r="F17" s="8">
        <v>193.83930000000001</v>
      </c>
      <c r="G17" s="8" t="e">
        <f>#REF!+#REF!+#REF!</f>
        <v>#REF!</v>
      </c>
      <c r="H17" s="8" t="e">
        <f>G17*F17</f>
        <v>#REF!</v>
      </c>
      <c r="I17" s="8"/>
      <c r="J17" s="17">
        <v>5</v>
      </c>
    </row>
    <row r="18" spans="1:11" x14ac:dyDescent="0.3">
      <c r="A18" s="12" t="s">
        <v>77</v>
      </c>
      <c r="B18" s="10" t="s">
        <v>180</v>
      </c>
      <c r="C18" s="10" t="s">
        <v>181</v>
      </c>
      <c r="D18" s="10" t="s">
        <v>139</v>
      </c>
      <c r="E18" s="10">
        <v>2</v>
      </c>
      <c r="F18" s="10">
        <v>229.52459999999999</v>
      </c>
      <c r="G18" s="10" t="e">
        <f>#REF!+#REF!</f>
        <v>#REF!</v>
      </c>
      <c r="H18" s="10" t="e">
        <f>G18*F18</f>
        <v>#REF!</v>
      </c>
      <c r="I18" s="10"/>
      <c r="J18" s="17">
        <v>5</v>
      </c>
      <c r="K18" s="3"/>
    </row>
    <row r="19" spans="1:11" s="3" customFormat="1" x14ac:dyDescent="0.3">
      <c r="A19" s="55" t="s">
        <v>276</v>
      </c>
      <c r="B19" s="43" t="s">
        <v>263</v>
      </c>
      <c r="C19" s="43" t="s">
        <v>277</v>
      </c>
      <c r="D19" s="43" t="s">
        <v>139</v>
      </c>
      <c r="E19" s="43">
        <v>4</v>
      </c>
      <c r="F19" s="43">
        <v>268.25119999999998</v>
      </c>
      <c r="G19" s="43" t="e">
        <f>#REF!</f>
        <v>#REF!</v>
      </c>
      <c r="H19" s="43" t="e">
        <f>G19*F19</f>
        <v>#REF!</v>
      </c>
      <c r="I19" s="43"/>
      <c r="J19" s="17">
        <v>5</v>
      </c>
    </row>
    <row r="20" spans="1:11" x14ac:dyDescent="0.3">
      <c r="A20" s="15"/>
      <c r="B20" s="16"/>
      <c r="C20" s="16"/>
      <c r="D20" s="16"/>
      <c r="E20" s="16"/>
      <c r="F20" s="16"/>
      <c r="G20" s="16"/>
      <c r="H20" s="16"/>
      <c r="I20" s="16"/>
      <c r="J20" s="17"/>
      <c r="K20" s="3"/>
    </row>
    <row r="21" spans="1:11" x14ac:dyDescent="0.3">
      <c r="A21" s="85" t="s">
        <v>36</v>
      </c>
      <c r="B21" s="86"/>
      <c r="C21" s="86"/>
      <c r="D21" s="86"/>
      <c r="E21" s="86"/>
      <c r="F21" s="86"/>
      <c r="G21" s="86"/>
      <c r="H21" s="86"/>
      <c r="I21" s="86"/>
      <c r="J21" s="17"/>
      <c r="K21" s="3"/>
    </row>
    <row r="22" spans="1:11" x14ac:dyDescent="0.3">
      <c r="A22" s="12" t="s">
        <v>182</v>
      </c>
      <c r="B22" s="10" t="s">
        <v>180</v>
      </c>
      <c r="C22" s="10" t="s">
        <v>183</v>
      </c>
      <c r="D22" s="10" t="s">
        <v>184</v>
      </c>
      <c r="E22" s="10">
        <v>2.5</v>
      </c>
      <c r="F22" s="10">
        <v>133.34880000000001</v>
      </c>
      <c r="G22" s="10" t="e">
        <f>#REF!</f>
        <v>#REF!</v>
      </c>
      <c r="H22" s="10" t="e">
        <f>F22*G22</f>
        <v>#REF!</v>
      </c>
      <c r="I22" s="10"/>
      <c r="J22" s="17">
        <v>5</v>
      </c>
      <c r="K22" s="3"/>
    </row>
    <row r="23" spans="1:11" s="3" customFormat="1" x14ac:dyDescent="0.3">
      <c r="A23" s="54" t="s">
        <v>93</v>
      </c>
      <c r="B23" s="9" t="s">
        <v>2</v>
      </c>
      <c r="C23" s="9" t="s">
        <v>94</v>
      </c>
      <c r="D23" s="9" t="s">
        <v>95</v>
      </c>
      <c r="E23" s="9">
        <v>2</v>
      </c>
      <c r="F23" s="9">
        <v>124.9987</v>
      </c>
      <c r="G23" s="9" t="e">
        <f>#REF!</f>
        <v>#REF!</v>
      </c>
      <c r="H23" s="9" t="e">
        <f>F23*G23</f>
        <v>#REF!</v>
      </c>
      <c r="I23" s="9"/>
      <c r="J23" s="17">
        <v>5</v>
      </c>
    </row>
    <row r="24" spans="1:11" x14ac:dyDescent="0.3">
      <c r="A24" s="4"/>
      <c r="B24" s="5"/>
      <c r="C24" s="5"/>
      <c r="D24" s="5"/>
      <c r="E24" s="5"/>
      <c r="F24" s="5"/>
      <c r="G24" s="5"/>
      <c r="H24" s="5"/>
      <c r="I24" s="5"/>
      <c r="J24" s="17"/>
      <c r="K24" s="3"/>
    </row>
    <row r="25" spans="1:11" x14ac:dyDescent="0.3">
      <c r="A25" s="85" t="s">
        <v>41</v>
      </c>
      <c r="B25" s="86"/>
      <c r="C25" s="86"/>
      <c r="D25" s="86"/>
      <c r="E25" s="86"/>
      <c r="F25" s="86"/>
      <c r="G25" s="86"/>
      <c r="H25" s="86"/>
      <c r="I25" s="86"/>
      <c r="J25" s="17"/>
      <c r="K25" s="3"/>
    </row>
    <row r="26" spans="1:11" x14ac:dyDescent="0.3">
      <c r="A26" s="11"/>
      <c r="B26" s="8" t="s">
        <v>0</v>
      </c>
      <c r="C26" s="8" t="s">
        <v>140</v>
      </c>
      <c r="D26" s="8" t="s">
        <v>141</v>
      </c>
      <c r="E26" s="8">
        <v>4</v>
      </c>
      <c r="F26" s="8">
        <v>130.55410000000001</v>
      </c>
      <c r="G26" s="8" t="e">
        <f>#REF!</f>
        <v>#REF!</v>
      </c>
      <c r="H26" s="8" t="e">
        <f>F26*G26</f>
        <v>#REF!</v>
      </c>
      <c r="I26" s="8"/>
      <c r="J26" s="17">
        <v>5</v>
      </c>
      <c r="K26" s="3"/>
    </row>
    <row r="27" spans="1:11" x14ac:dyDescent="0.3">
      <c r="A27" s="12" t="s">
        <v>185</v>
      </c>
      <c r="B27" s="10" t="s">
        <v>180</v>
      </c>
      <c r="C27" s="10" t="s">
        <v>186</v>
      </c>
      <c r="D27" s="10" t="s">
        <v>187</v>
      </c>
      <c r="E27" s="10">
        <v>4</v>
      </c>
      <c r="F27" s="10">
        <v>162.1028</v>
      </c>
      <c r="G27" s="10" t="e">
        <f>#REF!</f>
        <v>#REF!</v>
      </c>
      <c r="H27" s="10" t="e">
        <f>F27*G27</f>
        <v>#REF!</v>
      </c>
      <c r="I27" s="10"/>
      <c r="J27" s="17">
        <v>5</v>
      </c>
      <c r="K27" s="3"/>
    </row>
    <row r="28" spans="1:11" s="3" customFormat="1" x14ac:dyDescent="0.3">
      <c r="A28" s="54" t="s">
        <v>96</v>
      </c>
      <c r="B28" s="9" t="s">
        <v>2</v>
      </c>
      <c r="C28" s="9" t="s">
        <v>97</v>
      </c>
      <c r="D28" s="9" t="s">
        <v>98</v>
      </c>
      <c r="E28" s="9">
        <v>4</v>
      </c>
      <c r="F28" s="9">
        <v>147.22069999999999</v>
      </c>
      <c r="G28" s="9" t="e">
        <f>#REF!</f>
        <v>#REF!</v>
      </c>
      <c r="H28" s="9" t="e">
        <f>F28*G28</f>
        <v>#REF!</v>
      </c>
      <c r="I28" s="9"/>
      <c r="J28" s="17">
        <v>5</v>
      </c>
    </row>
    <row r="29" spans="1:11" x14ac:dyDescent="0.3">
      <c r="A29" s="56" t="s">
        <v>565</v>
      </c>
      <c r="B29" s="50" t="s">
        <v>318</v>
      </c>
      <c r="C29" s="50" t="s">
        <v>566</v>
      </c>
      <c r="D29" s="50" t="s">
        <v>567</v>
      </c>
      <c r="E29" s="50">
        <v>2</v>
      </c>
      <c r="F29" s="50">
        <v>158.45869999999999</v>
      </c>
      <c r="G29" s="50" t="e">
        <f>#REF!</f>
        <v>#REF!</v>
      </c>
      <c r="H29" s="50" t="e">
        <f>G29*F29</f>
        <v>#REF!</v>
      </c>
      <c r="I29" s="50"/>
      <c r="J29" s="17">
        <v>5</v>
      </c>
      <c r="K29" s="3"/>
    </row>
    <row r="30" spans="1:11" s="3" customFormat="1" x14ac:dyDescent="0.3">
      <c r="A30" s="4"/>
      <c r="B30" s="5"/>
      <c r="C30" s="5"/>
      <c r="D30" s="5"/>
      <c r="E30" s="5"/>
      <c r="F30" s="5"/>
      <c r="G30" s="5"/>
      <c r="H30" s="5"/>
      <c r="I30" s="5"/>
      <c r="J30" s="17"/>
    </row>
    <row r="31" spans="1:11" x14ac:dyDescent="0.3">
      <c r="A31" s="85" t="s">
        <v>37</v>
      </c>
      <c r="B31" s="86"/>
      <c r="C31" s="86"/>
      <c r="D31" s="86"/>
      <c r="E31" s="86"/>
      <c r="F31" s="86"/>
      <c r="G31" s="86"/>
      <c r="H31" s="86"/>
      <c r="I31" s="86"/>
      <c r="J31" s="17"/>
      <c r="K31" s="3"/>
    </row>
    <row r="32" spans="1:11" s="3" customFormat="1" x14ac:dyDescent="0.3">
      <c r="A32" s="11"/>
      <c r="B32" s="8" t="s">
        <v>0</v>
      </c>
      <c r="C32" s="8" t="s">
        <v>142</v>
      </c>
      <c r="D32" s="8" t="s">
        <v>143</v>
      </c>
      <c r="E32" s="8">
        <v>4</v>
      </c>
      <c r="F32" s="8">
        <v>156.52209999999999</v>
      </c>
      <c r="G32" s="8" t="e">
        <f>#REF!</f>
        <v>#REF!</v>
      </c>
      <c r="H32" s="8" t="e">
        <f>F32*G32</f>
        <v>#REF!</v>
      </c>
      <c r="I32" s="8"/>
      <c r="J32" s="17">
        <v>5</v>
      </c>
    </row>
    <row r="33" spans="1:16" x14ac:dyDescent="0.3">
      <c r="A33" s="56" t="s">
        <v>568</v>
      </c>
      <c r="B33" s="50" t="s">
        <v>318</v>
      </c>
      <c r="C33" s="50" t="s">
        <v>569</v>
      </c>
      <c r="D33" s="50" t="s">
        <v>570</v>
      </c>
      <c r="E33" s="50">
        <v>2</v>
      </c>
      <c r="F33" s="50">
        <v>211.6328</v>
      </c>
      <c r="G33" s="50" t="e">
        <f>#REF!</f>
        <v>#REF!</v>
      </c>
      <c r="H33" s="50" t="e">
        <f>G33*F33</f>
        <v>#REF!</v>
      </c>
      <c r="I33" s="50"/>
      <c r="J33" s="17">
        <v>5</v>
      </c>
      <c r="K33" s="3"/>
    </row>
    <row r="34" spans="1:16" s="3" customFormat="1" x14ac:dyDescent="0.3">
      <c r="A34" s="4"/>
      <c r="B34" s="5"/>
      <c r="C34" s="5"/>
      <c r="D34" s="5"/>
      <c r="E34" s="5"/>
      <c r="F34" s="5"/>
      <c r="G34" s="5"/>
      <c r="H34" s="5"/>
      <c r="I34" s="5"/>
      <c r="J34" s="17"/>
    </row>
    <row r="35" spans="1:16" x14ac:dyDescent="0.3">
      <c r="A35" s="85" t="s">
        <v>38</v>
      </c>
      <c r="B35" s="86"/>
      <c r="C35" s="86"/>
      <c r="D35" s="86"/>
      <c r="E35" s="86"/>
      <c r="F35" s="86"/>
      <c r="G35" s="86"/>
      <c r="H35" s="86"/>
      <c r="I35" s="86"/>
      <c r="J35" s="17"/>
      <c r="K35" s="3"/>
      <c r="L35" s="3"/>
      <c r="M35" s="3"/>
      <c r="N35" s="3"/>
      <c r="O35" s="3"/>
      <c r="P35" s="3"/>
    </row>
    <row r="36" spans="1:16" x14ac:dyDescent="0.3">
      <c r="A36" s="12" t="s">
        <v>188</v>
      </c>
      <c r="B36" s="10" t="s">
        <v>180</v>
      </c>
      <c r="C36" s="10" t="s">
        <v>189</v>
      </c>
      <c r="D36" s="10" t="s">
        <v>190</v>
      </c>
      <c r="E36" s="10">
        <v>4</v>
      </c>
      <c r="F36" s="10">
        <v>261.74880000000002</v>
      </c>
      <c r="G36" s="10" t="e">
        <f>#REF!</f>
        <v>#REF!</v>
      </c>
      <c r="H36" s="10" t="e">
        <f>F36*G36</f>
        <v>#REF!</v>
      </c>
      <c r="I36" s="10"/>
      <c r="J36" s="17">
        <v>5</v>
      </c>
      <c r="K36" s="3"/>
      <c r="L36" s="3"/>
      <c r="M36" s="3"/>
      <c r="N36" s="3"/>
      <c r="O36" s="3"/>
      <c r="P36" s="3"/>
    </row>
    <row r="37" spans="1:16" x14ac:dyDescent="0.3">
      <c r="A37" s="54" t="s">
        <v>99</v>
      </c>
      <c r="B37" s="9" t="s">
        <v>2</v>
      </c>
      <c r="C37" s="9" t="s">
        <v>100</v>
      </c>
      <c r="D37" s="9" t="s">
        <v>101</v>
      </c>
      <c r="E37" s="9">
        <v>8</v>
      </c>
      <c r="F37" s="9">
        <v>224.44220000000001</v>
      </c>
      <c r="G37" s="9" t="e">
        <f>#REF!</f>
        <v>#REF!</v>
      </c>
      <c r="H37" s="9" t="e">
        <f>F37*G37</f>
        <v>#REF!</v>
      </c>
      <c r="I37" s="9"/>
      <c r="J37" s="17">
        <v>5</v>
      </c>
      <c r="K37" s="3"/>
    </row>
    <row r="38" spans="1:16" x14ac:dyDescent="0.3">
      <c r="A38" s="4"/>
      <c r="B38" s="5"/>
      <c r="C38" s="5"/>
      <c r="D38" s="5"/>
      <c r="E38" s="5"/>
      <c r="F38" s="5"/>
      <c r="G38" s="5"/>
      <c r="H38" s="5"/>
      <c r="I38" s="5"/>
      <c r="J38" s="17"/>
      <c r="K38" s="3"/>
    </row>
    <row r="39" spans="1:16" s="3" customFormat="1" x14ac:dyDescent="0.3">
      <c r="A39" s="85" t="s">
        <v>278</v>
      </c>
      <c r="B39" s="86"/>
      <c r="C39" s="86"/>
      <c r="D39" s="86"/>
      <c r="E39" s="86"/>
      <c r="F39" s="86"/>
      <c r="G39" s="86"/>
      <c r="H39" s="86"/>
      <c r="I39" s="86"/>
      <c r="J39" s="17"/>
    </row>
    <row r="40" spans="1:16" s="3" customFormat="1" x14ac:dyDescent="0.3">
      <c r="A40" s="13"/>
      <c r="B40" s="7" t="s">
        <v>4</v>
      </c>
      <c r="C40" s="7" t="s">
        <v>645</v>
      </c>
      <c r="D40" s="7" t="s">
        <v>5</v>
      </c>
      <c r="E40" s="7">
        <v>4</v>
      </c>
      <c r="F40" s="7">
        <v>325.89350000000002</v>
      </c>
      <c r="G40" s="52" t="e">
        <f>#REF!</f>
        <v>#REF!</v>
      </c>
      <c r="H40" s="7" t="e">
        <f>G40*F40</f>
        <v>#REF!</v>
      </c>
      <c r="I40" s="7"/>
      <c r="J40" s="17">
        <v>5</v>
      </c>
    </row>
    <row r="41" spans="1:16" s="3" customFormat="1" x14ac:dyDescent="0.3">
      <c r="A41" s="13"/>
      <c r="B41" s="7" t="s">
        <v>4</v>
      </c>
      <c r="C41" s="7" t="s">
        <v>646</v>
      </c>
      <c r="D41" s="7" t="s">
        <v>6</v>
      </c>
      <c r="E41" s="7">
        <v>4</v>
      </c>
      <c r="F41" s="7">
        <v>259.27429999999998</v>
      </c>
      <c r="G41" s="52" t="e">
        <f>#REF!</f>
        <v>#REF!</v>
      </c>
      <c r="H41" s="7" t="e">
        <f>G41*F41</f>
        <v>#REF!</v>
      </c>
      <c r="I41" s="7"/>
      <c r="J41" s="17">
        <v>5</v>
      </c>
    </row>
    <row r="42" spans="1:16" x14ac:dyDescent="0.3">
      <c r="A42" s="55" t="s">
        <v>279</v>
      </c>
      <c r="B42" s="43" t="s">
        <v>263</v>
      </c>
      <c r="C42" s="43" t="s">
        <v>281</v>
      </c>
      <c r="D42" s="43" t="s">
        <v>280</v>
      </c>
      <c r="E42" s="43">
        <v>8</v>
      </c>
      <c r="F42" s="43">
        <v>317.45710000000003</v>
      </c>
      <c r="G42" s="43" t="e">
        <f>#REF!</f>
        <v>#REF!</v>
      </c>
      <c r="H42" s="43" t="e">
        <f>G42*F42</f>
        <v>#REF!</v>
      </c>
      <c r="I42" s="43"/>
      <c r="J42" s="17">
        <v>5</v>
      </c>
      <c r="K42" s="3"/>
    </row>
    <row r="43" spans="1:16" s="3" customFormat="1" x14ac:dyDescent="0.3">
      <c r="A43" s="4"/>
      <c r="B43" s="5"/>
      <c r="C43" s="5"/>
      <c r="D43" s="5"/>
      <c r="E43" s="5"/>
      <c r="F43" s="5"/>
      <c r="G43" s="5"/>
      <c r="H43" s="5"/>
      <c r="I43" s="5"/>
      <c r="J43" s="17"/>
    </row>
    <row r="44" spans="1:16" x14ac:dyDescent="0.3">
      <c r="A44" s="85" t="s">
        <v>39</v>
      </c>
      <c r="B44" s="86"/>
      <c r="C44" s="86"/>
      <c r="D44" s="86"/>
      <c r="E44" s="86"/>
      <c r="F44" s="86"/>
      <c r="G44" s="86"/>
      <c r="H44" s="86"/>
      <c r="I44" s="86"/>
      <c r="J44" s="17"/>
      <c r="K44" s="3"/>
    </row>
    <row r="45" spans="1:16" s="3" customFormat="1" x14ac:dyDescent="0.3">
      <c r="A45" s="11"/>
      <c r="B45" s="8" t="s">
        <v>0</v>
      </c>
      <c r="C45" s="8" t="s">
        <v>144</v>
      </c>
      <c r="D45" s="8" t="s">
        <v>145</v>
      </c>
      <c r="E45" s="8">
        <v>4</v>
      </c>
      <c r="F45" s="8">
        <v>210.3948</v>
      </c>
      <c r="G45" s="8" t="e">
        <f>#REF!</f>
        <v>#REF!</v>
      </c>
      <c r="H45" s="8" t="e">
        <f>F45*G45</f>
        <v>#REF!</v>
      </c>
      <c r="I45" s="8"/>
      <c r="J45" s="17">
        <v>5</v>
      </c>
    </row>
    <row r="46" spans="1:16" s="3" customFormat="1" x14ac:dyDescent="0.3">
      <c r="A46" s="48"/>
      <c r="B46" s="44"/>
      <c r="C46" s="44"/>
      <c r="D46" s="44"/>
      <c r="E46" s="44"/>
      <c r="F46" s="44"/>
      <c r="G46" s="44"/>
      <c r="H46" s="44"/>
      <c r="I46" s="44"/>
      <c r="J46" s="78"/>
    </row>
    <row r="47" spans="1:16" x14ac:dyDescent="0.3">
      <c r="A47" s="85" t="s">
        <v>291</v>
      </c>
      <c r="B47" s="86"/>
      <c r="C47" s="86"/>
      <c r="D47" s="86"/>
      <c r="E47" s="86"/>
      <c r="F47" s="86"/>
      <c r="G47" s="86"/>
      <c r="H47" s="86"/>
      <c r="I47" s="86"/>
      <c r="J47" s="17"/>
      <c r="K47" s="3"/>
    </row>
    <row r="48" spans="1:16" s="3" customFormat="1" x14ac:dyDescent="0.3">
      <c r="A48" s="55" t="s">
        <v>288</v>
      </c>
      <c r="B48" s="43" t="s">
        <v>263</v>
      </c>
      <c r="C48" s="43" t="s">
        <v>289</v>
      </c>
      <c r="D48" s="43" t="s">
        <v>290</v>
      </c>
      <c r="E48" s="43">
        <v>8</v>
      </c>
      <c r="F48" s="43">
        <v>380.94850000000002</v>
      </c>
      <c r="G48" s="43" t="e">
        <f>#REF!</f>
        <v>#REF!</v>
      </c>
      <c r="H48" s="43" t="e">
        <f>G48*F48</f>
        <v>#REF!</v>
      </c>
      <c r="I48" s="43"/>
      <c r="J48" s="17">
        <v>5</v>
      </c>
    </row>
    <row r="49" spans="1:11" x14ac:dyDescent="0.3">
      <c r="A49" s="4"/>
      <c r="B49" s="5"/>
      <c r="C49" s="5"/>
      <c r="D49" s="5"/>
      <c r="E49" s="5"/>
      <c r="F49" s="5"/>
      <c r="G49" s="5"/>
      <c r="H49" s="5"/>
      <c r="I49" s="5"/>
      <c r="J49" s="17"/>
      <c r="K49" s="3"/>
    </row>
    <row r="50" spans="1:11" x14ac:dyDescent="0.3">
      <c r="A50" s="85" t="s">
        <v>42</v>
      </c>
      <c r="B50" s="86"/>
      <c r="C50" s="86"/>
      <c r="D50" s="86"/>
      <c r="E50" s="86"/>
      <c r="F50" s="86"/>
      <c r="G50" s="86"/>
      <c r="H50" s="86"/>
      <c r="I50" s="86"/>
      <c r="J50" s="17"/>
      <c r="K50" s="3"/>
    </row>
    <row r="51" spans="1:11" x14ac:dyDescent="0.3">
      <c r="A51" s="12" t="s">
        <v>191</v>
      </c>
      <c r="B51" s="10" t="s">
        <v>180</v>
      </c>
      <c r="C51" s="10" t="s">
        <v>192</v>
      </c>
      <c r="D51" s="10" t="s">
        <v>193</v>
      </c>
      <c r="E51" s="10">
        <v>6</v>
      </c>
      <c r="F51" s="10">
        <v>302.41340000000002</v>
      </c>
      <c r="G51" s="10" t="e">
        <f>#REF!</f>
        <v>#REF!</v>
      </c>
      <c r="H51" s="10" t="e">
        <f>F51*G51</f>
        <v>#REF!</v>
      </c>
      <c r="I51" s="10"/>
      <c r="J51" s="17">
        <v>5</v>
      </c>
      <c r="K51" s="3"/>
    </row>
    <row r="52" spans="1:11" x14ac:dyDescent="0.3">
      <c r="A52" s="54" t="s">
        <v>102</v>
      </c>
      <c r="B52" s="9" t="s">
        <v>2</v>
      </c>
      <c r="C52" s="9" t="s">
        <v>103</v>
      </c>
      <c r="D52" s="9" t="s">
        <v>104</v>
      </c>
      <c r="E52" s="9">
        <v>12</v>
      </c>
      <c r="F52" s="9">
        <v>288.51139999999998</v>
      </c>
      <c r="G52" s="9" t="e">
        <f>#REF!</f>
        <v>#REF!</v>
      </c>
      <c r="H52" s="9" t="e">
        <f>F52*G52</f>
        <v>#REF!</v>
      </c>
      <c r="I52" s="9"/>
      <c r="J52" s="17">
        <v>5</v>
      </c>
      <c r="K52" s="3"/>
    </row>
    <row r="53" spans="1:11" x14ac:dyDescent="0.3">
      <c r="A53" s="4"/>
      <c r="B53" s="5"/>
      <c r="C53" s="5"/>
      <c r="D53" s="5"/>
      <c r="E53" s="5"/>
      <c r="F53" s="5"/>
      <c r="G53" s="5"/>
      <c r="H53" s="5"/>
      <c r="I53" s="5"/>
      <c r="J53" s="17"/>
      <c r="K53" s="3"/>
    </row>
    <row r="54" spans="1:11" x14ac:dyDescent="0.3">
      <c r="A54" s="85" t="s">
        <v>25</v>
      </c>
      <c r="B54" s="86"/>
      <c r="C54" s="86"/>
      <c r="D54" s="86"/>
      <c r="E54" s="86"/>
      <c r="F54" s="86"/>
      <c r="G54" s="86"/>
      <c r="H54" s="86"/>
      <c r="I54" s="86"/>
      <c r="J54" s="17"/>
      <c r="K54" s="3"/>
    </row>
    <row r="55" spans="1:11" x14ac:dyDescent="0.3">
      <c r="A55" s="12" t="s">
        <v>194</v>
      </c>
      <c r="B55" s="10" t="s">
        <v>180</v>
      </c>
      <c r="C55" s="10" t="s">
        <v>195</v>
      </c>
      <c r="D55" s="10" t="s">
        <v>196</v>
      </c>
      <c r="E55" s="10">
        <v>4</v>
      </c>
      <c r="F55" s="10">
        <v>120.6772</v>
      </c>
      <c r="G55" s="10" t="e">
        <f>#REF!</f>
        <v>#REF!</v>
      </c>
      <c r="H55" s="10" t="e">
        <f>G55*F55</f>
        <v>#REF!</v>
      </c>
      <c r="I55" s="10"/>
      <c r="J55" s="17">
        <v>5</v>
      </c>
      <c r="K55" s="3"/>
    </row>
    <row r="56" spans="1:11" x14ac:dyDescent="0.3">
      <c r="A56" s="54" t="s">
        <v>105</v>
      </c>
      <c r="B56" s="9" t="s">
        <v>2</v>
      </c>
      <c r="C56" s="9" t="s">
        <v>106</v>
      </c>
      <c r="D56" s="9" t="s">
        <v>107</v>
      </c>
      <c r="E56" s="9">
        <v>4</v>
      </c>
      <c r="F56" s="9">
        <v>123.5759</v>
      </c>
      <c r="G56" s="9" t="e">
        <f>#REF!</f>
        <v>#REF!</v>
      </c>
      <c r="H56" s="9" t="e">
        <f>G56*F56</f>
        <v>#REF!</v>
      </c>
      <c r="I56" s="9"/>
      <c r="J56" s="17">
        <v>5</v>
      </c>
      <c r="K56" s="3"/>
    </row>
    <row r="57" spans="1:11" x14ac:dyDescent="0.3">
      <c r="A57" s="4"/>
      <c r="B57" s="5"/>
      <c r="C57" s="5"/>
      <c r="D57" s="5"/>
      <c r="E57" s="5"/>
      <c r="F57" s="5"/>
      <c r="G57" s="5"/>
      <c r="H57" s="5"/>
      <c r="I57" s="5"/>
      <c r="J57" s="17"/>
      <c r="K57" s="3"/>
    </row>
    <row r="58" spans="1:11" x14ac:dyDescent="0.3">
      <c r="A58" s="85" t="s">
        <v>26</v>
      </c>
      <c r="B58" s="86"/>
      <c r="C58" s="86"/>
      <c r="D58" s="86"/>
      <c r="E58" s="86"/>
      <c r="F58" s="86"/>
      <c r="G58" s="86"/>
      <c r="H58" s="86"/>
      <c r="I58" s="86"/>
      <c r="J58" s="17"/>
      <c r="K58" s="3"/>
    </row>
    <row r="59" spans="1:11" s="3" customFormat="1" x14ac:dyDescent="0.3">
      <c r="A59" s="12" t="s">
        <v>200</v>
      </c>
      <c r="B59" s="10" t="s">
        <v>180</v>
      </c>
      <c r="C59" s="10" t="s">
        <v>201</v>
      </c>
      <c r="D59" s="10" t="s">
        <v>202</v>
      </c>
      <c r="E59" s="10">
        <v>4</v>
      </c>
      <c r="F59" s="10">
        <v>158.85929999999999</v>
      </c>
      <c r="G59" s="10" t="e">
        <f>#REF!</f>
        <v>#REF!</v>
      </c>
      <c r="H59" s="10" t="e">
        <f>G59*F59</f>
        <v>#REF!</v>
      </c>
      <c r="I59" s="10"/>
      <c r="J59" s="17">
        <v>5</v>
      </c>
    </row>
    <row r="60" spans="1:11" s="3" customFormat="1" x14ac:dyDescent="0.3">
      <c r="A60" s="54" t="s">
        <v>108</v>
      </c>
      <c r="B60" s="9" t="s">
        <v>2</v>
      </c>
      <c r="C60" s="9" t="s">
        <v>109</v>
      </c>
      <c r="D60" s="9" t="s">
        <v>110</v>
      </c>
      <c r="E60" s="9">
        <v>4</v>
      </c>
      <c r="F60" s="9">
        <v>187.94730000000001</v>
      </c>
      <c r="G60" s="9" t="e">
        <f>#REF!</f>
        <v>#REF!</v>
      </c>
      <c r="H60" s="9" t="e">
        <f>G60*F60</f>
        <v>#REF!</v>
      </c>
      <c r="I60" s="9"/>
      <c r="J60" s="17">
        <v>5</v>
      </c>
    </row>
    <row r="61" spans="1:11" x14ac:dyDescent="0.3">
      <c r="A61" s="13" t="s">
        <v>256</v>
      </c>
      <c r="B61" s="7" t="s">
        <v>4</v>
      </c>
      <c r="C61" s="7" t="s">
        <v>257</v>
      </c>
      <c r="D61" s="7" t="s">
        <v>258</v>
      </c>
      <c r="E61" s="7">
        <v>4</v>
      </c>
      <c r="F61" s="7">
        <v>235.99119999999999</v>
      </c>
      <c r="G61" s="52" t="e">
        <f>#REF!</f>
        <v>#REF!</v>
      </c>
      <c r="H61" s="7" t="e">
        <f>G61*F61</f>
        <v>#REF!</v>
      </c>
      <c r="I61" s="7"/>
      <c r="J61" s="17">
        <v>5</v>
      </c>
      <c r="K61" s="3"/>
    </row>
    <row r="62" spans="1:11" x14ac:dyDescent="0.3">
      <c r="A62" s="13" t="s">
        <v>253</v>
      </c>
      <c r="B62" s="7" t="s">
        <v>4</v>
      </c>
      <c r="C62" s="7" t="s">
        <v>254</v>
      </c>
      <c r="D62" s="7" t="s">
        <v>255</v>
      </c>
      <c r="E62" s="7">
        <v>4</v>
      </c>
      <c r="F62" s="7">
        <v>169.7038</v>
      </c>
      <c r="G62" s="52" t="e">
        <f>#REF!</f>
        <v>#REF!</v>
      </c>
      <c r="H62" s="7" t="e">
        <f>G62*F62</f>
        <v>#REF!</v>
      </c>
      <c r="I62" s="7"/>
      <c r="J62" s="17">
        <v>5</v>
      </c>
      <c r="K62" s="3"/>
    </row>
    <row r="63" spans="1:11" s="3" customFormat="1" x14ac:dyDescent="0.3">
      <c r="A63" s="55" t="s">
        <v>282</v>
      </c>
      <c r="B63" s="43" t="s">
        <v>263</v>
      </c>
      <c r="C63" s="43" t="s">
        <v>283</v>
      </c>
      <c r="D63" s="43" t="s">
        <v>284</v>
      </c>
      <c r="E63" s="43">
        <v>4</v>
      </c>
      <c r="F63" s="43">
        <v>285.71140000000003</v>
      </c>
      <c r="G63" s="43" t="e">
        <f>#REF!</f>
        <v>#REF!</v>
      </c>
      <c r="H63" s="43" t="e">
        <f>G63*F63</f>
        <v>#REF!</v>
      </c>
      <c r="I63" s="43"/>
      <c r="J63" s="17">
        <v>5</v>
      </c>
    </row>
    <row r="64" spans="1:11" x14ac:dyDescent="0.3">
      <c r="A64" s="4"/>
      <c r="B64" s="5"/>
      <c r="C64" s="5"/>
      <c r="D64" s="5"/>
      <c r="E64" s="5"/>
      <c r="F64" s="5"/>
      <c r="G64" s="5"/>
      <c r="H64" s="5"/>
      <c r="I64" s="5"/>
      <c r="J64" s="17"/>
      <c r="K64" s="3"/>
    </row>
    <row r="65" spans="1:11" x14ac:dyDescent="0.3">
      <c r="A65" s="85" t="s">
        <v>27</v>
      </c>
      <c r="B65" s="86"/>
      <c r="C65" s="86"/>
      <c r="D65" s="86"/>
      <c r="E65" s="86"/>
      <c r="F65" s="86"/>
      <c r="G65" s="86"/>
      <c r="H65" s="86"/>
      <c r="I65" s="86"/>
      <c r="J65" s="17"/>
      <c r="K65" s="3"/>
    </row>
    <row r="66" spans="1:11" s="3" customFormat="1" x14ac:dyDescent="0.3">
      <c r="A66" s="12" t="s">
        <v>197</v>
      </c>
      <c r="B66" s="10" t="s">
        <v>180</v>
      </c>
      <c r="C66" s="10" t="s">
        <v>198</v>
      </c>
      <c r="D66" s="10" t="s">
        <v>199</v>
      </c>
      <c r="E66" s="10">
        <v>8</v>
      </c>
      <c r="F66" s="10">
        <v>284.37740000000002</v>
      </c>
      <c r="G66" s="10" t="e">
        <f>#REF!</f>
        <v>#REF!</v>
      </c>
      <c r="H66" s="10" t="e">
        <f>G66*F66</f>
        <v>#REF!</v>
      </c>
      <c r="I66" s="10"/>
      <c r="J66" s="17">
        <v>5</v>
      </c>
    </row>
    <row r="67" spans="1:11" s="3" customFormat="1" x14ac:dyDescent="0.3">
      <c r="A67" s="54" t="s">
        <v>111</v>
      </c>
      <c r="B67" s="9" t="s">
        <v>2</v>
      </c>
      <c r="C67" s="9" t="s">
        <v>112</v>
      </c>
      <c r="D67" s="9" t="s">
        <v>113</v>
      </c>
      <c r="E67" s="9">
        <v>8</v>
      </c>
      <c r="F67" s="9">
        <v>281.06060000000002</v>
      </c>
      <c r="G67" s="9" t="e">
        <f>#REF!</f>
        <v>#REF!</v>
      </c>
      <c r="H67" s="9" t="e">
        <f>G67*F67</f>
        <v>#REF!</v>
      </c>
      <c r="I67" s="9"/>
      <c r="J67" s="17">
        <v>5</v>
      </c>
    </row>
    <row r="68" spans="1:11" x14ac:dyDescent="0.3">
      <c r="A68" s="55" t="s">
        <v>285</v>
      </c>
      <c r="B68" s="43" t="s">
        <v>263</v>
      </c>
      <c r="C68" s="43" t="s">
        <v>286</v>
      </c>
      <c r="D68" s="43" t="s">
        <v>287</v>
      </c>
      <c r="E68" s="43">
        <v>4</v>
      </c>
      <c r="F68" s="43">
        <v>388.88499999999999</v>
      </c>
      <c r="G68" s="43" t="e">
        <f>#REF!</f>
        <v>#REF!</v>
      </c>
      <c r="H68" s="43" t="e">
        <f>G68*F68</f>
        <v>#REF!</v>
      </c>
      <c r="I68" s="43"/>
      <c r="J68" s="17">
        <v>5</v>
      </c>
      <c r="K68" s="3"/>
    </row>
    <row r="69" spans="1:11" s="3" customFormat="1" x14ac:dyDescent="0.3">
      <c r="A69" s="4"/>
      <c r="B69" s="5"/>
      <c r="C69" s="5"/>
      <c r="D69" s="5"/>
      <c r="E69" s="5"/>
      <c r="F69" s="5"/>
      <c r="G69" s="5"/>
      <c r="H69" s="5"/>
      <c r="I69" s="5"/>
      <c r="J69" s="17"/>
    </row>
    <row r="70" spans="1:11" s="3" customFormat="1" x14ac:dyDescent="0.3">
      <c r="A70" s="85" t="s">
        <v>580</v>
      </c>
      <c r="B70" s="86"/>
      <c r="C70" s="86"/>
      <c r="D70" s="86"/>
      <c r="E70" s="86"/>
      <c r="F70" s="86"/>
      <c r="G70" s="86"/>
      <c r="H70" s="86"/>
      <c r="I70" s="86"/>
      <c r="J70" s="17"/>
    </row>
    <row r="71" spans="1:11" s="3" customFormat="1" x14ac:dyDescent="0.3">
      <c r="A71" s="56" t="s">
        <v>581</v>
      </c>
      <c r="B71" s="50" t="s">
        <v>318</v>
      </c>
      <c r="C71" s="50" t="s">
        <v>613</v>
      </c>
      <c r="D71" s="50" t="s">
        <v>582</v>
      </c>
      <c r="E71" s="50">
        <v>4.5</v>
      </c>
      <c r="F71" s="50">
        <v>208.56960000000001</v>
      </c>
      <c r="G71" s="50" t="e">
        <f>#REF!</f>
        <v>#REF!</v>
      </c>
      <c r="H71" s="50" t="e">
        <f>G71*F71</f>
        <v>#REF!</v>
      </c>
      <c r="I71" s="50"/>
      <c r="J71" s="17">
        <v>5</v>
      </c>
    </row>
    <row r="72" spans="1:11" s="3" customFormat="1" x14ac:dyDescent="0.3">
      <c r="A72" s="4"/>
      <c r="B72" s="5"/>
      <c r="C72" s="5"/>
      <c r="D72" s="5"/>
      <c r="E72" s="5"/>
      <c r="F72" s="5"/>
      <c r="G72" s="5"/>
      <c r="H72" s="5"/>
      <c r="I72" s="5"/>
      <c r="J72" s="17"/>
    </row>
    <row r="73" spans="1:11" s="3" customFormat="1" x14ac:dyDescent="0.3">
      <c r="A73" s="85" t="s">
        <v>62</v>
      </c>
      <c r="B73" s="86"/>
      <c r="C73" s="86"/>
      <c r="D73" s="86"/>
      <c r="E73" s="86"/>
      <c r="F73" s="86"/>
      <c r="G73" s="86"/>
      <c r="H73" s="86"/>
      <c r="I73" s="86"/>
      <c r="J73" s="17"/>
    </row>
    <row r="74" spans="1:11" s="3" customFormat="1" x14ac:dyDescent="0.3">
      <c r="A74" s="11"/>
      <c r="B74" s="8" t="s">
        <v>0</v>
      </c>
      <c r="C74" s="8" t="s">
        <v>146</v>
      </c>
      <c r="D74" s="8" t="s">
        <v>147</v>
      </c>
      <c r="E74" s="8">
        <v>8</v>
      </c>
      <c r="F74" s="8">
        <v>398.09120000000001</v>
      </c>
      <c r="G74" s="8" t="e">
        <f>#REF!</f>
        <v>#REF!</v>
      </c>
      <c r="H74" s="8" t="e">
        <f>G74*F74</f>
        <v>#REF!</v>
      </c>
      <c r="I74" s="8"/>
      <c r="J74" s="17">
        <v>5</v>
      </c>
    </row>
    <row r="75" spans="1:11" x14ac:dyDescent="0.3">
      <c r="A75" s="12" t="s">
        <v>203</v>
      </c>
      <c r="B75" s="10" t="s">
        <v>180</v>
      </c>
      <c r="C75" s="10" t="s">
        <v>204</v>
      </c>
      <c r="D75" s="10" t="s">
        <v>205</v>
      </c>
      <c r="E75" s="10">
        <v>8</v>
      </c>
      <c r="F75" s="10">
        <v>405.86950000000002</v>
      </c>
      <c r="G75" s="10" t="e">
        <f>#REF!</f>
        <v>#REF!</v>
      </c>
      <c r="H75" s="10" t="e">
        <f>G75*F75</f>
        <v>#REF!</v>
      </c>
      <c r="I75" s="10"/>
      <c r="J75" s="17">
        <v>5</v>
      </c>
      <c r="K75" s="3"/>
    </row>
    <row r="76" spans="1:11" s="3" customFormat="1" x14ac:dyDescent="0.3">
      <c r="A76" s="4"/>
      <c r="B76" s="5"/>
      <c r="C76" s="5"/>
      <c r="D76" s="5"/>
      <c r="E76" s="5"/>
      <c r="F76" s="5"/>
      <c r="G76" s="5"/>
      <c r="H76" s="5"/>
      <c r="I76" s="5"/>
      <c r="J76" s="17"/>
    </row>
    <row r="77" spans="1:11" s="3" customFormat="1" x14ac:dyDescent="0.3">
      <c r="A77" s="85" t="s">
        <v>65</v>
      </c>
      <c r="B77" s="86"/>
      <c r="C77" s="86"/>
      <c r="D77" s="86"/>
      <c r="E77" s="86"/>
      <c r="F77" s="86"/>
      <c r="G77" s="86"/>
      <c r="H77" s="86"/>
      <c r="I77" s="86"/>
      <c r="J77" s="17"/>
    </row>
    <row r="78" spans="1:11" x14ac:dyDescent="0.3">
      <c r="A78" s="11"/>
      <c r="B78" s="8" t="s">
        <v>0</v>
      </c>
      <c r="C78" s="8" t="s">
        <v>148</v>
      </c>
      <c r="D78" s="8" t="s">
        <v>149</v>
      </c>
      <c r="E78" s="8">
        <v>10</v>
      </c>
      <c r="F78" s="8">
        <v>489.0428</v>
      </c>
      <c r="G78" s="8" t="e">
        <f>#REF!</f>
        <v>#REF!</v>
      </c>
      <c r="H78" s="8" t="e">
        <f>G78*F78</f>
        <v>#REF!</v>
      </c>
      <c r="I78" s="8"/>
      <c r="J78" s="17">
        <v>5</v>
      </c>
      <c r="K78" s="3"/>
    </row>
    <row r="79" spans="1:11" x14ac:dyDescent="0.3">
      <c r="A79" s="4"/>
      <c r="B79" s="5"/>
      <c r="C79" s="5"/>
      <c r="D79" s="5"/>
      <c r="E79" s="5"/>
      <c r="F79" s="5"/>
      <c r="G79" s="5"/>
      <c r="H79" s="5"/>
      <c r="I79" s="5"/>
      <c r="J79" s="17"/>
      <c r="K79" s="3"/>
    </row>
    <row r="80" spans="1:11" x14ac:dyDescent="0.3">
      <c r="A80" s="85" t="s">
        <v>66</v>
      </c>
      <c r="B80" s="86"/>
      <c r="C80" s="86"/>
      <c r="D80" s="86"/>
      <c r="E80" s="86"/>
      <c r="F80" s="86"/>
      <c r="G80" s="86"/>
      <c r="H80" s="86"/>
      <c r="I80" s="86"/>
      <c r="J80" s="17"/>
      <c r="K80" s="3"/>
    </row>
    <row r="81" spans="1:11" x14ac:dyDescent="0.3">
      <c r="A81" s="12" t="s">
        <v>206</v>
      </c>
      <c r="B81" s="10" t="s">
        <v>180</v>
      </c>
      <c r="C81" s="10" t="s">
        <v>207</v>
      </c>
      <c r="D81" s="10" t="s">
        <v>208</v>
      </c>
      <c r="E81" s="10">
        <v>12</v>
      </c>
      <c r="F81" s="10">
        <v>555.6354</v>
      </c>
      <c r="G81" s="10" t="e">
        <f>#REF!</f>
        <v>#REF!</v>
      </c>
      <c r="H81" s="10" t="e">
        <f>G81*F81</f>
        <v>#REF!</v>
      </c>
      <c r="I81" s="10"/>
      <c r="J81" s="17">
        <v>5</v>
      </c>
      <c r="K81" s="3"/>
    </row>
    <row r="82" spans="1:11" s="42" customFormat="1" ht="15" thickBot="1" x14ac:dyDescent="0.35">
      <c r="A82" s="48"/>
      <c r="B82" s="44"/>
      <c r="C82" s="44"/>
      <c r="D82" s="44"/>
      <c r="E82" s="44"/>
      <c r="F82" s="44"/>
      <c r="G82" s="44"/>
      <c r="H82" s="44"/>
      <c r="I82" s="44"/>
      <c r="J82" s="78"/>
    </row>
    <row r="83" spans="1:11" x14ac:dyDescent="0.3">
      <c r="A83" s="95" t="s">
        <v>64</v>
      </c>
      <c r="B83" s="96"/>
      <c r="C83" s="96"/>
      <c r="D83" s="96"/>
      <c r="E83" s="96"/>
      <c r="F83" s="96"/>
      <c r="G83" s="96"/>
      <c r="H83" s="96"/>
      <c r="I83" s="96"/>
      <c r="J83" s="17"/>
      <c r="K83" s="3"/>
    </row>
    <row r="84" spans="1:11" s="3" customFormat="1" x14ac:dyDescent="0.3">
      <c r="A84" s="85" t="s">
        <v>30</v>
      </c>
      <c r="B84" s="86"/>
      <c r="C84" s="86"/>
      <c r="D84" s="86"/>
      <c r="E84" s="86"/>
      <c r="F84" s="86"/>
      <c r="G84" s="86"/>
      <c r="H84" s="86"/>
      <c r="I84" s="86"/>
      <c r="J84" s="17"/>
    </row>
    <row r="85" spans="1:11" s="3" customFormat="1" x14ac:dyDescent="0.3">
      <c r="A85" s="11"/>
      <c r="B85" s="8" t="s">
        <v>0</v>
      </c>
      <c r="C85" s="8" t="s">
        <v>150</v>
      </c>
      <c r="D85" s="8" t="s">
        <v>115</v>
      </c>
      <c r="E85" s="8"/>
      <c r="F85" s="8">
        <v>34.872599999999998</v>
      </c>
      <c r="G85" s="8" t="e">
        <f>#REF!</f>
        <v>#REF!</v>
      </c>
      <c r="H85" s="8" t="e">
        <f>F85*G85</f>
        <v>#REF!</v>
      </c>
      <c r="I85" s="8"/>
      <c r="J85" s="17">
        <v>5</v>
      </c>
    </row>
    <row r="86" spans="1:11" x14ac:dyDescent="0.3">
      <c r="A86" s="11"/>
      <c r="B86" s="8" t="s">
        <v>0</v>
      </c>
      <c r="C86" s="8" t="s">
        <v>10</v>
      </c>
      <c r="D86" s="8" t="s">
        <v>9</v>
      </c>
      <c r="E86" s="8"/>
      <c r="F86" s="8">
        <v>6.4625000000000004</v>
      </c>
      <c r="G86" s="8" t="e">
        <f>G85</f>
        <v>#REF!</v>
      </c>
      <c r="H86" s="8" t="e">
        <f>F86*G86</f>
        <v>#REF!</v>
      </c>
      <c r="I86" s="8"/>
      <c r="J86" s="17"/>
      <c r="K86" s="3"/>
    </row>
    <row r="87" spans="1:11" x14ac:dyDescent="0.3">
      <c r="A87" s="11" t="s">
        <v>300</v>
      </c>
      <c r="B87" s="8" t="s">
        <v>0</v>
      </c>
      <c r="C87" s="8" t="s">
        <v>301</v>
      </c>
      <c r="D87" s="8" t="s">
        <v>115</v>
      </c>
      <c r="E87" s="8"/>
      <c r="F87" s="8">
        <v>38.962000000000003</v>
      </c>
      <c r="G87" s="8" t="e">
        <f>#REF!</f>
        <v>#REF!</v>
      </c>
      <c r="H87" s="8" t="e">
        <f>F87*G87</f>
        <v>#REF!</v>
      </c>
      <c r="I87" s="8"/>
      <c r="J87" s="17">
        <v>5</v>
      </c>
      <c r="K87" s="3"/>
    </row>
    <row r="88" spans="1:11" x14ac:dyDescent="0.3">
      <c r="A88" s="54" t="s">
        <v>54</v>
      </c>
      <c r="B88" s="9" t="s">
        <v>2</v>
      </c>
      <c r="C88" s="9" t="s">
        <v>114</v>
      </c>
      <c r="D88" s="9" t="s">
        <v>115</v>
      </c>
      <c r="E88" s="9"/>
      <c r="F88" s="9">
        <v>34.872599999999998</v>
      </c>
      <c r="G88" s="9" t="e">
        <f>#REF!</f>
        <v>#REF!</v>
      </c>
      <c r="H88" s="9" t="e">
        <f>G88*F88</f>
        <v>#REF!</v>
      </c>
      <c r="I88" s="9"/>
      <c r="J88" s="17">
        <v>5</v>
      </c>
      <c r="K88" s="3"/>
    </row>
    <row r="89" spans="1:11" s="3" customFormat="1" x14ac:dyDescent="0.3">
      <c r="A89" s="54" t="s">
        <v>396</v>
      </c>
      <c r="B89" s="9" t="s">
        <v>2</v>
      </c>
      <c r="C89" s="9" t="s">
        <v>401</v>
      </c>
      <c r="D89" s="9" t="s">
        <v>402</v>
      </c>
      <c r="E89" s="9"/>
      <c r="F89" s="9">
        <v>10.987299999999999</v>
      </c>
      <c r="G89" s="9" t="e">
        <f>G88</f>
        <v>#REF!</v>
      </c>
      <c r="H89" s="9" t="e">
        <f>G89*F89</f>
        <v>#REF!</v>
      </c>
      <c r="I89" s="9"/>
      <c r="J89" s="17"/>
    </row>
    <row r="90" spans="1:11" s="3" customFormat="1" x14ac:dyDescent="0.3">
      <c r="A90" s="4"/>
      <c r="B90" s="5"/>
      <c r="C90" s="5"/>
      <c r="D90" s="5"/>
      <c r="E90" s="5"/>
      <c r="F90" s="5"/>
      <c r="G90" s="5"/>
      <c r="H90" s="5"/>
      <c r="I90" s="5"/>
      <c r="J90" s="17"/>
    </row>
    <row r="91" spans="1:11" s="3" customFormat="1" x14ac:dyDescent="0.3">
      <c r="A91" s="85" t="s">
        <v>31</v>
      </c>
      <c r="B91" s="86"/>
      <c r="C91" s="86"/>
      <c r="D91" s="86"/>
      <c r="E91" s="86"/>
      <c r="F91" s="86"/>
      <c r="G91" s="86"/>
      <c r="H91" s="86"/>
      <c r="I91" s="86"/>
      <c r="J91" s="17"/>
    </row>
    <row r="92" spans="1:11" x14ac:dyDescent="0.3">
      <c r="A92" s="11"/>
      <c r="B92" s="8" t="s">
        <v>0</v>
      </c>
      <c r="C92" s="8" t="s">
        <v>151</v>
      </c>
      <c r="D92" s="8" t="s">
        <v>117</v>
      </c>
      <c r="E92" s="8"/>
      <c r="F92" s="8">
        <v>37.840800000000002</v>
      </c>
      <c r="G92" s="8" t="e">
        <f>#REF!</f>
        <v>#REF!</v>
      </c>
      <c r="H92" s="8" t="e">
        <f>F92*G92</f>
        <v>#REF!</v>
      </c>
      <c r="I92" s="8"/>
      <c r="J92" s="17">
        <v>5</v>
      </c>
      <c r="K92" s="3"/>
    </row>
    <row r="93" spans="1:11" x14ac:dyDescent="0.3">
      <c r="A93" s="11"/>
      <c r="B93" s="8" t="s">
        <v>0</v>
      </c>
      <c r="C93" s="8" t="s">
        <v>12</v>
      </c>
      <c r="D93" s="8" t="s">
        <v>11</v>
      </c>
      <c r="E93" s="8"/>
      <c r="F93" s="8">
        <v>9.3554999999999993</v>
      </c>
      <c r="G93" s="8" t="e">
        <f>G92</f>
        <v>#REF!</v>
      </c>
      <c r="H93" s="8" t="e">
        <f>F93*G93</f>
        <v>#REF!</v>
      </c>
      <c r="I93" s="8"/>
      <c r="J93" s="17"/>
      <c r="K93" s="3"/>
    </row>
    <row r="94" spans="1:11" x14ac:dyDescent="0.3">
      <c r="A94" s="11" t="s">
        <v>302</v>
      </c>
      <c r="B94" s="8" t="s">
        <v>0</v>
      </c>
      <c r="C94" s="8" t="s">
        <v>303</v>
      </c>
      <c r="D94" s="8" t="s">
        <v>117</v>
      </c>
      <c r="E94" s="8"/>
      <c r="F94" s="8">
        <v>46.535499999999999</v>
      </c>
      <c r="G94" s="8" t="e">
        <f>#REF!</f>
        <v>#REF!</v>
      </c>
      <c r="H94" s="8" t="e">
        <f>F94*G94</f>
        <v>#REF!</v>
      </c>
      <c r="I94" s="8"/>
      <c r="J94" s="17">
        <v>5</v>
      </c>
      <c r="K94" s="3"/>
    </row>
    <row r="95" spans="1:11" s="3" customFormat="1" x14ac:dyDescent="0.3">
      <c r="A95" s="57" t="s">
        <v>329</v>
      </c>
      <c r="B95" s="45" t="s">
        <v>322</v>
      </c>
      <c r="C95" s="45" t="s">
        <v>328</v>
      </c>
      <c r="D95" s="45" t="s">
        <v>327</v>
      </c>
      <c r="E95" s="45"/>
      <c r="F95" s="45">
        <v>50.02</v>
      </c>
      <c r="G95" s="45" t="e">
        <f>#REF!</f>
        <v>#REF!</v>
      </c>
      <c r="H95" s="45" t="e">
        <f t="shared" ref="H95:H102" si="0">G95*F95</f>
        <v>#REF!</v>
      </c>
      <c r="I95" s="45"/>
      <c r="J95" s="17">
        <v>5</v>
      </c>
    </row>
    <row r="96" spans="1:11" s="3" customFormat="1" x14ac:dyDescent="0.3">
      <c r="A96" s="57" t="s">
        <v>326</v>
      </c>
      <c r="B96" s="45" t="s">
        <v>322</v>
      </c>
      <c r="C96" s="45" t="s">
        <v>325</v>
      </c>
      <c r="D96" s="45" t="s">
        <v>324</v>
      </c>
      <c r="E96" s="45"/>
      <c r="F96" s="45">
        <v>64.625299999999996</v>
      </c>
      <c r="G96" s="45" t="e">
        <f>#REF!</f>
        <v>#REF!</v>
      </c>
      <c r="H96" s="45" t="e">
        <f t="shared" si="0"/>
        <v>#REF!</v>
      </c>
      <c r="I96" s="45"/>
      <c r="J96" s="17">
        <v>5</v>
      </c>
    </row>
    <row r="97" spans="1:11" s="3" customFormat="1" x14ac:dyDescent="0.3">
      <c r="A97" s="57" t="s">
        <v>323</v>
      </c>
      <c r="B97" s="45" t="s">
        <v>322</v>
      </c>
      <c r="C97" s="45" t="s">
        <v>321</v>
      </c>
      <c r="D97" s="45" t="s">
        <v>320</v>
      </c>
      <c r="E97" s="45"/>
      <c r="F97" s="45">
        <v>71.088099999999997</v>
      </c>
      <c r="G97" s="45" t="e">
        <f>#REF!</f>
        <v>#REF!</v>
      </c>
      <c r="H97" s="45" t="e">
        <f t="shared" si="0"/>
        <v>#REF!</v>
      </c>
      <c r="I97" s="45"/>
      <c r="J97" s="17">
        <v>5</v>
      </c>
    </row>
    <row r="98" spans="1:11" s="3" customFormat="1" x14ac:dyDescent="0.3">
      <c r="A98" s="54" t="s">
        <v>56</v>
      </c>
      <c r="B98" s="9" t="s">
        <v>2</v>
      </c>
      <c r="C98" s="9" t="s">
        <v>116</v>
      </c>
      <c r="D98" s="9" t="s">
        <v>117</v>
      </c>
      <c r="E98" s="9"/>
      <c r="F98" s="9">
        <v>37.840800000000002</v>
      </c>
      <c r="G98" s="9" t="e">
        <f>#REF!</f>
        <v>#REF!</v>
      </c>
      <c r="H98" s="9" t="e">
        <f t="shared" si="0"/>
        <v>#REF!</v>
      </c>
      <c r="I98" s="9"/>
      <c r="J98" s="17">
        <v>5</v>
      </c>
    </row>
    <row r="99" spans="1:11" s="3" customFormat="1" x14ac:dyDescent="0.3">
      <c r="A99" s="54" t="s">
        <v>398</v>
      </c>
      <c r="B99" s="9" t="s">
        <v>2</v>
      </c>
      <c r="C99" s="9" t="s">
        <v>403</v>
      </c>
      <c r="D99" s="9" t="s">
        <v>404</v>
      </c>
      <c r="E99" s="9"/>
      <c r="F99" s="9">
        <v>11.5296</v>
      </c>
      <c r="G99" s="9" t="e">
        <f>G98</f>
        <v>#REF!</v>
      </c>
      <c r="H99" s="9" t="e">
        <f t="shared" si="0"/>
        <v>#REF!</v>
      </c>
      <c r="I99" s="9"/>
      <c r="J99" s="17"/>
    </row>
    <row r="100" spans="1:11" s="3" customFormat="1" x14ac:dyDescent="0.3">
      <c r="A100" s="56" t="s">
        <v>588</v>
      </c>
      <c r="B100" s="50" t="s">
        <v>318</v>
      </c>
      <c r="C100" s="50" t="s">
        <v>614</v>
      </c>
      <c r="D100" s="50" t="s">
        <v>590</v>
      </c>
      <c r="E100" s="50"/>
      <c r="F100" s="50">
        <v>118.0939</v>
      </c>
      <c r="G100" s="50" t="e">
        <f>#REF!</f>
        <v>#REF!</v>
      </c>
      <c r="H100" s="50" t="e">
        <f t="shared" si="0"/>
        <v>#REF!</v>
      </c>
      <c r="I100" s="50"/>
      <c r="J100" s="17">
        <v>5</v>
      </c>
    </row>
    <row r="101" spans="1:11" s="3" customFormat="1" x14ac:dyDescent="0.3">
      <c r="A101" s="56" t="s">
        <v>588</v>
      </c>
      <c r="B101" s="50" t="s">
        <v>318</v>
      </c>
      <c r="C101" s="50" t="s">
        <v>615</v>
      </c>
      <c r="D101" s="50" t="s">
        <v>616</v>
      </c>
      <c r="E101" s="50"/>
      <c r="F101" s="50">
        <v>122.85590000000001</v>
      </c>
      <c r="G101" s="50" t="e">
        <f>#REF!</f>
        <v>#REF!</v>
      </c>
      <c r="H101" s="50" t="e">
        <f t="shared" si="0"/>
        <v>#REF!</v>
      </c>
      <c r="I101" s="50"/>
      <c r="J101" s="17">
        <v>5</v>
      </c>
    </row>
    <row r="102" spans="1:11" s="3" customFormat="1" x14ac:dyDescent="0.3">
      <c r="A102" s="56" t="s">
        <v>588</v>
      </c>
      <c r="B102" s="50" t="s">
        <v>318</v>
      </c>
      <c r="C102" s="50" t="s">
        <v>589</v>
      </c>
      <c r="D102" s="50" t="s">
        <v>617</v>
      </c>
      <c r="E102" s="50"/>
      <c r="F102" s="50">
        <v>154.20480000000001</v>
      </c>
      <c r="G102" s="50" t="e">
        <f>#REF!</f>
        <v>#REF!</v>
      </c>
      <c r="H102" s="50" t="e">
        <f t="shared" si="0"/>
        <v>#REF!</v>
      </c>
      <c r="I102" s="50"/>
      <c r="J102" s="17">
        <v>5</v>
      </c>
    </row>
    <row r="103" spans="1:11" s="3" customFormat="1" x14ac:dyDescent="0.3">
      <c r="A103" s="4"/>
      <c r="B103" s="5"/>
      <c r="C103" s="5"/>
      <c r="D103" s="5"/>
      <c r="E103" s="5"/>
      <c r="F103" s="5"/>
      <c r="G103" s="5"/>
      <c r="H103" s="5"/>
      <c r="I103" s="5"/>
      <c r="J103" s="17"/>
    </row>
    <row r="104" spans="1:11" s="3" customFormat="1" x14ac:dyDescent="0.3">
      <c r="A104" s="85" t="s">
        <v>32</v>
      </c>
      <c r="B104" s="86"/>
      <c r="C104" s="86"/>
      <c r="D104" s="86"/>
      <c r="E104" s="86"/>
      <c r="F104" s="86"/>
      <c r="G104" s="86"/>
      <c r="H104" s="86"/>
      <c r="I104" s="86"/>
      <c r="J104" s="17"/>
    </row>
    <row r="105" spans="1:11" s="3" customFormat="1" x14ac:dyDescent="0.3">
      <c r="A105" s="11"/>
      <c r="B105" s="8" t="s">
        <v>0</v>
      </c>
      <c r="C105" s="8" t="s">
        <v>152</v>
      </c>
      <c r="D105" s="8" t="s">
        <v>119</v>
      </c>
      <c r="E105" s="8"/>
      <c r="F105" s="8">
        <v>42.888399999999997</v>
      </c>
      <c r="G105" s="8" t="e">
        <f>#REF!</f>
        <v>#REF!</v>
      </c>
      <c r="H105" s="8" t="e">
        <f>F105*G105</f>
        <v>#REF!</v>
      </c>
      <c r="I105" s="8"/>
      <c r="J105" s="17">
        <v>5</v>
      </c>
    </row>
    <row r="106" spans="1:11" s="3" customFormat="1" x14ac:dyDescent="0.3">
      <c r="A106" s="11"/>
      <c r="B106" s="8" t="s">
        <v>0</v>
      </c>
      <c r="C106" s="8" t="s">
        <v>14</v>
      </c>
      <c r="D106" s="8" t="s">
        <v>13</v>
      </c>
      <c r="E106" s="8"/>
      <c r="F106" s="8">
        <v>11.670999999999999</v>
      </c>
      <c r="G106" s="8" t="e">
        <f>+G105</f>
        <v>#REF!</v>
      </c>
      <c r="H106" s="8" t="e">
        <f>F106*G106</f>
        <v>#REF!</v>
      </c>
      <c r="I106" s="8"/>
      <c r="J106" s="17"/>
    </row>
    <row r="107" spans="1:11" s="3" customFormat="1" x14ac:dyDescent="0.3">
      <c r="A107" s="11" t="s">
        <v>304</v>
      </c>
      <c r="B107" s="8" t="s">
        <v>0</v>
      </c>
      <c r="C107" s="8" t="s">
        <v>305</v>
      </c>
      <c r="D107" s="8" t="s">
        <v>119</v>
      </c>
      <c r="E107" s="8"/>
      <c r="F107" s="8">
        <v>58.4375</v>
      </c>
      <c r="G107" s="8" t="e">
        <f>#REF!</f>
        <v>#REF!</v>
      </c>
      <c r="H107" s="8" t="e">
        <f>F107*G107</f>
        <v>#REF!</v>
      </c>
      <c r="I107" s="8"/>
      <c r="J107" s="17">
        <v>5</v>
      </c>
    </row>
    <row r="108" spans="1:11" x14ac:dyDescent="0.3">
      <c r="A108" s="54" t="s">
        <v>55</v>
      </c>
      <c r="B108" s="9" t="s">
        <v>2</v>
      </c>
      <c r="C108" s="9" t="s">
        <v>118</v>
      </c>
      <c r="D108" s="9" t="s">
        <v>119</v>
      </c>
      <c r="E108" s="9"/>
      <c r="F108" s="9">
        <v>42.888399999999997</v>
      </c>
      <c r="G108" s="9" t="e">
        <f>#REF!</f>
        <v>#REF!</v>
      </c>
      <c r="H108" s="9" t="e">
        <f>G108*F108</f>
        <v>#REF!</v>
      </c>
      <c r="I108" s="9"/>
      <c r="J108" s="17">
        <v>5</v>
      </c>
      <c r="K108" s="3"/>
    </row>
    <row r="109" spans="1:11" s="3" customFormat="1" x14ac:dyDescent="0.3">
      <c r="A109" s="54" t="s">
        <v>397</v>
      </c>
      <c r="B109" s="9" t="s">
        <v>2</v>
      </c>
      <c r="C109" s="9" t="s">
        <v>405</v>
      </c>
      <c r="D109" s="9" t="s">
        <v>406</v>
      </c>
      <c r="E109" s="9"/>
      <c r="F109" s="9">
        <v>12.1073</v>
      </c>
      <c r="G109" s="9" t="e">
        <f>G108</f>
        <v>#REF!</v>
      </c>
      <c r="H109" s="9" t="e">
        <f>G109*F109</f>
        <v>#REF!</v>
      </c>
      <c r="I109" s="9"/>
      <c r="J109" s="17"/>
    </row>
    <row r="110" spans="1:11" x14ac:dyDescent="0.3">
      <c r="A110" s="56" t="s">
        <v>592</v>
      </c>
      <c r="B110" s="50" t="s">
        <v>318</v>
      </c>
      <c r="C110" s="50" t="s">
        <v>593</v>
      </c>
      <c r="D110" s="50" t="s">
        <v>594</v>
      </c>
      <c r="E110" s="50"/>
      <c r="F110" s="50">
        <v>132.3793</v>
      </c>
      <c r="G110" s="50" t="e">
        <f>#REF!</f>
        <v>#REF!</v>
      </c>
      <c r="H110" s="50" t="e">
        <f>G110*F110</f>
        <v>#REF!</v>
      </c>
      <c r="I110" s="50"/>
      <c r="J110" s="17">
        <v>5</v>
      </c>
      <c r="K110" s="3"/>
    </row>
    <row r="111" spans="1:11" s="3" customFormat="1" x14ac:dyDescent="0.3">
      <c r="A111" s="56" t="s">
        <v>592</v>
      </c>
      <c r="B111" s="50" t="s">
        <v>318</v>
      </c>
      <c r="C111" s="50" t="s">
        <v>623</v>
      </c>
      <c r="D111" s="50" t="s">
        <v>621</v>
      </c>
      <c r="E111" s="50"/>
      <c r="F111" s="50">
        <v>141.9033</v>
      </c>
      <c r="G111" s="50" t="e">
        <f>#REF!</f>
        <v>#REF!</v>
      </c>
      <c r="H111" s="50" t="e">
        <f>G111*F111</f>
        <v>#REF!</v>
      </c>
      <c r="I111" s="50"/>
      <c r="J111" s="17">
        <v>5</v>
      </c>
    </row>
    <row r="112" spans="1:11" s="3" customFormat="1" x14ac:dyDescent="0.3">
      <c r="A112" s="56" t="s">
        <v>592</v>
      </c>
      <c r="B112" s="50" t="s">
        <v>318</v>
      </c>
      <c r="C112" s="50" t="s">
        <v>593</v>
      </c>
      <c r="D112" s="50" t="s">
        <v>622</v>
      </c>
      <c r="E112" s="50"/>
      <c r="F112" s="50">
        <v>175.4744</v>
      </c>
      <c r="G112" s="50" t="e">
        <f>#REF!</f>
        <v>#REF!</v>
      </c>
      <c r="H112" s="50" t="e">
        <f>G112*F112</f>
        <v>#REF!</v>
      </c>
      <c r="I112" s="50"/>
      <c r="J112" s="17">
        <v>5</v>
      </c>
    </row>
    <row r="113" spans="1:11" s="3" customFormat="1" x14ac:dyDescent="0.3">
      <c r="A113" s="4"/>
      <c r="B113" s="5"/>
      <c r="C113" s="5"/>
      <c r="D113" s="5"/>
      <c r="E113" s="5"/>
      <c r="F113" s="5"/>
      <c r="G113" s="5"/>
      <c r="H113" s="5"/>
      <c r="I113" s="5"/>
      <c r="J113" s="17"/>
    </row>
    <row r="114" spans="1:11" s="3" customFormat="1" x14ac:dyDescent="0.3">
      <c r="A114" s="85" t="s">
        <v>591</v>
      </c>
      <c r="B114" s="86"/>
      <c r="C114" s="86"/>
      <c r="D114" s="86"/>
      <c r="E114" s="86"/>
      <c r="F114" s="86"/>
      <c r="G114" s="86"/>
      <c r="H114" s="86"/>
      <c r="I114" s="86"/>
      <c r="J114" s="17"/>
    </row>
    <row r="115" spans="1:11" s="3" customFormat="1" x14ac:dyDescent="0.3">
      <c r="A115" s="56" t="s">
        <v>595</v>
      </c>
      <c r="B115" s="50" t="s">
        <v>318</v>
      </c>
      <c r="C115" s="50" t="s">
        <v>596</v>
      </c>
      <c r="D115" s="50" t="s">
        <v>597</v>
      </c>
      <c r="E115" s="50"/>
      <c r="F115" s="50">
        <v>151.42670000000001</v>
      </c>
      <c r="G115" s="50" t="e">
        <f>#REF!</f>
        <v>#REF!</v>
      </c>
      <c r="H115" s="50" t="e">
        <f>G115*F115</f>
        <v>#REF!</v>
      </c>
      <c r="I115" s="50"/>
      <c r="J115" s="17">
        <v>5</v>
      </c>
    </row>
    <row r="116" spans="1:11" s="3" customFormat="1" x14ac:dyDescent="0.3">
      <c r="A116" s="56" t="s">
        <v>595</v>
      </c>
      <c r="B116" s="50" t="s">
        <v>318</v>
      </c>
      <c r="C116" s="50" t="s">
        <v>618</v>
      </c>
      <c r="D116" s="50" t="s">
        <v>620</v>
      </c>
      <c r="E116" s="50"/>
      <c r="F116" s="50">
        <v>160.95070000000001</v>
      </c>
      <c r="G116" s="50" t="e">
        <f>#REF!</f>
        <v>#REF!</v>
      </c>
      <c r="H116" s="50" t="e">
        <f>G116*F116</f>
        <v>#REF!</v>
      </c>
      <c r="I116" s="50"/>
      <c r="J116" s="17">
        <v>5</v>
      </c>
    </row>
    <row r="117" spans="1:11" s="3" customFormat="1" x14ac:dyDescent="0.3">
      <c r="A117" s="56" t="s">
        <v>595</v>
      </c>
      <c r="B117" s="50" t="s">
        <v>318</v>
      </c>
      <c r="C117" s="50" t="s">
        <v>596</v>
      </c>
      <c r="D117" s="50" t="s">
        <v>619</v>
      </c>
      <c r="E117" s="50"/>
      <c r="F117" s="50">
        <v>196.744</v>
      </c>
      <c r="G117" s="50" t="e">
        <f>#REF!</f>
        <v>#REF!</v>
      </c>
      <c r="H117" s="50" t="e">
        <f>G117*F117</f>
        <v>#REF!</v>
      </c>
      <c r="I117" s="50"/>
      <c r="J117" s="17">
        <v>5</v>
      </c>
    </row>
    <row r="118" spans="1:11" s="3" customFormat="1" x14ac:dyDescent="0.3">
      <c r="A118" s="4"/>
      <c r="B118" s="5"/>
      <c r="C118" s="5"/>
      <c r="D118" s="5"/>
      <c r="E118" s="5"/>
      <c r="F118" s="5"/>
      <c r="G118" s="5"/>
      <c r="H118" s="5"/>
      <c r="I118" s="5"/>
      <c r="J118" s="17"/>
    </row>
    <row r="119" spans="1:11" x14ac:dyDescent="0.3">
      <c r="A119" s="85" t="s">
        <v>266</v>
      </c>
      <c r="B119" s="86"/>
      <c r="C119" s="86"/>
      <c r="D119" s="86"/>
      <c r="E119" s="86"/>
      <c r="F119" s="86"/>
      <c r="G119" s="86"/>
      <c r="H119" s="86"/>
      <c r="I119" s="86"/>
      <c r="J119" s="17"/>
      <c r="K119" s="3"/>
    </row>
    <row r="120" spans="1:11" s="3" customFormat="1" x14ac:dyDescent="0.3">
      <c r="A120" s="58" t="s">
        <v>339</v>
      </c>
      <c r="B120" s="46" t="s">
        <v>340</v>
      </c>
      <c r="C120" s="46" t="s">
        <v>341</v>
      </c>
      <c r="D120" s="46" t="s">
        <v>359</v>
      </c>
      <c r="E120" s="46"/>
      <c r="F120" s="46">
        <v>69.840500000000006</v>
      </c>
      <c r="G120" s="46" t="e">
        <f>#REF!</f>
        <v>#REF!</v>
      </c>
      <c r="H120" s="46" t="e">
        <f t="shared" ref="H120:H125" si="1">G120*F120</f>
        <v>#REF!</v>
      </c>
      <c r="I120" s="46"/>
      <c r="J120" s="17">
        <v>5</v>
      </c>
    </row>
    <row r="121" spans="1:11" s="3" customFormat="1" x14ac:dyDescent="0.3">
      <c r="A121" s="58" t="s">
        <v>373</v>
      </c>
      <c r="B121" s="46" t="s">
        <v>340</v>
      </c>
      <c r="C121" s="46" t="s">
        <v>372</v>
      </c>
      <c r="D121" s="46" t="s">
        <v>374</v>
      </c>
      <c r="E121" s="46"/>
      <c r="F121" s="46">
        <v>7.6761999999999997</v>
      </c>
      <c r="G121" s="46" t="e">
        <f>G120+G137</f>
        <v>#REF!</v>
      </c>
      <c r="H121" s="46" t="e">
        <f t="shared" si="1"/>
        <v>#REF!</v>
      </c>
      <c r="I121" s="46"/>
      <c r="J121" s="17"/>
    </row>
    <row r="122" spans="1:11" s="3" customFormat="1" x14ac:dyDescent="0.3">
      <c r="A122" s="58" t="s">
        <v>348</v>
      </c>
      <c r="B122" s="46" t="s">
        <v>340</v>
      </c>
      <c r="C122" s="46" t="s">
        <v>349</v>
      </c>
      <c r="D122" s="46" t="s">
        <v>350</v>
      </c>
      <c r="E122" s="46"/>
      <c r="F122" s="46">
        <v>119.04640000000001</v>
      </c>
      <c r="G122" s="46" t="e">
        <f>#REF!</f>
        <v>#REF!</v>
      </c>
      <c r="H122" s="46" t="e">
        <f t="shared" si="1"/>
        <v>#REF!</v>
      </c>
      <c r="I122" s="46"/>
      <c r="J122" s="17">
        <v>5</v>
      </c>
    </row>
    <row r="123" spans="1:11" s="3" customFormat="1" x14ac:dyDescent="0.3">
      <c r="A123" s="58" t="s">
        <v>376</v>
      </c>
      <c r="B123" s="46" t="s">
        <v>340</v>
      </c>
      <c r="C123" s="46" t="s">
        <v>375</v>
      </c>
      <c r="D123" s="46" t="s">
        <v>377</v>
      </c>
      <c r="E123" s="46"/>
      <c r="F123" s="46">
        <v>12.3461</v>
      </c>
      <c r="G123" s="46" t="e">
        <f>G122</f>
        <v>#REF!</v>
      </c>
      <c r="H123" s="46" t="e">
        <f t="shared" si="1"/>
        <v>#REF!</v>
      </c>
      <c r="I123" s="46"/>
      <c r="J123" s="17"/>
    </row>
    <row r="124" spans="1:11" s="3" customFormat="1" x14ac:dyDescent="0.3">
      <c r="A124" s="58" t="s">
        <v>360</v>
      </c>
      <c r="B124" s="46" t="s">
        <v>340</v>
      </c>
      <c r="C124" s="46" t="s">
        <v>361</v>
      </c>
      <c r="D124" s="46" t="s">
        <v>362</v>
      </c>
      <c r="E124" s="46"/>
      <c r="F124" s="46">
        <v>145.94569999999999</v>
      </c>
      <c r="G124" s="46" t="e">
        <f>#REF!</f>
        <v>#REF!</v>
      </c>
      <c r="H124" s="46" t="e">
        <f t="shared" si="1"/>
        <v>#REF!</v>
      </c>
      <c r="I124" s="46"/>
      <c r="J124" s="17">
        <v>5</v>
      </c>
    </row>
    <row r="125" spans="1:11" s="3" customFormat="1" x14ac:dyDescent="0.3">
      <c r="A125" s="58" t="s">
        <v>379</v>
      </c>
      <c r="B125" s="46" t="s">
        <v>340</v>
      </c>
      <c r="C125" s="46" t="s">
        <v>378</v>
      </c>
      <c r="D125" s="46" t="s">
        <v>380</v>
      </c>
      <c r="E125" s="46"/>
      <c r="F125" s="46">
        <v>3.2385000000000002</v>
      </c>
      <c r="G125" s="46" t="e">
        <f>G124+G142</f>
        <v>#REF!</v>
      </c>
      <c r="H125" s="46" t="e">
        <f t="shared" si="1"/>
        <v>#REF!</v>
      </c>
      <c r="I125" s="46"/>
      <c r="J125" s="17"/>
    </row>
    <row r="126" spans="1:11" x14ac:dyDescent="0.3">
      <c r="A126" s="55" t="s">
        <v>267</v>
      </c>
      <c r="B126" s="43" t="s">
        <v>263</v>
      </c>
      <c r="C126" s="43" t="s">
        <v>268</v>
      </c>
      <c r="D126" s="43" t="s">
        <v>272</v>
      </c>
      <c r="E126" s="43"/>
      <c r="F126" s="43">
        <v>65.078699999999998</v>
      </c>
      <c r="G126" s="43" t="e">
        <f>#REF!</f>
        <v>#REF!</v>
      </c>
      <c r="H126" s="43" t="e">
        <f>G126*F126</f>
        <v>#REF!</v>
      </c>
      <c r="I126" s="43"/>
      <c r="J126" s="17">
        <v>5</v>
      </c>
      <c r="K126" s="3"/>
    </row>
    <row r="127" spans="1:11" s="3" customFormat="1" x14ac:dyDescent="0.3">
      <c r="A127" s="56" t="s">
        <v>675</v>
      </c>
      <c r="B127" s="50" t="s">
        <v>318</v>
      </c>
      <c r="C127" s="50" t="s">
        <v>695</v>
      </c>
      <c r="D127" s="50" t="s">
        <v>676</v>
      </c>
      <c r="E127" s="50"/>
      <c r="F127" s="50">
        <v>85.713700000000003</v>
      </c>
      <c r="G127" s="50" t="e">
        <f>#REF!</f>
        <v>#REF!</v>
      </c>
      <c r="H127" s="50" t="e">
        <f>G127*F127</f>
        <v>#REF!</v>
      </c>
      <c r="I127" s="50"/>
      <c r="J127" s="17">
        <v>5</v>
      </c>
    </row>
    <row r="128" spans="1:11" s="3" customFormat="1" x14ac:dyDescent="0.3">
      <c r="A128" s="56" t="s">
        <v>675</v>
      </c>
      <c r="B128" s="50" t="s">
        <v>318</v>
      </c>
      <c r="C128" s="50" t="s">
        <v>684</v>
      </c>
      <c r="D128" s="50" t="s">
        <v>685</v>
      </c>
      <c r="E128" s="50"/>
      <c r="F128" s="50">
        <v>99.998999999999995</v>
      </c>
      <c r="G128" s="50" t="e">
        <f>#REF!</f>
        <v>#REF!</v>
      </c>
      <c r="H128" s="50" t="e">
        <f>G128*F128</f>
        <v>#REF!</v>
      </c>
      <c r="I128" s="50"/>
      <c r="J128" s="17">
        <v>5</v>
      </c>
    </row>
    <row r="129" spans="1:11" s="3" customFormat="1" x14ac:dyDescent="0.3">
      <c r="A129" s="4"/>
      <c r="B129" s="5"/>
      <c r="C129" s="5"/>
      <c r="D129" s="5"/>
      <c r="E129" s="5"/>
      <c r="F129" s="5"/>
      <c r="G129" s="5"/>
      <c r="H129" s="5"/>
      <c r="I129" s="5"/>
      <c r="J129" s="17"/>
    </row>
    <row r="130" spans="1:11" s="3" customFormat="1" x14ac:dyDescent="0.3">
      <c r="A130" s="85" t="s">
        <v>33</v>
      </c>
      <c r="B130" s="86"/>
      <c r="C130" s="86"/>
      <c r="D130" s="86"/>
      <c r="E130" s="86"/>
      <c r="F130" s="86"/>
      <c r="G130" s="86"/>
      <c r="H130" s="86"/>
      <c r="I130" s="86"/>
      <c r="J130" s="17"/>
    </row>
    <row r="131" spans="1:11" s="3" customFormat="1" x14ac:dyDescent="0.3">
      <c r="A131" s="11"/>
      <c r="B131" s="8" t="s">
        <v>0</v>
      </c>
      <c r="C131" s="8" t="s">
        <v>153</v>
      </c>
      <c r="D131" s="8" t="s">
        <v>154</v>
      </c>
      <c r="E131" s="8"/>
      <c r="F131" s="8">
        <v>55.539099999999998</v>
      </c>
      <c r="G131" s="8" t="e">
        <f>#REF!</f>
        <v>#REF!</v>
      </c>
      <c r="H131" s="8" t="e">
        <f t="shared" ref="H131:H137" si="2">F131*G131</f>
        <v>#REF!</v>
      </c>
      <c r="I131" s="8"/>
      <c r="J131" s="17">
        <v>5</v>
      </c>
    </row>
    <row r="132" spans="1:11" x14ac:dyDescent="0.3">
      <c r="A132" s="11"/>
      <c r="B132" s="8" t="s">
        <v>0</v>
      </c>
      <c r="C132" s="8" t="s">
        <v>16</v>
      </c>
      <c r="D132" s="8" t="s">
        <v>15</v>
      </c>
      <c r="E132" s="8"/>
      <c r="F132" s="8">
        <v>7.7824999999999998</v>
      </c>
      <c r="G132" s="8" t="e">
        <f>G131</f>
        <v>#REF!</v>
      </c>
      <c r="H132" s="8" t="e">
        <f t="shared" si="2"/>
        <v>#REF!</v>
      </c>
      <c r="I132" s="8"/>
      <c r="J132" s="17"/>
      <c r="K132" s="3"/>
    </row>
    <row r="133" spans="1:11" x14ac:dyDescent="0.3">
      <c r="A133" s="11" t="s">
        <v>298</v>
      </c>
      <c r="B133" s="8" t="s">
        <v>0</v>
      </c>
      <c r="C133" s="8" t="s">
        <v>306</v>
      </c>
      <c r="D133" s="8" t="s">
        <v>307</v>
      </c>
      <c r="E133" s="8"/>
      <c r="F133" s="8">
        <v>49.780500000000004</v>
      </c>
      <c r="G133" s="8" t="e">
        <f>#REF!</f>
        <v>#REF!</v>
      </c>
      <c r="H133" s="8" t="e">
        <f t="shared" si="2"/>
        <v>#REF!</v>
      </c>
      <c r="I133" s="8"/>
      <c r="J133" s="17">
        <v>5</v>
      </c>
      <c r="K133" s="3"/>
    </row>
    <row r="134" spans="1:11" x14ac:dyDescent="0.3">
      <c r="A134" s="12" t="s">
        <v>209</v>
      </c>
      <c r="B134" s="10" t="s">
        <v>180</v>
      </c>
      <c r="C134" s="10" t="s">
        <v>210</v>
      </c>
      <c r="D134" s="10" t="s">
        <v>211</v>
      </c>
      <c r="E134" s="10"/>
      <c r="F134" s="10">
        <v>37.543100000000003</v>
      </c>
      <c r="G134" s="10" t="e">
        <f>#REF!</f>
        <v>#REF!</v>
      </c>
      <c r="H134" s="10" t="e">
        <f t="shared" si="2"/>
        <v>#REF!</v>
      </c>
      <c r="I134" s="10"/>
      <c r="J134" s="17">
        <v>5</v>
      </c>
      <c r="K134" s="3"/>
    </row>
    <row r="135" spans="1:11" x14ac:dyDescent="0.3">
      <c r="A135" s="12" t="s">
        <v>212</v>
      </c>
      <c r="B135" s="10" t="s">
        <v>180</v>
      </c>
      <c r="C135" s="10" t="s">
        <v>213</v>
      </c>
      <c r="D135" s="10" t="s">
        <v>214</v>
      </c>
      <c r="E135" s="10"/>
      <c r="F135" s="10">
        <v>51.765799999999999</v>
      </c>
      <c r="G135" s="10" t="e">
        <f>#REF!</f>
        <v>#REF!</v>
      </c>
      <c r="H135" s="10" t="e">
        <f t="shared" si="2"/>
        <v>#REF!</v>
      </c>
      <c r="I135" s="10"/>
      <c r="J135" s="17">
        <v>5</v>
      </c>
      <c r="K135" s="3"/>
    </row>
    <row r="136" spans="1:11" s="3" customFormat="1" x14ac:dyDescent="0.3">
      <c r="A136" s="12" t="s">
        <v>215</v>
      </c>
      <c r="B136" s="10" t="s">
        <v>180</v>
      </c>
      <c r="C136" s="10" t="s">
        <v>216</v>
      </c>
      <c r="D136" s="10" t="s">
        <v>217</v>
      </c>
      <c r="E136" s="10"/>
      <c r="F136" s="10">
        <v>51.765799999999999</v>
      </c>
      <c r="G136" s="10" t="e">
        <f>#REF!</f>
        <v>#REF!</v>
      </c>
      <c r="H136" s="10" t="e">
        <f t="shared" si="2"/>
        <v>#REF!</v>
      </c>
      <c r="I136" s="10"/>
      <c r="J136" s="17">
        <v>5</v>
      </c>
    </row>
    <row r="137" spans="1:11" s="3" customFormat="1" x14ac:dyDescent="0.3">
      <c r="A137" s="58" t="s">
        <v>342</v>
      </c>
      <c r="B137" s="46" t="s">
        <v>340</v>
      </c>
      <c r="C137" s="46" t="s">
        <v>343</v>
      </c>
      <c r="D137" s="46" t="s">
        <v>154</v>
      </c>
      <c r="E137" s="46"/>
      <c r="F137" s="46">
        <v>77.777000000000001</v>
      </c>
      <c r="G137" s="46" t="e">
        <f>#REF!</f>
        <v>#REF!</v>
      </c>
      <c r="H137" s="46" t="e">
        <f t="shared" si="2"/>
        <v>#REF!</v>
      </c>
      <c r="I137" s="46"/>
      <c r="J137" s="17">
        <v>5</v>
      </c>
    </row>
    <row r="138" spans="1:11" s="3" customFormat="1" x14ac:dyDescent="0.3">
      <c r="A138" s="58" t="s">
        <v>344</v>
      </c>
      <c r="B138" s="46" t="s">
        <v>340</v>
      </c>
      <c r="C138" s="46" t="s">
        <v>345</v>
      </c>
      <c r="D138" s="46" t="s">
        <v>154</v>
      </c>
      <c r="E138" s="46"/>
      <c r="F138" s="46">
        <v>76.189700000000002</v>
      </c>
      <c r="G138" s="46" t="e">
        <f>#REF!</f>
        <v>#REF!</v>
      </c>
      <c r="H138" s="46" t="e">
        <f t="shared" ref="H138:H144" si="3">F138*G138</f>
        <v>#REF!</v>
      </c>
      <c r="I138" s="46"/>
      <c r="J138" s="17">
        <v>5</v>
      </c>
    </row>
    <row r="139" spans="1:11" s="3" customFormat="1" x14ac:dyDescent="0.3">
      <c r="A139" s="58" t="s">
        <v>382</v>
      </c>
      <c r="B139" s="46" t="s">
        <v>340</v>
      </c>
      <c r="C139" s="46" t="s">
        <v>381</v>
      </c>
      <c r="D139" s="46" t="s">
        <v>383</v>
      </c>
      <c r="E139" s="46"/>
      <c r="F139" s="46">
        <v>14.6745</v>
      </c>
      <c r="G139" s="46" t="e">
        <f>G138+G160</f>
        <v>#REF!</v>
      </c>
      <c r="H139" s="46" t="e">
        <f t="shared" si="3"/>
        <v>#REF!</v>
      </c>
      <c r="I139" s="46"/>
      <c r="J139" s="17"/>
    </row>
    <row r="140" spans="1:11" s="3" customFormat="1" x14ac:dyDescent="0.3">
      <c r="A140" s="58" t="s">
        <v>352</v>
      </c>
      <c r="B140" s="46" t="s">
        <v>340</v>
      </c>
      <c r="C140" s="46" t="s">
        <v>353</v>
      </c>
      <c r="D140" s="46" t="s">
        <v>154</v>
      </c>
      <c r="E140" s="46"/>
      <c r="F140" s="46">
        <v>126.9828</v>
      </c>
      <c r="G140" s="46" t="e">
        <f>#REF!</f>
        <v>#REF!</v>
      </c>
      <c r="H140" s="46" t="e">
        <f>F140*G140</f>
        <v>#REF!</v>
      </c>
      <c r="I140" s="46"/>
      <c r="J140" s="17">
        <v>5</v>
      </c>
    </row>
    <row r="141" spans="1:11" s="3" customFormat="1" x14ac:dyDescent="0.3">
      <c r="A141" s="58" t="s">
        <v>386</v>
      </c>
      <c r="B141" s="46" t="s">
        <v>340</v>
      </c>
      <c r="C141" s="46" t="s">
        <v>384</v>
      </c>
      <c r="D141" s="46" t="s">
        <v>385</v>
      </c>
      <c r="E141" s="46"/>
      <c r="F141" s="46">
        <v>17.473400000000002</v>
      </c>
      <c r="G141" s="46" t="e">
        <f>G140</f>
        <v>#REF!</v>
      </c>
      <c r="H141" s="46" t="e">
        <f t="shared" si="3"/>
        <v>#REF!</v>
      </c>
      <c r="I141" s="46"/>
      <c r="J141" s="17"/>
    </row>
    <row r="142" spans="1:11" s="3" customFormat="1" x14ac:dyDescent="0.3">
      <c r="A142" s="58" t="s">
        <v>363</v>
      </c>
      <c r="B142" s="46" t="s">
        <v>340</v>
      </c>
      <c r="C142" s="46" t="s">
        <v>364</v>
      </c>
      <c r="D142" s="46" t="s">
        <v>365</v>
      </c>
      <c r="E142" s="46"/>
      <c r="F142" s="46">
        <v>161.83619999999999</v>
      </c>
      <c r="G142" s="46" t="e">
        <f>#REF!</f>
        <v>#REF!</v>
      </c>
      <c r="H142" s="46" t="e">
        <f t="shared" si="3"/>
        <v>#REF!</v>
      </c>
      <c r="I142" s="46"/>
      <c r="J142" s="17">
        <v>5</v>
      </c>
    </row>
    <row r="143" spans="1:11" s="3" customFormat="1" x14ac:dyDescent="0.3">
      <c r="A143" s="58" t="s">
        <v>366</v>
      </c>
      <c r="B143" s="46" t="s">
        <v>340</v>
      </c>
      <c r="C143" s="46" t="s">
        <v>367</v>
      </c>
      <c r="D143" s="46" t="s">
        <v>368</v>
      </c>
      <c r="E143" s="46"/>
      <c r="F143" s="46">
        <v>156.46019999999999</v>
      </c>
      <c r="G143" s="46" t="e">
        <f>#REF!</f>
        <v>#REF!</v>
      </c>
      <c r="H143" s="46" t="e">
        <f t="shared" si="3"/>
        <v>#REF!</v>
      </c>
      <c r="I143" s="46"/>
      <c r="J143" s="17">
        <v>5</v>
      </c>
    </row>
    <row r="144" spans="1:11" s="3" customFormat="1" x14ac:dyDescent="0.3">
      <c r="A144" s="58" t="s">
        <v>389</v>
      </c>
      <c r="B144" s="46" t="s">
        <v>340</v>
      </c>
      <c r="C144" s="46" t="s">
        <v>387</v>
      </c>
      <c r="D144" s="46" t="s">
        <v>388</v>
      </c>
      <c r="E144" s="46"/>
      <c r="F144" s="46">
        <v>7.1222000000000003</v>
      </c>
      <c r="G144" s="46" t="e">
        <f>G143+G163</f>
        <v>#REF!</v>
      </c>
      <c r="H144" s="46" t="e">
        <f t="shared" si="3"/>
        <v>#REF!</v>
      </c>
      <c r="I144" s="46"/>
      <c r="J144" s="17"/>
    </row>
    <row r="145" spans="1:11" s="3" customFormat="1" x14ac:dyDescent="0.3">
      <c r="A145" s="55" t="s">
        <v>269</v>
      </c>
      <c r="B145" s="43" t="s">
        <v>263</v>
      </c>
      <c r="C145" s="43" t="s">
        <v>270</v>
      </c>
      <c r="D145" s="43" t="s">
        <v>271</v>
      </c>
      <c r="E145" s="43"/>
      <c r="F145" s="43">
        <v>71.427800000000005</v>
      </c>
      <c r="G145" s="43" t="e">
        <f>#REF!</f>
        <v>#REF!</v>
      </c>
      <c r="H145" s="43" t="e">
        <f>G145*F145</f>
        <v>#REF!</v>
      </c>
      <c r="I145" s="43"/>
      <c r="J145" s="17">
        <v>5</v>
      </c>
    </row>
    <row r="146" spans="1:11" s="3" customFormat="1" x14ac:dyDescent="0.3">
      <c r="A146" s="56" t="s">
        <v>677</v>
      </c>
      <c r="B146" s="50" t="s">
        <v>318</v>
      </c>
      <c r="C146" s="50" t="s">
        <v>694</v>
      </c>
      <c r="D146" s="50" t="s">
        <v>678</v>
      </c>
      <c r="E146" s="50"/>
      <c r="F146" s="50">
        <v>94.284499999999994</v>
      </c>
      <c r="G146" s="50" t="e">
        <f>#REF!</f>
        <v>#REF!</v>
      </c>
      <c r="H146" s="50" t="e">
        <f>G146*F146</f>
        <v>#REF!</v>
      </c>
      <c r="I146" s="50"/>
      <c r="J146" s="17">
        <v>5</v>
      </c>
    </row>
    <row r="147" spans="1:11" s="3" customFormat="1" x14ac:dyDescent="0.3">
      <c r="A147" s="56" t="s">
        <v>677</v>
      </c>
      <c r="B147" s="50" t="s">
        <v>318</v>
      </c>
      <c r="C147" s="50" t="s">
        <v>687</v>
      </c>
      <c r="D147" s="50" t="s">
        <v>686</v>
      </c>
      <c r="E147" s="50"/>
      <c r="F147" s="50">
        <v>108.5706</v>
      </c>
      <c r="G147" s="50" t="e">
        <f>#REF!</f>
        <v>#REF!</v>
      </c>
      <c r="H147" s="50" t="e">
        <f>G147*F147</f>
        <v>#REF!</v>
      </c>
      <c r="I147" s="50"/>
      <c r="J147" s="17">
        <v>5</v>
      </c>
    </row>
    <row r="148" spans="1:11" s="3" customFormat="1" x14ac:dyDescent="0.3">
      <c r="A148" s="4"/>
      <c r="B148" s="5"/>
      <c r="C148" s="5"/>
      <c r="D148" s="5"/>
      <c r="E148" s="5"/>
      <c r="F148" s="5"/>
      <c r="G148" s="5"/>
      <c r="H148" s="5"/>
      <c r="I148" s="5"/>
      <c r="J148" s="17"/>
    </row>
    <row r="149" spans="1:11" s="3" customFormat="1" x14ac:dyDescent="0.3">
      <c r="A149" s="85" t="s">
        <v>351</v>
      </c>
      <c r="B149" s="86"/>
      <c r="C149" s="86"/>
      <c r="D149" s="86"/>
      <c r="E149" s="86"/>
      <c r="F149" s="86"/>
      <c r="G149" s="86"/>
      <c r="H149" s="86"/>
      <c r="I149" s="86"/>
      <c r="J149" s="17"/>
    </row>
    <row r="150" spans="1:11" s="3" customFormat="1" x14ac:dyDescent="0.3">
      <c r="A150" s="58" t="s">
        <v>354</v>
      </c>
      <c r="B150" s="46" t="s">
        <v>340</v>
      </c>
      <c r="C150" s="46" t="s">
        <v>355</v>
      </c>
      <c r="D150" s="46" t="s">
        <v>356</v>
      </c>
      <c r="E150" s="46"/>
      <c r="F150" s="46">
        <v>180.95050000000001</v>
      </c>
      <c r="G150" s="46" t="e">
        <f>#REF!</f>
        <v>#REF!</v>
      </c>
      <c r="H150" s="46" t="e">
        <f>F150*G150</f>
        <v>#REF!</v>
      </c>
      <c r="I150" s="46"/>
      <c r="J150" s="17">
        <v>5</v>
      </c>
    </row>
    <row r="151" spans="1:11" s="3" customFormat="1" x14ac:dyDescent="0.3">
      <c r="A151" s="58" t="s">
        <v>391</v>
      </c>
      <c r="B151" s="46" t="s">
        <v>340</v>
      </c>
      <c r="C151" s="46" t="s">
        <v>390</v>
      </c>
      <c r="D151" s="46" t="s">
        <v>392</v>
      </c>
      <c r="E151" s="46"/>
      <c r="F151" s="46">
        <v>19.902100000000001</v>
      </c>
      <c r="G151" s="46" t="e">
        <f>G150</f>
        <v>#REF!</v>
      </c>
      <c r="H151" s="46" t="e">
        <f>F151*G151</f>
        <v>#REF!</v>
      </c>
      <c r="I151" s="46"/>
      <c r="J151" s="17"/>
    </row>
    <row r="152" spans="1:11" s="3" customFormat="1" x14ac:dyDescent="0.3">
      <c r="A152" s="4"/>
      <c r="B152" s="5"/>
      <c r="C152" s="5"/>
      <c r="D152" s="5"/>
      <c r="E152" s="5"/>
      <c r="F152" s="5"/>
      <c r="G152" s="5"/>
      <c r="H152" s="5"/>
      <c r="I152" s="5"/>
      <c r="J152" s="17"/>
    </row>
    <row r="153" spans="1:11" x14ac:dyDescent="0.3">
      <c r="A153" s="85" t="s">
        <v>34</v>
      </c>
      <c r="B153" s="86"/>
      <c r="C153" s="86"/>
      <c r="D153" s="86"/>
      <c r="E153" s="86"/>
      <c r="F153" s="86"/>
      <c r="G153" s="86"/>
      <c r="H153" s="86"/>
      <c r="I153" s="86"/>
      <c r="J153" s="17"/>
      <c r="K153" s="3"/>
    </row>
    <row r="154" spans="1:11" x14ac:dyDescent="0.3">
      <c r="A154" s="11"/>
      <c r="B154" s="8" t="s">
        <v>0</v>
      </c>
      <c r="C154" s="8" t="s">
        <v>155</v>
      </c>
      <c r="D154" s="8" t="s">
        <v>156</v>
      </c>
      <c r="E154" s="8"/>
      <c r="F154" s="8">
        <v>59.364400000000003</v>
      </c>
      <c r="G154" s="8" t="e">
        <f>#REF!</f>
        <v>#REF!</v>
      </c>
      <c r="H154" s="8" t="e">
        <f>F154*G154</f>
        <v>#REF!</v>
      </c>
      <c r="I154" s="8"/>
      <c r="J154" s="17">
        <v>5</v>
      </c>
      <c r="K154" s="3"/>
    </row>
    <row r="155" spans="1:11" x14ac:dyDescent="0.3">
      <c r="A155" s="11"/>
      <c r="B155" s="8" t="s">
        <v>0</v>
      </c>
      <c r="C155" s="8" t="s">
        <v>18</v>
      </c>
      <c r="D155" s="8" t="s">
        <v>17</v>
      </c>
      <c r="E155" s="8"/>
      <c r="F155" s="8">
        <v>11.3355</v>
      </c>
      <c r="G155" s="8" t="e">
        <f>G154</f>
        <v>#REF!</v>
      </c>
      <c r="H155" s="8" t="e">
        <f>F155*G155</f>
        <v>#REF!</v>
      </c>
      <c r="I155" s="8"/>
      <c r="J155" s="17"/>
      <c r="K155" s="3"/>
    </row>
    <row r="156" spans="1:11" s="3" customFormat="1" x14ac:dyDescent="0.3">
      <c r="A156" s="11" t="s">
        <v>308</v>
      </c>
      <c r="B156" s="8" t="s">
        <v>0</v>
      </c>
      <c r="C156" s="8" t="s">
        <v>309</v>
      </c>
      <c r="D156" s="8" t="s">
        <v>310</v>
      </c>
      <c r="E156" s="8"/>
      <c r="F156" s="8">
        <v>60.604500000000002</v>
      </c>
      <c r="G156" s="8" t="e">
        <f>#REF!</f>
        <v>#REF!</v>
      </c>
      <c r="H156" s="8" t="e">
        <f>F156*G156</f>
        <v>#REF!</v>
      </c>
      <c r="I156" s="8"/>
      <c r="J156" s="17">
        <v>5</v>
      </c>
    </row>
    <row r="157" spans="1:11" s="3" customFormat="1" x14ac:dyDescent="0.3">
      <c r="A157" s="12" t="s">
        <v>218</v>
      </c>
      <c r="B157" s="10" t="s">
        <v>180</v>
      </c>
      <c r="C157" s="10" t="s">
        <v>219</v>
      </c>
      <c r="D157" s="10" t="s">
        <v>220</v>
      </c>
      <c r="E157" s="10"/>
      <c r="F157" s="10">
        <v>39.738799999999998</v>
      </c>
      <c r="G157" s="10" t="e">
        <f>#REF!</f>
        <v>#REF!</v>
      </c>
      <c r="H157" s="10" t="e">
        <f>F157*G157</f>
        <v>#REF!</v>
      </c>
      <c r="I157" s="10"/>
      <c r="J157" s="17">
        <v>5</v>
      </c>
    </row>
    <row r="158" spans="1:11" s="3" customFormat="1" x14ac:dyDescent="0.3">
      <c r="A158" s="12" t="s">
        <v>221</v>
      </c>
      <c r="B158" s="10" t="s">
        <v>180</v>
      </c>
      <c r="C158" s="10" t="s">
        <v>222</v>
      </c>
      <c r="D158" s="10" t="s">
        <v>223</v>
      </c>
      <c r="E158" s="10"/>
      <c r="F158" s="10">
        <v>54.825800000000001</v>
      </c>
      <c r="G158" s="10" t="e">
        <f>#REF!</f>
        <v>#REF!</v>
      </c>
      <c r="H158" s="10" t="e">
        <f t="shared" ref="H158:H163" si="4">F158*G158</f>
        <v>#REF!</v>
      </c>
      <c r="I158" s="10"/>
      <c r="J158" s="17">
        <v>5</v>
      </c>
    </row>
    <row r="159" spans="1:11" s="3" customFormat="1" x14ac:dyDescent="0.3">
      <c r="A159" s="12" t="s">
        <v>224</v>
      </c>
      <c r="B159" s="10" t="s">
        <v>180</v>
      </c>
      <c r="C159" s="10" t="s">
        <v>225</v>
      </c>
      <c r="D159" s="10" t="s">
        <v>226</v>
      </c>
      <c r="E159" s="10"/>
      <c r="F159" s="10">
        <v>55.861899999999999</v>
      </c>
      <c r="G159" s="10" t="e">
        <f>#REF!</f>
        <v>#REF!</v>
      </c>
      <c r="H159" s="10" t="e">
        <f t="shared" si="4"/>
        <v>#REF!</v>
      </c>
      <c r="I159" s="10"/>
      <c r="J159" s="17">
        <v>5</v>
      </c>
    </row>
    <row r="160" spans="1:11" s="3" customFormat="1" x14ac:dyDescent="0.3">
      <c r="A160" s="58" t="s">
        <v>346</v>
      </c>
      <c r="B160" s="46" t="s">
        <v>340</v>
      </c>
      <c r="C160" s="46" t="s">
        <v>347</v>
      </c>
      <c r="D160" s="46" t="s">
        <v>156</v>
      </c>
      <c r="E160" s="46"/>
      <c r="F160" s="46">
        <v>90.475200000000001</v>
      </c>
      <c r="G160" s="46" t="e">
        <f>#REF!</f>
        <v>#REF!</v>
      </c>
      <c r="H160" s="46" t="e">
        <f t="shared" si="4"/>
        <v>#REF!</v>
      </c>
      <c r="I160" s="46"/>
      <c r="J160" s="17">
        <v>5</v>
      </c>
    </row>
    <row r="161" spans="1:11" s="3" customFormat="1" x14ac:dyDescent="0.3">
      <c r="A161" s="58" t="s">
        <v>358</v>
      </c>
      <c r="B161" s="46" t="s">
        <v>340</v>
      </c>
      <c r="C161" s="46" t="s">
        <v>357</v>
      </c>
      <c r="D161" s="46" t="s">
        <v>156</v>
      </c>
      <c r="E161" s="46"/>
      <c r="F161" s="46">
        <v>193.64879999999999</v>
      </c>
      <c r="G161" s="46" t="e">
        <f>#REF!</f>
        <v>#REF!</v>
      </c>
      <c r="H161" s="46" t="e">
        <f t="shared" si="4"/>
        <v>#REF!</v>
      </c>
      <c r="I161" s="46"/>
      <c r="J161" s="17">
        <v>5</v>
      </c>
    </row>
    <row r="162" spans="1:11" s="3" customFormat="1" x14ac:dyDescent="0.3">
      <c r="A162" s="58" t="s">
        <v>395</v>
      </c>
      <c r="B162" s="46" t="s">
        <v>340</v>
      </c>
      <c r="C162" s="46" t="s">
        <v>393</v>
      </c>
      <c r="D162" s="46" t="s">
        <v>394</v>
      </c>
      <c r="E162" s="46"/>
      <c r="F162" s="46">
        <v>22.668199999999999</v>
      </c>
      <c r="G162" s="46" t="e">
        <f>G161</f>
        <v>#REF!</v>
      </c>
      <c r="H162" s="46" t="e">
        <f t="shared" si="4"/>
        <v>#REF!</v>
      </c>
      <c r="I162" s="46"/>
      <c r="J162" s="17"/>
    </row>
    <row r="163" spans="1:11" s="3" customFormat="1" x14ac:dyDescent="0.3">
      <c r="A163" s="58" t="s">
        <v>369</v>
      </c>
      <c r="B163" s="46" t="s">
        <v>340</v>
      </c>
      <c r="C163" s="46" t="s">
        <v>370</v>
      </c>
      <c r="D163" s="46" t="s">
        <v>371</v>
      </c>
      <c r="E163" s="46"/>
      <c r="F163" s="46">
        <v>180.93020000000001</v>
      </c>
      <c r="G163" s="46" t="e">
        <f>#REF!</f>
        <v>#REF!</v>
      </c>
      <c r="H163" s="46" t="e">
        <f t="shared" si="4"/>
        <v>#REF!</v>
      </c>
      <c r="I163" s="46"/>
      <c r="J163" s="17">
        <v>5</v>
      </c>
    </row>
    <row r="164" spans="1:11" s="3" customFormat="1" x14ac:dyDescent="0.3">
      <c r="A164" s="56" t="s">
        <v>679</v>
      </c>
      <c r="B164" s="50" t="s">
        <v>318</v>
      </c>
      <c r="C164" s="50" t="s">
        <v>693</v>
      </c>
      <c r="D164" s="50" t="s">
        <v>590</v>
      </c>
      <c r="E164" s="50"/>
      <c r="F164" s="50">
        <v>103.8085</v>
      </c>
      <c r="G164" s="50" t="e">
        <f>#REF!</f>
        <v>#REF!</v>
      </c>
      <c r="H164" s="50" t="e">
        <f>G164*F164</f>
        <v>#REF!</v>
      </c>
      <c r="I164" s="50"/>
      <c r="J164" s="17">
        <v>5</v>
      </c>
    </row>
    <row r="165" spans="1:11" s="3" customFormat="1" x14ac:dyDescent="0.3">
      <c r="A165" s="56" t="s">
        <v>679</v>
      </c>
      <c r="B165" s="50" t="s">
        <v>318</v>
      </c>
      <c r="C165" s="50" t="s">
        <v>689</v>
      </c>
      <c r="D165" s="50" t="s">
        <v>688</v>
      </c>
      <c r="E165" s="50"/>
      <c r="F165" s="50">
        <v>118.0939</v>
      </c>
      <c r="G165" s="50" t="e">
        <f>#REF!</f>
        <v>#REF!</v>
      </c>
      <c r="H165" s="50" t="e">
        <f>G165*F165</f>
        <v>#REF!</v>
      </c>
      <c r="I165" s="50"/>
      <c r="J165" s="17">
        <v>5</v>
      </c>
    </row>
    <row r="166" spans="1:11" s="3" customFormat="1" x14ac:dyDescent="0.3">
      <c r="A166" s="4"/>
      <c r="B166" s="5"/>
      <c r="C166" s="5"/>
      <c r="D166" s="5"/>
      <c r="E166" s="5"/>
      <c r="F166" s="5"/>
      <c r="G166" s="5"/>
      <c r="H166" s="5"/>
      <c r="I166" s="5"/>
      <c r="J166" s="17"/>
    </row>
    <row r="167" spans="1:11" x14ac:dyDescent="0.3">
      <c r="A167" s="85" t="s">
        <v>35</v>
      </c>
      <c r="B167" s="86"/>
      <c r="C167" s="86"/>
      <c r="D167" s="86"/>
      <c r="E167" s="86"/>
      <c r="F167" s="86"/>
      <c r="G167" s="86"/>
      <c r="H167" s="86"/>
      <c r="I167" s="86"/>
      <c r="J167" s="17"/>
      <c r="K167" s="3"/>
    </row>
    <row r="168" spans="1:11" x14ac:dyDescent="0.3">
      <c r="A168" s="11"/>
      <c r="B168" s="8" t="s">
        <v>0</v>
      </c>
      <c r="C168" s="8" t="s">
        <v>157</v>
      </c>
      <c r="D168" s="8" t="s">
        <v>158</v>
      </c>
      <c r="E168" s="8"/>
      <c r="F168" s="8">
        <v>66.824600000000004</v>
      </c>
      <c r="G168" s="8" t="e">
        <f>#REF!</f>
        <v>#REF!</v>
      </c>
      <c r="H168" s="8" t="e">
        <f>F168*G168</f>
        <v>#REF!</v>
      </c>
      <c r="I168" s="8"/>
      <c r="J168" s="17">
        <v>5</v>
      </c>
      <c r="K168" s="3"/>
    </row>
    <row r="169" spans="1:11" x14ac:dyDescent="0.3">
      <c r="A169" s="11"/>
      <c r="B169" s="8" t="s">
        <v>0</v>
      </c>
      <c r="C169" s="8" t="s">
        <v>20</v>
      </c>
      <c r="D169" s="8" t="s">
        <v>19</v>
      </c>
      <c r="E169" s="8"/>
      <c r="F169" s="8">
        <v>14.146000000000001</v>
      </c>
      <c r="G169" s="8" t="e">
        <f>G168</f>
        <v>#REF!</v>
      </c>
      <c r="H169" s="8" t="e">
        <f>F169*G169</f>
        <v>#REF!</v>
      </c>
      <c r="I169" s="8"/>
      <c r="J169" s="17"/>
      <c r="K169" s="3"/>
    </row>
    <row r="170" spans="1:11" s="3" customFormat="1" x14ac:dyDescent="0.3">
      <c r="A170" s="11" t="s">
        <v>299</v>
      </c>
      <c r="B170" s="8" t="s">
        <v>0</v>
      </c>
      <c r="C170" s="8" t="s">
        <v>311</v>
      </c>
      <c r="D170" s="8" t="s">
        <v>312</v>
      </c>
      <c r="E170" s="8"/>
      <c r="F170" s="8">
        <v>79.001999999999995</v>
      </c>
      <c r="G170" s="8" t="e">
        <f>#REF!</f>
        <v>#REF!</v>
      </c>
      <c r="H170" s="8" t="e">
        <f>F170*G170</f>
        <v>#REF!</v>
      </c>
      <c r="I170" s="8"/>
      <c r="J170" s="17">
        <v>5</v>
      </c>
    </row>
    <row r="171" spans="1:11" s="3" customFormat="1" x14ac:dyDescent="0.3">
      <c r="A171" s="55" t="s">
        <v>262</v>
      </c>
      <c r="B171" s="43" t="s">
        <v>263</v>
      </c>
      <c r="C171" s="43" t="s">
        <v>264</v>
      </c>
      <c r="D171" s="43" t="s">
        <v>265</v>
      </c>
      <c r="E171" s="43"/>
      <c r="F171" s="43">
        <v>103.1735</v>
      </c>
      <c r="G171" s="43" t="e">
        <f>#REF!</f>
        <v>#REF!</v>
      </c>
      <c r="H171" s="43" t="e">
        <f>G171*F171</f>
        <v>#REF!</v>
      </c>
      <c r="I171" s="43"/>
      <c r="J171" s="17">
        <v>5</v>
      </c>
    </row>
    <row r="172" spans="1:11" s="3" customFormat="1" x14ac:dyDescent="0.3">
      <c r="A172" s="56" t="s">
        <v>680</v>
      </c>
      <c r="B172" s="50" t="s">
        <v>318</v>
      </c>
      <c r="C172" s="50" t="s">
        <v>692</v>
      </c>
      <c r="D172" s="50" t="s">
        <v>594</v>
      </c>
      <c r="E172" s="50"/>
      <c r="F172" s="50">
        <v>113.3319</v>
      </c>
      <c r="G172" s="50" t="e">
        <f>#REF!</f>
        <v>#REF!</v>
      </c>
      <c r="H172" s="50" t="e">
        <f>G172*F172</f>
        <v>#REF!</v>
      </c>
      <c r="I172" s="50"/>
      <c r="J172" s="17">
        <v>5</v>
      </c>
    </row>
    <row r="173" spans="1:11" s="3" customFormat="1" x14ac:dyDescent="0.3">
      <c r="A173" s="56" t="s">
        <v>680</v>
      </c>
      <c r="B173" s="50" t="s">
        <v>318</v>
      </c>
      <c r="C173" s="50" t="s">
        <v>691</v>
      </c>
      <c r="D173" s="50" t="s">
        <v>690</v>
      </c>
      <c r="E173" s="50"/>
      <c r="F173" s="50">
        <v>127.61799999999999</v>
      </c>
      <c r="G173" s="50" t="e">
        <f>#REF!</f>
        <v>#REF!</v>
      </c>
      <c r="H173" s="50" t="e">
        <f>G173*F173</f>
        <v>#REF!</v>
      </c>
      <c r="I173" s="50"/>
      <c r="J173" s="17">
        <v>5</v>
      </c>
    </row>
    <row r="174" spans="1:11" s="3" customFormat="1" x14ac:dyDescent="0.3">
      <c r="A174" s="4"/>
      <c r="B174" s="5"/>
      <c r="C174" s="5"/>
      <c r="D174" s="5"/>
      <c r="E174" s="5"/>
      <c r="F174" s="5"/>
      <c r="G174" s="5"/>
      <c r="H174" s="5"/>
      <c r="I174" s="5"/>
      <c r="J174" s="17"/>
    </row>
    <row r="175" spans="1:11" s="3" customFormat="1" x14ac:dyDescent="0.3">
      <c r="A175" s="85" t="s">
        <v>122</v>
      </c>
      <c r="B175" s="86"/>
      <c r="C175" s="86"/>
      <c r="D175" s="86"/>
      <c r="E175" s="86"/>
      <c r="F175" s="86"/>
      <c r="G175" s="86"/>
      <c r="H175" s="86"/>
      <c r="I175" s="86"/>
      <c r="J175" s="17"/>
    </row>
    <row r="176" spans="1:11" x14ac:dyDescent="0.3">
      <c r="A176" s="54" t="s">
        <v>57</v>
      </c>
      <c r="B176" s="9" t="s">
        <v>2</v>
      </c>
      <c r="C176" s="9" t="s">
        <v>120</v>
      </c>
      <c r="D176" s="9" t="s">
        <v>121</v>
      </c>
      <c r="E176" s="9"/>
      <c r="F176" s="9">
        <v>55.539099999999998</v>
      </c>
      <c r="G176" s="9" t="e">
        <f>#REF!</f>
        <v>#REF!</v>
      </c>
      <c r="H176" s="9" t="e">
        <f>G176*F176</f>
        <v>#REF!</v>
      </c>
      <c r="I176" s="9"/>
      <c r="J176" s="17">
        <v>5</v>
      </c>
      <c r="K176" s="3"/>
    </row>
    <row r="177" spans="1:11" s="3" customFormat="1" x14ac:dyDescent="0.3">
      <c r="A177" s="54" t="s">
        <v>399</v>
      </c>
      <c r="B177" s="9" t="s">
        <v>2</v>
      </c>
      <c r="C177" s="9" t="s">
        <v>407</v>
      </c>
      <c r="D177" s="9" t="s">
        <v>408</v>
      </c>
      <c r="E177" s="9"/>
      <c r="F177" s="9">
        <v>12.6496</v>
      </c>
      <c r="G177" s="9" t="e">
        <f>G176</f>
        <v>#REF!</v>
      </c>
      <c r="H177" s="9" t="e">
        <f>G177*F177</f>
        <v>#REF!</v>
      </c>
      <c r="I177" s="9"/>
      <c r="J177" s="17"/>
    </row>
    <row r="178" spans="1:11" x14ac:dyDescent="0.3">
      <c r="A178" s="4"/>
      <c r="B178" s="5"/>
      <c r="C178" s="5"/>
      <c r="D178" s="5"/>
      <c r="E178" s="5"/>
      <c r="F178" s="5"/>
      <c r="G178" s="5"/>
      <c r="H178" s="5"/>
      <c r="I178" s="5"/>
      <c r="J178" s="17"/>
      <c r="K178" s="3"/>
    </row>
    <row r="179" spans="1:11" x14ac:dyDescent="0.3">
      <c r="A179" s="85" t="s">
        <v>44</v>
      </c>
      <c r="B179" s="86"/>
      <c r="C179" s="86"/>
      <c r="D179" s="86"/>
      <c r="E179" s="86"/>
      <c r="F179" s="86"/>
      <c r="G179" s="86"/>
      <c r="H179" s="86"/>
      <c r="I179" s="86"/>
      <c r="J179" s="17"/>
      <c r="K179" s="3"/>
    </row>
    <row r="180" spans="1:11" x14ac:dyDescent="0.3">
      <c r="A180" s="11"/>
      <c r="B180" s="8" t="s">
        <v>0</v>
      </c>
      <c r="C180" s="8" t="s">
        <v>45</v>
      </c>
      <c r="D180" s="8" t="s">
        <v>48</v>
      </c>
      <c r="E180" s="8"/>
      <c r="F180" s="8">
        <v>0.94340000000000002</v>
      </c>
      <c r="G180" s="14" t="e">
        <f>G85+G92+G105+G131+G154+G168</f>
        <v>#REF!</v>
      </c>
      <c r="H180" s="8" t="e">
        <f t="shared" ref="H180:H186" si="5">F180*G180</f>
        <v>#REF!</v>
      </c>
      <c r="I180" s="8"/>
      <c r="J180" s="17">
        <v>0</v>
      </c>
      <c r="K180" s="3"/>
    </row>
    <row r="181" spans="1:11" s="3" customFormat="1" x14ac:dyDescent="0.3">
      <c r="A181" s="11" t="s">
        <v>313</v>
      </c>
      <c r="B181" s="8" t="s">
        <v>0</v>
      </c>
      <c r="C181" s="8" t="s">
        <v>315</v>
      </c>
      <c r="D181" s="8" t="s">
        <v>317</v>
      </c>
      <c r="E181" s="8"/>
      <c r="F181" s="8">
        <v>1.7837000000000001</v>
      </c>
      <c r="G181" s="14" t="e">
        <f>G87+G94+G107+G133+G156+G170</f>
        <v>#REF!</v>
      </c>
      <c r="H181" s="8" t="e">
        <f t="shared" si="5"/>
        <v>#REF!</v>
      </c>
      <c r="I181" s="8"/>
      <c r="J181" s="17">
        <v>0</v>
      </c>
    </row>
    <row r="182" spans="1:11" s="3" customFormat="1" x14ac:dyDescent="0.3">
      <c r="A182" s="11" t="s">
        <v>314</v>
      </c>
      <c r="B182" s="8" t="s">
        <v>0</v>
      </c>
      <c r="C182" s="8" t="s">
        <v>316</v>
      </c>
      <c r="D182" s="8" t="s">
        <v>81</v>
      </c>
      <c r="E182" s="8"/>
      <c r="F182" s="8">
        <v>2.0811999999999999</v>
      </c>
      <c r="G182" s="14" t="e">
        <f>G87+G94+G107+G133+G156+G170</f>
        <v>#REF!</v>
      </c>
      <c r="H182" s="8" t="e">
        <f t="shared" si="5"/>
        <v>#REF!</v>
      </c>
      <c r="I182" s="8"/>
      <c r="J182" s="17">
        <v>0</v>
      </c>
    </row>
    <row r="183" spans="1:11" s="3" customFormat="1" x14ac:dyDescent="0.3">
      <c r="A183" s="12"/>
      <c r="B183" s="10" t="s">
        <v>1</v>
      </c>
      <c r="C183" s="10" t="s">
        <v>46</v>
      </c>
      <c r="D183" s="10" t="s">
        <v>47</v>
      </c>
      <c r="E183" s="10"/>
      <c r="F183" s="10">
        <v>1.24</v>
      </c>
      <c r="G183" s="10" t="e">
        <f>G134+G157+G266</f>
        <v>#REF!</v>
      </c>
      <c r="H183" s="10" t="e">
        <f t="shared" si="5"/>
        <v>#REF!</v>
      </c>
      <c r="I183" s="10"/>
      <c r="J183" s="17">
        <v>0</v>
      </c>
    </row>
    <row r="184" spans="1:11" x14ac:dyDescent="0.3">
      <c r="A184" s="12"/>
      <c r="B184" s="10" t="s">
        <v>1</v>
      </c>
      <c r="C184" s="10" t="s">
        <v>78</v>
      </c>
      <c r="D184" s="10" t="s">
        <v>82</v>
      </c>
      <c r="E184" s="10"/>
      <c r="F184" s="10">
        <v>6.35</v>
      </c>
      <c r="G184" s="10" t="e">
        <f>G135+G158</f>
        <v>#REF!</v>
      </c>
      <c r="H184" s="10" t="e">
        <f t="shared" si="5"/>
        <v>#REF!</v>
      </c>
      <c r="I184" s="10"/>
      <c r="J184" s="17">
        <v>0</v>
      </c>
      <c r="K184" s="3"/>
    </row>
    <row r="185" spans="1:11" x14ac:dyDescent="0.3">
      <c r="A185" s="12"/>
      <c r="B185" s="10" t="s">
        <v>1</v>
      </c>
      <c r="C185" s="10" t="s">
        <v>79</v>
      </c>
      <c r="D185" s="10" t="s">
        <v>83</v>
      </c>
      <c r="E185" s="10"/>
      <c r="F185" s="10">
        <v>6.41</v>
      </c>
      <c r="G185" s="10" t="e">
        <f>G136+G159</f>
        <v>#REF!</v>
      </c>
      <c r="H185" s="10" t="e">
        <f t="shared" si="5"/>
        <v>#REF!</v>
      </c>
      <c r="I185" s="10"/>
      <c r="J185" s="17">
        <v>0</v>
      </c>
      <c r="K185" s="3"/>
    </row>
    <row r="186" spans="1:11" x14ac:dyDescent="0.3">
      <c r="A186" s="12"/>
      <c r="B186" s="10" t="s">
        <v>1</v>
      </c>
      <c r="C186" s="10" t="s">
        <v>80</v>
      </c>
      <c r="D186" s="10" t="s">
        <v>81</v>
      </c>
      <c r="E186" s="10"/>
      <c r="F186" s="10">
        <v>0.97</v>
      </c>
      <c r="G186" s="10" t="e">
        <f>G134+G135+G136+G157+G158+G159+G266</f>
        <v>#REF!</v>
      </c>
      <c r="H186" s="10" t="e">
        <f t="shared" si="5"/>
        <v>#REF!</v>
      </c>
      <c r="I186" s="10"/>
      <c r="J186" s="17">
        <v>0</v>
      </c>
      <c r="K186" s="3"/>
    </row>
    <row r="187" spans="1:11" s="3" customFormat="1" x14ac:dyDescent="0.3">
      <c r="A187" s="57" t="s">
        <v>332</v>
      </c>
      <c r="B187" s="45" t="s">
        <v>322</v>
      </c>
      <c r="C187" s="45" t="s">
        <v>332</v>
      </c>
      <c r="D187" s="45" t="s">
        <v>333</v>
      </c>
      <c r="E187" s="45"/>
      <c r="F187" s="45">
        <v>1.9976</v>
      </c>
      <c r="G187" s="45" t="e">
        <f>G97+G96+G95</f>
        <v>#REF!</v>
      </c>
      <c r="H187" s="45" t="e">
        <f>G187*F187</f>
        <v>#REF!</v>
      </c>
      <c r="I187" s="45"/>
      <c r="J187" s="17">
        <v>0</v>
      </c>
    </row>
    <row r="188" spans="1:11" s="3" customFormat="1" x14ac:dyDescent="0.3">
      <c r="A188" s="57" t="s">
        <v>334</v>
      </c>
      <c r="B188" s="45" t="s">
        <v>322</v>
      </c>
      <c r="C188" s="45" t="s">
        <v>334</v>
      </c>
      <c r="D188" s="45" t="s">
        <v>335</v>
      </c>
      <c r="E188" s="45"/>
      <c r="F188" s="45">
        <v>3.8024</v>
      </c>
      <c r="G188" s="45" t="e">
        <f>2*G95</f>
        <v>#REF!</v>
      </c>
      <c r="H188" s="45" t="e">
        <f>G188*F188</f>
        <v>#REF!</v>
      </c>
      <c r="I188" s="45"/>
      <c r="J188" s="17">
        <v>0</v>
      </c>
    </row>
    <row r="189" spans="1:11" s="3" customFormat="1" x14ac:dyDescent="0.3">
      <c r="A189" s="57" t="s">
        <v>330</v>
      </c>
      <c r="B189" s="45" t="s">
        <v>322</v>
      </c>
      <c r="C189" s="45" t="s">
        <v>330</v>
      </c>
      <c r="D189" s="45" t="s">
        <v>331</v>
      </c>
      <c r="E189" s="45"/>
      <c r="F189" s="45">
        <v>2.0087000000000002</v>
      </c>
      <c r="G189" s="45" t="e">
        <f>G97+G96+G95</f>
        <v>#REF!</v>
      </c>
      <c r="H189" s="45" t="e">
        <f>G189*F189</f>
        <v>#REF!</v>
      </c>
      <c r="I189" s="45"/>
      <c r="J189" s="17">
        <v>0</v>
      </c>
    </row>
    <row r="190" spans="1:11" s="3" customFormat="1" x14ac:dyDescent="0.3">
      <c r="A190" s="59" t="s">
        <v>400</v>
      </c>
      <c r="B190" s="47" t="s">
        <v>2</v>
      </c>
      <c r="C190" s="47" t="s">
        <v>412</v>
      </c>
      <c r="D190" s="47" t="s">
        <v>413</v>
      </c>
      <c r="E190" s="47"/>
      <c r="F190" s="47">
        <v>1.885</v>
      </c>
      <c r="G190" s="47" t="e">
        <f>G176+G108+G98+G88</f>
        <v>#REF!</v>
      </c>
      <c r="H190" s="9" t="e">
        <f>G190*F190</f>
        <v>#REF!</v>
      </c>
      <c r="I190" s="47"/>
      <c r="J190" s="17">
        <v>0</v>
      </c>
    </row>
    <row r="191" spans="1:11" s="3" customFormat="1" x14ac:dyDescent="0.3">
      <c r="A191" s="59" t="s">
        <v>409</v>
      </c>
      <c r="B191" s="47" t="s">
        <v>2</v>
      </c>
      <c r="C191" s="47" t="s">
        <v>410</v>
      </c>
      <c r="D191" s="47" t="s">
        <v>411</v>
      </c>
      <c r="E191" s="47"/>
      <c r="F191" s="47">
        <v>1.8037000000000001</v>
      </c>
      <c r="G191" s="47" t="e">
        <f>G176+G108+G98+G88</f>
        <v>#REF!</v>
      </c>
      <c r="H191" s="9" t="e">
        <f>G191*F191</f>
        <v>#REF!</v>
      </c>
      <c r="I191" s="47"/>
      <c r="J191" s="17">
        <v>0</v>
      </c>
    </row>
    <row r="192" spans="1:11" s="3" customFormat="1" x14ac:dyDescent="0.3">
      <c r="A192" s="4"/>
      <c r="B192" s="5"/>
      <c r="C192" s="5"/>
      <c r="D192" s="5"/>
      <c r="E192" s="5"/>
      <c r="F192" s="5"/>
      <c r="G192" s="5"/>
      <c r="H192" s="5"/>
      <c r="I192" s="5"/>
      <c r="J192" s="17"/>
    </row>
    <row r="193" spans="1:11" s="3" customFormat="1" x14ac:dyDescent="0.3">
      <c r="A193" s="85" t="s">
        <v>28</v>
      </c>
      <c r="B193" s="86"/>
      <c r="C193" s="86"/>
      <c r="D193" s="86"/>
      <c r="E193" s="86"/>
      <c r="F193" s="86"/>
      <c r="G193" s="86"/>
      <c r="H193" s="86"/>
      <c r="I193" s="86"/>
      <c r="J193" s="17"/>
    </row>
    <row r="194" spans="1:11" x14ac:dyDescent="0.3">
      <c r="A194" s="11"/>
      <c r="B194" s="8" t="s">
        <v>0</v>
      </c>
      <c r="C194" s="8" t="s">
        <v>163</v>
      </c>
      <c r="D194" s="8" t="s">
        <v>164</v>
      </c>
      <c r="E194" s="8"/>
      <c r="F194" s="8">
        <v>34.872599999999998</v>
      </c>
      <c r="G194" s="8" t="e">
        <f>#REF!</f>
        <v>#REF!</v>
      </c>
      <c r="H194" s="8" t="e">
        <f>F194*G194</f>
        <v>#REF!</v>
      </c>
      <c r="I194" s="8"/>
      <c r="J194" s="17">
        <v>5</v>
      </c>
      <c r="K194" s="3"/>
    </row>
    <row r="195" spans="1:11" x14ac:dyDescent="0.3">
      <c r="A195" s="13"/>
      <c r="B195" s="7" t="s">
        <v>4</v>
      </c>
      <c r="C195" s="7" t="s">
        <v>67</v>
      </c>
      <c r="D195" s="7" t="s">
        <v>7</v>
      </c>
      <c r="E195" s="7"/>
      <c r="F195" s="7">
        <v>47.920099999999998</v>
      </c>
      <c r="G195" s="52" t="e">
        <f>#REF!</f>
        <v>#REF!</v>
      </c>
      <c r="H195" s="7" t="e">
        <f>F195*G195</f>
        <v>#REF!</v>
      </c>
      <c r="I195" s="7"/>
      <c r="J195" s="17">
        <v>5</v>
      </c>
      <c r="K195" s="3"/>
    </row>
    <row r="196" spans="1:11" x14ac:dyDescent="0.3">
      <c r="A196" s="54" t="s">
        <v>58</v>
      </c>
      <c r="B196" s="9" t="s">
        <v>2</v>
      </c>
      <c r="C196" s="9" t="s">
        <v>131</v>
      </c>
      <c r="D196" s="9" t="s">
        <v>132</v>
      </c>
      <c r="E196" s="9"/>
      <c r="F196" s="9">
        <v>40.720999999999997</v>
      </c>
      <c r="G196" s="9" t="e">
        <f>#REF!</f>
        <v>#REF!</v>
      </c>
      <c r="H196" s="9" t="e">
        <f>F196*G196</f>
        <v>#REF!</v>
      </c>
      <c r="I196" s="9"/>
      <c r="J196" s="17">
        <v>5</v>
      </c>
      <c r="K196" s="3"/>
    </row>
    <row r="197" spans="1:11" s="3" customFormat="1" x14ac:dyDescent="0.3">
      <c r="A197" s="4"/>
      <c r="B197" s="5"/>
      <c r="C197" s="5"/>
      <c r="D197" s="5"/>
      <c r="E197" s="5"/>
      <c r="F197" s="5"/>
      <c r="G197" s="5"/>
      <c r="H197" s="5"/>
      <c r="I197" s="5"/>
      <c r="J197" s="17"/>
    </row>
    <row r="198" spans="1:11" x14ac:dyDescent="0.3">
      <c r="A198" s="85" t="s">
        <v>29</v>
      </c>
      <c r="B198" s="86"/>
      <c r="C198" s="86"/>
      <c r="D198" s="86"/>
      <c r="E198" s="86"/>
      <c r="F198" s="86"/>
      <c r="G198" s="86"/>
      <c r="H198" s="86"/>
      <c r="I198" s="86"/>
      <c r="J198" s="17"/>
      <c r="K198" s="3"/>
    </row>
    <row r="199" spans="1:11" x14ac:dyDescent="0.3">
      <c r="A199" s="11"/>
      <c r="B199" s="8" t="s">
        <v>0</v>
      </c>
      <c r="C199" s="8" t="s">
        <v>165</v>
      </c>
      <c r="D199" s="8" t="s">
        <v>134</v>
      </c>
      <c r="E199" s="8"/>
      <c r="F199" s="8">
        <v>50.443899999999999</v>
      </c>
      <c r="G199" s="8" t="e">
        <f>#REF!</f>
        <v>#REF!</v>
      </c>
      <c r="H199" s="8" t="e">
        <f>F199*G199</f>
        <v>#REF!</v>
      </c>
      <c r="I199" s="8"/>
      <c r="J199" s="17">
        <v>5</v>
      </c>
      <c r="K199" s="3"/>
    </row>
    <row r="200" spans="1:11" x14ac:dyDescent="0.3">
      <c r="A200" s="13"/>
      <c r="B200" s="7" t="s">
        <v>4</v>
      </c>
      <c r="C200" s="7" t="s">
        <v>68</v>
      </c>
      <c r="D200" s="7" t="s">
        <v>8</v>
      </c>
      <c r="E200" s="7"/>
      <c r="F200" s="7">
        <v>80.253100000000003</v>
      </c>
      <c r="G200" s="52" t="e">
        <f>#REF!</f>
        <v>#REF!</v>
      </c>
      <c r="H200" s="7" t="e">
        <f>F200*G200</f>
        <v>#REF!</v>
      </c>
      <c r="I200" s="7"/>
      <c r="J200" s="17">
        <v>5</v>
      </c>
      <c r="K200" s="3"/>
    </row>
    <row r="201" spans="1:11" s="3" customFormat="1" x14ac:dyDescent="0.3">
      <c r="A201" s="54" t="s">
        <v>59</v>
      </c>
      <c r="B201" s="9" t="s">
        <v>2</v>
      </c>
      <c r="C201" s="9" t="s">
        <v>133</v>
      </c>
      <c r="D201" s="9" t="s">
        <v>134</v>
      </c>
      <c r="E201" s="9"/>
      <c r="F201" s="9">
        <v>69.128200000000007</v>
      </c>
      <c r="G201" s="9" t="e">
        <f>#REF!</f>
        <v>#REF!</v>
      </c>
      <c r="H201" s="9" t="e">
        <f>F201*G201</f>
        <v>#REF!</v>
      </c>
      <c r="I201" s="9"/>
      <c r="J201" s="17">
        <v>5</v>
      </c>
    </row>
    <row r="202" spans="1:11" s="3" customFormat="1" x14ac:dyDescent="0.3">
      <c r="A202" s="4"/>
      <c r="B202" s="5"/>
      <c r="C202" s="5"/>
      <c r="D202" s="5"/>
      <c r="E202" s="5"/>
      <c r="F202" s="5"/>
      <c r="G202" s="5"/>
      <c r="H202" s="5"/>
      <c r="I202" s="5"/>
      <c r="J202" s="17"/>
    </row>
    <row r="203" spans="1:11" x14ac:dyDescent="0.3">
      <c r="A203" s="85" t="s">
        <v>49</v>
      </c>
      <c r="B203" s="86"/>
      <c r="C203" s="86"/>
      <c r="D203" s="86"/>
      <c r="E203" s="86"/>
      <c r="F203" s="86"/>
      <c r="G203" s="86"/>
      <c r="H203" s="86"/>
      <c r="I203" s="86"/>
      <c r="J203" s="17"/>
      <c r="K203" s="3"/>
    </row>
    <row r="204" spans="1:11" x14ac:dyDescent="0.3">
      <c r="A204" s="11"/>
      <c r="B204" s="8" t="s">
        <v>0</v>
      </c>
      <c r="C204" s="8" t="s">
        <v>159</v>
      </c>
      <c r="D204" s="8" t="s">
        <v>160</v>
      </c>
      <c r="E204" s="8"/>
      <c r="F204" s="8">
        <v>42.666200000000003</v>
      </c>
      <c r="G204" s="8">
        <v>0</v>
      </c>
      <c r="H204" s="8">
        <f>F204*G204</f>
        <v>0</v>
      </c>
      <c r="I204" s="8"/>
      <c r="J204" s="17">
        <v>5</v>
      </c>
      <c r="K204" s="3"/>
    </row>
    <row r="205" spans="1:11" s="3" customFormat="1" x14ac:dyDescent="0.3">
      <c r="A205" s="12" t="s">
        <v>227</v>
      </c>
      <c r="B205" s="10" t="s">
        <v>180</v>
      </c>
      <c r="C205" s="10" t="s">
        <v>228</v>
      </c>
      <c r="D205" s="10" t="s">
        <v>229</v>
      </c>
      <c r="E205" s="10"/>
      <c r="F205" s="10">
        <v>36.573900000000002</v>
      </c>
      <c r="G205" s="10" t="e">
        <f>#REF!</f>
        <v>#REF!</v>
      </c>
      <c r="H205" s="10" t="e">
        <f>F205*G205</f>
        <v>#REF!</v>
      </c>
      <c r="I205" s="10"/>
      <c r="J205" s="17">
        <v>5</v>
      </c>
    </row>
    <row r="206" spans="1:11" x14ac:dyDescent="0.3">
      <c r="A206" s="55" t="s">
        <v>292</v>
      </c>
      <c r="B206" s="43" t="s">
        <v>263</v>
      </c>
      <c r="C206" s="43" t="s">
        <v>293</v>
      </c>
      <c r="D206" s="43" t="s">
        <v>294</v>
      </c>
      <c r="E206" s="43"/>
      <c r="F206" s="43">
        <v>92.0625</v>
      </c>
      <c r="G206" s="43" t="e">
        <f>#REF!</f>
        <v>#REF!</v>
      </c>
      <c r="H206" s="43" t="e">
        <f>G206*F206</f>
        <v>#REF!</v>
      </c>
      <c r="I206" s="43"/>
      <c r="J206" s="17">
        <v>5</v>
      </c>
      <c r="K206" s="3"/>
    </row>
    <row r="207" spans="1:11" x14ac:dyDescent="0.3">
      <c r="A207" s="4"/>
      <c r="B207" s="5"/>
      <c r="C207" s="5"/>
      <c r="D207" s="5"/>
      <c r="E207" s="5"/>
      <c r="F207" s="5"/>
      <c r="G207" s="5"/>
      <c r="H207" s="5"/>
      <c r="I207" s="5"/>
      <c r="J207" s="17"/>
      <c r="K207" s="3"/>
    </row>
    <row r="208" spans="1:11" x14ac:dyDescent="0.3">
      <c r="A208" s="85" t="s">
        <v>50</v>
      </c>
      <c r="B208" s="86"/>
      <c r="C208" s="86"/>
      <c r="D208" s="86"/>
      <c r="E208" s="86"/>
      <c r="F208" s="86"/>
      <c r="G208" s="86"/>
      <c r="H208" s="86"/>
      <c r="I208" s="86"/>
      <c r="J208" s="17"/>
      <c r="K208" s="3"/>
    </row>
    <row r="209" spans="1:11" x14ac:dyDescent="0.3">
      <c r="A209" s="11"/>
      <c r="B209" s="8" t="s">
        <v>0</v>
      </c>
      <c r="C209" s="8" t="s">
        <v>161</v>
      </c>
      <c r="D209" s="8" t="s">
        <v>162</v>
      </c>
      <c r="E209" s="8"/>
      <c r="F209" s="8">
        <v>83.301000000000002</v>
      </c>
      <c r="G209" s="8">
        <v>0</v>
      </c>
      <c r="H209" s="8">
        <f>F209*G209</f>
        <v>0</v>
      </c>
      <c r="I209" s="8"/>
      <c r="J209" s="17">
        <v>5</v>
      </c>
      <c r="K209" s="3"/>
    </row>
    <row r="210" spans="1:11" x14ac:dyDescent="0.3">
      <c r="A210" s="12" t="s">
        <v>53</v>
      </c>
      <c r="B210" s="10" t="s">
        <v>180</v>
      </c>
      <c r="C210" s="10" t="s">
        <v>230</v>
      </c>
      <c r="D210" s="10" t="s">
        <v>231</v>
      </c>
      <c r="E210" s="10"/>
      <c r="F210" s="10">
        <v>60.001300000000001</v>
      </c>
      <c r="G210" s="10" t="e">
        <f>#REF!</f>
        <v>#REF!</v>
      </c>
      <c r="H210" s="10" t="e">
        <f>F210*G210</f>
        <v>#REF!</v>
      </c>
      <c r="I210" s="10"/>
      <c r="J210" s="17">
        <v>5</v>
      </c>
      <c r="K210" s="3"/>
    </row>
    <row r="211" spans="1:11" x14ac:dyDescent="0.3">
      <c r="A211" s="4"/>
      <c r="B211" s="5"/>
      <c r="C211" s="5"/>
      <c r="D211" s="5"/>
      <c r="E211" s="5"/>
      <c r="F211" s="5"/>
      <c r="G211" s="5"/>
      <c r="H211" s="5"/>
      <c r="I211" s="5"/>
      <c r="J211" s="17"/>
      <c r="K211" s="3"/>
    </row>
    <row r="212" spans="1:11" x14ac:dyDescent="0.3">
      <c r="A212" s="85" t="s">
        <v>71</v>
      </c>
      <c r="B212" s="86"/>
      <c r="C212" s="86"/>
      <c r="D212" s="86"/>
      <c r="E212" s="86"/>
      <c r="F212" s="86"/>
      <c r="G212" s="86"/>
      <c r="H212" s="86"/>
      <c r="I212" s="86"/>
      <c r="J212" s="17"/>
      <c r="K212" s="3"/>
    </row>
    <row r="213" spans="1:11" s="3" customFormat="1" x14ac:dyDescent="0.3">
      <c r="A213" s="13"/>
      <c r="B213" s="7" t="s">
        <v>4</v>
      </c>
      <c r="C213" s="7" t="s">
        <v>69</v>
      </c>
      <c r="D213" s="7" t="s">
        <v>70</v>
      </c>
      <c r="E213" s="7"/>
      <c r="F213" s="7">
        <v>99.522800000000004</v>
      </c>
      <c r="G213" s="52" t="e">
        <f>#REF!</f>
        <v>#REF!</v>
      </c>
      <c r="H213" s="7" t="e">
        <f>G213*F213</f>
        <v>#REF!</v>
      </c>
      <c r="I213" s="7"/>
      <c r="J213" s="17">
        <v>5</v>
      </c>
    </row>
    <row r="214" spans="1:11" s="3" customFormat="1" x14ac:dyDescent="0.3">
      <c r="A214" s="4"/>
      <c r="B214" s="5"/>
      <c r="C214" s="5"/>
      <c r="D214" s="5"/>
      <c r="E214" s="5"/>
      <c r="F214" s="5"/>
      <c r="G214" s="5"/>
      <c r="H214" s="5"/>
      <c r="I214" s="5"/>
      <c r="J214" s="17"/>
    </row>
    <row r="215" spans="1:11" s="3" customFormat="1" x14ac:dyDescent="0.3">
      <c r="A215" s="85" t="s">
        <v>72</v>
      </c>
      <c r="B215" s="86"/>
      <c r="C215" s="86"/>
      <c r="D215" s="86"/>
      <c r="E215" s="86"/>
      <c r="F215" s="86"/>
      <c r="G215" s="86"/>
      <c r="H215" s="86"/>
      <c r="I215" s="86"/>
      <c r="J215" s="17"/>
    </row>
    <row r="216" spans="1:11" s="3" customFormat="1" x14ac:dyDescent="0.3">
      <c r="A216" s="54" t="s">
        <v>60</v>
      </c>
      <c r="B216" s="9" t="s">
        <v>2</v>
      </c>
      <c r="C216" s="9" t="s">
        <v>135</v>
      </c>
      <c r="D216" s="9" t="s">
        <v>136</v>
      </c>
      <c r="E216" s="9"/>
      <c r="F216" s="9">
        <v>118.3359</v>
      </c>
      <c r="G216" s="9" t="e">
        <f>#REF!</f>
        <v>#REF!</v>
      </c>
      <c r="H216" s="9" t="e">
        <f>G216*F216</f>
        <v>#REF!</v>
      </c>
      <c r="I216" s="9"/>
      <c r="J216" s="17">
        <v>5</v>
      </c>
    </row>
    <row r="217" spans="1:11" s="42" customFormat="1" ht="15" thickBot="1" x14ac:dyDescent="0.35">
      <c r="A217" s="48"/>
      <c r="B217" s="44"/>
      <c r="C217" s="44"/>
      <c r="D217" s="44"/>
      <c r="E217" s="44"/>
      <c r="F217" s="44"/>
      <c r="G217" s="44"/>
      <c r="H217" s="44"/>
      <c r="I217" s="44"/>
      <c r="J217" s="78"/>
    </row>
    <row r="218" spans="1:11" x14ac:dyDescent="0.3">
      <c r="A218" s="95" t="s">
        <v>123</v>
      </c>
      <c r="B218" s="96"/>
      <c r="C218" s="96"/>
      <c r="D218" s="96"/>
      <c r="E218" s="96"/>
      <c r="F218" s="96"/>
      <c r="G218" s="96"/>
      <c r="H218" s="96"/>
      <c r="I218" s="96"/>
      <c r="J218" s="17"/>
      <c r="K218" s="3"/>
    </row>
    <row r="219" spans="1:11" s="3" customFormat="1" x14ac:dyDescent="0.3">
      <c r="A219" s="85" t="s">
        <v>124</v>
      </c>
      <c r="B219" s="86"/>
      <c r="C219" s="86"/>
      <c r="D219" s="86"/>
      <c r="E219" s="86"/>
      <c r="F219" s="86"/>
      <c r="G219" s="86"/>
      <c r="H219" s="86"/>
      <c r="I219" s="86"/>
      <c r="J219" s="17"/>
    </row>
    <row r="220" spans="1:11" s="3" customFormat="1" x14ac:dyDescent="0.3">
      <c r="A220" s="54" t="s">
        <v>125</v>
      </c>
      <c r="B220" s="9" t="s">
        <v>2</v>
      </c>
      <c r="C220" s="9" t="s">
        <v>126</v>
      </c>
      <c r="D220" s="9" t="s">
        <v>127</v>
      </c>
      <c r="E220" s="9">
        <v>4</v>
      </c>
      <c r="F220" s="9">
        <v>188.22030000000001</v>
      </c>
      <c r="G220" s="9" t="e">
        <f>#REF!</f>
        <v>#REF!</v>
      </c>
      <c r="H220" s="9" t="e">
        <f>G220*F220</f>
        <v>#REF!</v>
      </c>
      <c r="I220" s="9"/>
      <c r="J220" s="17">
        <v>5</v>
      </c>
    </row>
    <row r="221" spans="1:11" s="3" customFormat="1" x14ac:dyDescent="0.3">
      <c r="A221" s="11"/>
      <c r="B221" s="8" t="s">
        <v>0</v>
      </c>
      <c r="C221" s="8" t="s">
        <v>169</v>
      </c>
      <c r="D221" s="8" t="s">
        <v>170</v>
      </c>
      <c r="E221" s="8">
        <v>6</v>
      </c>
      <c r="F221" s="8">
        <v>144.7919</v>
      </c>
      <c r="G221" s="8" t="e">
        <f>#REF!</f>
        <v>#REF!</v>
      </c>
      <c r="H221" s="8" t="e">
        <f>G221*F221</f>
        <v>#REF!</v>
      </c>
      <c r="I221" s="8"/>
      <c r="J221" s="17">
        <v>5</v>
      </c>
    </row>
    <row r="222" spans="1:11" s="3" customFormat="1" x14ac:dyDescent="0.3">
      <c r="A222" s="12" t="s">
        <v>237</v>
      </c>
      <c r="B222" s="10" t="s">
        <v>180</v>
      </c>
      <c r="C222" s="10" t="s">
        <v>238</v>
      </c>
      <c r="D222" s="10" t="s">
        <v>239</v>
      </c>
      <c r="E222" s="10">
        <v>4</v>
      </c>
      <c r="F222" s="10">
        <v>124.5359</v>
      </c>
      <c r="G222" s="10" t="e">
        <f>#REF!</f>
        <v>#REF!</v>
      </c>
      <c r="H222" s="10" t="e">
        <f>G222*F222</f>
        <v>#REF!</v>
      </c>
      <c r="I222" s="10"/>
      <c r="J222" s="17">
        <v>5</v>
      </c>
    </row>
    <row r="223" spans="1:11" s="3" customFormat="1" x14ac:dyDescent="0.3">
      <c r="A223" s="56" t="s">
        <v>602</v>
      </c>
      <c r="B223" s="50" t="s">
        <v>318</v>
      </c>
      <c r="C223" s="50" t="s">
        <v>624</v>
      </c>
      <c r="D223" s="50" t="s">
        <v>603</v>
      </c>
      <c r="E223" s="50">
        <v>1</v>
      </c>
      <c r="F223" s="50">
        <v>126.55419999999999</v>
      </c>
      <c r="G223" s="50" t="e">
        <f>#REF!</f>
        <v>#REF!</v>
      </c>
      <c r="H223" s="50" t="e">
        <f>G223*F223</f>
        <v>#REF!</v>
      </c>
      <c r="I223" s="50"/>
      <c r="J223" s="17">
        <v>5</v>
      </c>
    </row>
    <row r="224" spans="1:11" s="3" customFormat="1" x14ac:dyDescent="0.3">
      <c r="A224" s="56" t="s">
        <v>573</v>
      </c>
      <c r="B224" s="50" t="s">
        <v>318</v>
      </c>
      <c r="C224" s="50" t="s">
        <v>574</v>
      </c>
      <c r="D224" s="50" t="s">
        <v>575</v>
      </c>
      <c r="E224" s="50">
        <v>8</v>
      </c>
      <c r="F224" s="50">
        <v>23.3965</v>
      </c>
      <c r="G224" s="50" t="e">
        <f>#REF!</f>
        <v>#REF!</v>
      </c>
      <c r="H224" s="50" t="e">
        <f>G224*F224</f>
        <v>#REF!</v>
      </c>
      <c r="I224" s="50"/>
      <c r="J224" s="17"/>
    </row>
    <row r="225" spans="1:10" s="3" customFormat="1" x14ac:dyDescent="0.3">
      <c r="A225" s="4"/>
      <c r="B225" s="5"/>
      <c r="C225" s="5"/>
      <c r="D225" s="5"/>
      <c r="E225" s="5"/>
      <c r="F225" s="5"/>
      <c r="G225" s="5"/>
      <c r="H225" s="5"/>
      <c r="I225" s="5"/>
      <c r="J225" s="17"/>
    </row>
    <row r="226" spans="1:10" s="3" customFormat="1" x14ac:dyDescent="0.3">
      <c r="A226" s="85" t="s">
        <v>166</v>
      </c>
      <c r="B226" s="86"/>
      <c r="C226" s="86"/>
      <c r="D226" s="86"/>
      <c r="E226" s="86"/>
      <c r="F226" s="86"/>
      <c r="G226" s="86"/>
      <c r="H226" s="86"/>
      <c r="I226" s="86"/>
      <c r="J226" s="17"/>
    </row>
    <row r="227" spans="1:10" s="3" customFormat="1" x14ac:dyDescent="0.3">
      <c r="A227" s="11"/>
      <c r="B227" s="8" t="s">
        <v>0</v>
      </c>
      <c r="C227" s="8" t="s">
        <v>171</v>
      </c>
      <c r="D227" s="8" t="s">
        <v>167</v>
      </c>
      <c r="E227" s="8">
        <v>4</v>
      </c>
      <c r="F227" s="8">
        <v>103.3002</v>
      </c>
      <c r="G227" s="8" t="e">
        <f>#REF!</f>
        <v>#REF!</v>
      </c>
      <c r="H227" s="8" t="e">
        <f t="shared" ref="H227:H233" si="6">G227*F227</f>
        <v>#REF!</v>
      </c>
      <c r="I227" s="8"/>
      <c r="J227" s="17">
        <v>5</v>
      </c>
    </row>
    <row r="228" spans="1:10" s="3" customFormat="1" x14ac:dyDescent="0.3">
      <c r="A228" s="54" t="s">
        <v>128</v>
      </c>
      <c r="B228" s="9" t="s">
        <v>2</v>
      </c>
      <c r="C228" s="9" t="s">
        <v>129</v>
      </c>
      <c r="D228" s="9" t="s">
        <v>130</v>
      </c>
      <c r="E228" s="9">
        <v>4</v>
      </c>
      <c r="F228" s="9">
        <v>213.85499999999999</v>
      </c>
      <c r="G228" s="9" t="e">
        <f>#REF!</f>
        <v>#REF!</v>
      </c>
      <c r="H228" s="9" t="e">
        <f t="shared" si="6"/>
        <v>#REF!</v>
      </c>
      <c r="I228" s="9"/>
      <c r="J228" s="17">
        <v>5</v>
      </c>
    </row>
    <row r="229" spans="1:10" s="3" customFormat="1" x14ac:dyDescent="0.3">
      <c r="A229" s="13" t="s">
        <v>250</v>
      </c>
      <c r="B229" s="7" t="s">
        <v>4</v>
      </c>
      <c r="C229" s="7" t="s">
        <v>251</v>
      </c>
      <c r="D229" s="7" t="s">
        <v>252</v>
      </c>
      <c r="E229" s="7">
        <v>4</v>
      </c>
      <c r="F229" s="7">
        <v>348.60919999999999</v>
      </c>
      <c r="G229" s="52" t="e">
        <f>#REF!</f>
        <v>#REF!</v>
      </c>
      <c r="H229" s="7" t="e">
        <f t="shared" si="6"/>
        <v>#REF!</v>
      </c>
      <c r="I229" s="7"/>
      <c r="J229" s="17">
        <v>5</v>
      </c>
    </row>
    <row r="230" spans="1:10" s="3" customFormat="1" x14ac:dyDescent="0.3">
      <c r="A230" s="13" t="s">
        <v>247</v>
      </c>
      <c r="B230" s="7" t="s">
        <v>4</v>
      </c>
      <c r="C230" s="7" t="s">
        <v>248</v>
      </c>
      <c r="D230" s="7" t="s">
        <v>249</v>
      </c>
      <c r="E230" s="7">
        <v>4</v>
      </c>
      <c r="F230" s="7">
        <v>228.75399999999999</v>
      </c>
      <c r="G230" s="52" t="e">
        <f>#REF!</f>
        <v>#REF!</v>
      </c>
      <c r="H230" s="7" t="e">
        <f t="shared" si="6"/>
        <v>#REF!</v>
      </c>
      <c r="I230" s="7"/>
      <c r="J230" s="17">
        <v>5</v>
      </c>
    </row>
    <row r="231" spans="1:10" s="3" customFormat="1" x14ac:dyDescent="0.3">
      <c r="A231" s="13" t="s">
        <v>649</v>
      </c>
      <c r="B231" s="7" t="s">
        <v>4</v>
      </c>
      <c r="C231" s="7" t="s">
        <v>648</v>
      </c>
      <c r="D231" s="7" t="s">
        <v>647</v>
      </c>
      <c r="E231" s="7">
        <v>1.5</v>
      </c>
      <c r="F231" s="7">
        <v>189.28399999999999</v>
      </c>
      <c r="G231" s="52" t="e">
        <f>#REF!</f>
        <v>#REF!</v>
      </c>
      <c r="H231" s="7" t="e">
        <f>G231*F231</f>
        <v>#REF!</v>
      </c>
      <c r="I231" s="7"/>
      <c r="J231" s="17">
        <v>5</v>
      </c>
    </row>
    <row r="232" spans="1:10" s="3" customFormat="1" x14ac:dyDescent="0.3">
      <c r="A232" s="11"/>
      <c r="B232" s="8" t="s">
        <v>0</v>
      </c>
      <c r="C232" s="8" t="s">
        <v>172</v>
      </c>
      <c r="D232" s="8" t="s">
        <v>168</v>
      </c>
      <c r="E232" s="8">
        <v>6</v>
      </c>
      <c r="F232" s="8">
        <v>269.31470000000002</v>
      </c>
      <c r="G232" s="8" t="e">
        <f>#REF!</f>
        <v>#REF!</v>
      </c>
      <c r="H232" s="8" t="e">
        <f t="shared" si="6"/>
        <v>#REF!</v>
      </c>
      <c r="I232" s="8"/>
      <c r="J232" s="17">
        <v>5</v>
      </c>
    </row>
    <row r="233" spans="1:10" s="3" customFormat="1" x14ac:dyDescent="0.3">
      <c r="A233" s="12" t="s">
        <v>240</v>
      </c>
      <c r="B233" s="10" t="s">
        <v>180</v>
      </c>
      <c r="C233" s="10" t="s">
        <v>241</v>
      </c>
      <c r="D233" s="10" t="s">
        <v>242</v>
      </c>
      <c r="E233" s="10">
        <v>8</v>
      </c>
      <c r="F233" s="10">
        <v>248.6508</v>
      </c>
      <c r="G233" s="10" t="e">
        <f>#REF!</f>
        <v>#REF!</v>
      </c>
      <c r="H233" s="10" t="e">
        <f t="shared" si="6"/>
        <v>#REF!</v>
      </c>
      <c r="I233" s="10"/>
      <c r="J233" s="17">
        <v>5</v>
      </c>
    </row>
    <row r="234" spans="1:10" s="3" customFormat="1" x14ac:dyDescent="0.3">
      <c r="A234" s="56" t="s">
        <v>571</v>
      </c>
      <c r="B234" s="50" t="s">
        <v>318</v>
      </c>
      <c r="C234" s="50" t="s">
        <v>625</v>
      </c>
      <c r="D234" s="50" t="s">
        <v>572</v>
      </c>
      <c r="E234" s="50">
        <v>4.5</v>
      </c>
      <c r="F234" s="50">
        <v>196.744</v>
      </c>
      <c r="G234" s="50" t="e">
        <f>#REF!</f>
        <v>#REF!</v>
      </c>
      <c r="H234" s="50" t="e">
        <f>G234*F234</f>
        <v>#REF!</v>
      </c>
      <c r="I234" s="50"/>
      <c r="J234" s="17">
        <v>5</v>
      </c>
    </row>
    <row r="235" spans="1:10" s="3" customFormat="1" x14ac:dyDescent="0.3">
      <c r="A235" s="4"/>
      <c r="B235" s="5"/>
      <c r="C235" s="5"/>
      <c r="D235" s="5"/>
      <c r="E235" s="5"/>
      <c r="F235" s="5"/>
      <c r="G235" s="5"/>
      <c r="H235" s="5"/>
      <c r="I235" s="5"/>
      <c r="J235" s="17"/>
    </row>
    <row r="236" spans="1:10" s="3" customFormat="1" x14ac:dyDescent="0.3">
      <c r="A236" s="85" t="s">
        <v>319</v>
      </c>
      <c r="B236" s="86"/>
      <c r="C236" s="86"/>
      <c r="D236" s="86"/>
      <c r="E236" s="86"/>
      <c r="F236" s="86"/>
      <c r="G236" s="86"/>
      <c r="H236" s="86"/>
      <c r="I236" s="86"/>
      <c r="J236" s="17"/>
    </row>
    <row r="237" spans="1:10" s="3" customFormat="1" x14ac:dyDescent="0.3">
      <c r="A237" s="56" t="s">
        <v>698</v>
      </c>
      <c r="B237" s="50" t="s">
        <v>318</v>
      </c>
      <c r="C237" s="50" t="s">
        <v>699</v>
      </c>
      <c r="D237" s="50" t="s">
        <v>697</v>
      </c>
      <c r="E237" s="50"/>
      <c r="F237" s="50">
        <v>351.4248</v>
      </c>
      <c r="G237" s="50" t="e">
        <f>#REF!</f>
        <v>#REF!</v>
      </c>
      <c r="H237" s="50" t="e">
        <f>G237*F237</f>
        <v>#REF!</v>
      </c>
      <c r="I237" s="50"/>
      <c r="J237" s="17">
        <v>45</v>
      </c>
    </row>
    <row r="238" spans="1:10" s="3" customFormat="1" x14ac:dyDescent="0.3">
      <c r="A238" s="56" t="s">
        <v>696</v>
      </c>
      <c r="B238" s="50" t="s">
        <v>318</v>
      </c>
      <c r="C238" s="50" t="s">
        <v>700</v>
      </c>
      <c r="D238" s="50" t="s">
        <v>697</v>
      </c>
      <c r="E238" s="50"/>
      <c r="F238" s="50">
        <v>446.66250000000002</v>
      </c>
      <c r="G238" s="50" t="e">
        <f>#REF!</f>
        <v>#REF!</v>
      </c>
      <c r="H238" s="50" t="e">
        <f>G238*F238</f>
        <v>#REF!</v>
      </c>
      <c r="I238" s="50"/>
      <c r="J238" s="17">
        <v>45</v>
      </c>
    </row>
    <row r="239" spans="1:10" s="3" customFormat="1" x14ac:dyDescent="0.3">
      <c r="A239" s="4"/>
      <c r="B239" s="5"/>
      <c r="C239" s="5"/>
      <c r="D239" s="5"/>
      <c r="E239" s="5"/>
      <c r="F239" s="5"/>
      <c r="G239" s="5"/>
      <c r="H239" s="5"/>
      <c r="I239" s="5"/>
      <c r="J239" s="17"/>
    </row>
    <row r="240" spans="1:10" s="3" customFormat="1" x14ac:dyDescent="0.3">
      <c r="A240" s="85" t="s">
        <v>246</v>
      </c>
      <c r="B240" s="86"/>
      <c r="C240" s="86"/>
      <c r="D240" s="86"/>
      <c r="E240" s="86"/>
      <c r="F240" s="86"/>
      <c r="G240" s="86"/>
      <c r="H240" s="86"/>
      <c r="I240" s="86"/>
      <c r="J240" s="17"/>
    </row>
    <row r="241" spans="1:11" s="3" customFormat="1" x14ac:dyDescent="0.3">
      <c r="A241" s="11"/>
      <c r="B241" s="8" t="s">
        <v>0</v>
      </c>
      <c r="C241" s="8" t="s">
        <v>173</v>
      </c>
      <c r="D241" s="8" t="s">
        <v>174</v>
      </c>
      <c r="E241" s="8">
        <v>6</v>
      </c>
      <c r="F241" s="8">
        <v>671.43669999999997</v>
      </c>
      <c r="G241" s="8" t="e">
        <f>#REF!</f>
        <v>#REF!</v>
      </c>
      <c r="H241" s="8" t="e">
        <f>G241*F241</f>
        <v>#REF!</v>
      </c>
      <c r="I241" s="8"/>
      <c r="J241" s="17">
        <v>75</v>
      </c>
    </row>
    <row r="242" spans="1:11" s="3" customFormat="1" x14ac:dyDescent="0.3">
      <c r="A242" s="12" t="s">
        <v>234</v>
      </c>
      <c r="B242" s="10" t="s">
        <v>180</v>
      </c>
      <c r="C242" s="10" t="s">
        <v>235</v>
      </c>
      <c r="D242" s="10" t="s">
        <v>236</v>
      </c>
      <c r="E242" s="10">
        <v>2</v>
      </c>
      <c r="F242" s="10">
        <v>528.17660000000001</v>
      </c>
      <c r="G242" s="10" t="e">
        <f>#REF!</f>
        <v>#REF!</v>
      </c>
      <c r="H242" s="10" t="e">
        <f>G242*F242</f>
        <v>#REF!</v>
      </c>
      <c r="I242" s="10"/>
      <c r="J242" s="17">
        <v>75</v>
      </c>
    </row>
    <row r="243" spans="1:11" s="3" customFormat="1" x14ac:dyDescent="0.3">
      <c r="A243" s="48"/>
      <c r="B243" s="44"/>
      <c r="C243" s="44"/>
      <c r="D243" s="44"/>
      <c r="E243" s="44"/>
      <c r="F243" s="44"/>
      <c r="G243" s="44"/>
      <c r="H243" s="44"/>
      <c r="I243" s="44"/>
      <c r="J243" s="17"/>
    </row>
    <row r="244" spans="1:11" s="3" customFormat="1" x14ac:dyDescent="0.3">
      <c r="A244" s="85" t="s">
        <v>175</v>
      </c>
      <c r="B244" s="86"/>
      <c r="C244" s="86"/>
      <c r="D244" s="86"/>
      <c r="E244" s="86"/>
      <c r="F244" s="86"/>
      <c r="G244" s="86"/>
      <c r="H244" s="86"/>
      <c r="I244" s="86"/>
      <c r="J244" s="17"/>
    </row>
    <row r="245" spans="1:11" s="3" customFormat="1" x14ac:dyDescent="0.3">
      <c r="A245" s="11"/>
      <c r="B245" s="8" t="s">
        <v>0</v>
      </c>
      <c r="C245" s="8" t="s">
        <v>176</v>
      </c>
      <c r="D245" s="8" t="s">
        <v>175</v>
      </c>
      <c r="E245" s="8"/>
      <c r="F245" s="8">
        <v>515.12199999999996</v>
      </c>
      <c r="G245" s="8" t="e">
        <f>#REF!</f>
        <v>#REF!</v>
      </c>
      <c r="H245" s="8" t="e">
        <f>G245*F245</f>
        <v>#REF!</v>
      </c>
      <c r="I245" s="8"/>
      <c r="J245" s="17">
        <v>15</v>
      </c>
    </row>
    <row r="246" spans="1:11" ht="14.4" customHeight="1" x14ac:dyDescent="0.3">
      <c r="A246" s="12" t="s">
        <v>232</v>
      </c>
      <c r="B246" s="10" t="s">
        <v>180</v>
      </c>
      <c r="C246" s="10" t="s">
        <v>233</v>
      </c>
      <c r="D246" s="10" t="s">
        <v>175</v>
      </c>
      <c r="E246" s="10"/>
      <c r="F246" s="10">
        <v>361.2706</v>
      </c>
      <c r="G246" s="10" t="e">
        <f>#REF!</f>
        <v>#REF!</v>
      </c>
      <c r="H246" s="10" t="e">
        <f>G246*F246</f>
        <v>#REF!</v>
      </c>
      <c r="I246" s="10"/>
      <c r="J246" s="17">
        <v>15</v>
      </c>
      <c r="K246" s="3"/>
    </row>
    <row r="247" spans="1:11" ht="15" customHeight="1" x14ac:dyDescent="0.3">
      <c r="A247" s="13" t="s">
        <v>259</v>
      </c>
      <c r="B247" s="7" t="s">
        <v>4</v>
      </c>
      <c r="C247" s="7" t="s">
        <v>260</v>
      </c>
      <c r="D247" s="7" t="s">
        <v>261</v>
      </c>
      <c r="E247" s="7"/>
      <c r="F247" s="7">
        <v>461.31279999999998</v>
      </c>
      <c r="G247" s="52" t="e">
        <f>#REF!</f>
        <v>#REF!</v>
      </c>
      <c r="H247" s="7" t="e">
        <f>G247*F247</f>
        <v>#REF!</v>
      </c>
      <c r="I247" s="7"/>
      <c r="J247" s="17">
        <v>15</v>
      </c>
      <c r="K247" s="3"/>
    </row>
    <row r="248" spans="1:11" s="3" customFormat="1" ht="15" customHeight="1" x14ac:dyDescent="0.3">
      <c r="A248" s="4"/>
      <c r="B248" s="5"/>
      <c r="C248" s="5"/>
      <c r="D248" s="5"/>
      <c r="E248" s="5"/>
      <c r="F248" s="5"/>
      <c r="G248" s="5"/>
      <c r="H248" s="5"/>
      <c r="I248" s="5"/>
      <c r="J248" s="79"/>
    </row>
    <row r="249" spans="1:11" x14ac:dyDescent="0.3">
      <c r="A249" s="85" t="s">
        <v>178</v>
      </c>
      <c r="B249" s="86"/>
      <c r="C249" s="86"/>
      <c r="D249" s="86"/>
      <c r="E249" s="86"/>
      <c r="F249" s="86"/>
      <c r="G249" s="86"/>
      <c r="H249" s="86"/>
      <c r="I249" s="86"/>
      <c r="J249" s="17"/>
      <c r="K249" s="3"/>
    </row>
    <row r="250" spans="1:11" x14ac:dyDescent="0.3">
      <c r="A250" s="11"/>
      <c r="B250" s="8" t="s">
        <v>0</v>
      </c>
      <c r="C250" s="8" t="s">
        <v>177</v>
      </c>
      <c r="D250" s="8" t="s">
        <v>178</v>
      </c>
      <c r="E250" s="8"/>
      <c r="F250" s="8">
        <v>84.189400000000006</v>
      </c>
      <c r="G250" s="8" t="e">
        <f>#REF!</f>
        <v>#REF!</v>
      </c>
      <c r="H250" s="8" t="e">
        <f>G250*F250</f>
        <v>#REF!</v>
      </c>
      <c r="I250" s="8"/>
      <c r="J250" s="17">
        <v>5</v>
      </c>
      <c r="K250" s="3"/>
    </row>
    <row r="251" spans="1:11" x14ac:dyDescent="0.3">
      <c r="A251" s="12" t="s">
        <v>244</v>
      </c>
      <c r="B251" s="10" t="s">
        <v>180</v>
      </c>
      <c r="C251" s="10" t="s">
        <v>243</v>
      </c>
      <c r="D251" s="10" t="s">
        <v>245</v>
      </c>
      <c r="E251" s="10"/>
      <c r="F251" s="10">
        <v>142.4693</v>
      </c>
      <c r="G251" s="10" t="e">
        <f>#REF!</f>
        <v>#REF!</v>
      </c>
      <c r="H251" s="10" t="e">
        <f>G251*F251</f>
        <v>#REF!</v>
      </c>
      <c r="I251" s="10"/>
      <c r="J251" s="17">
        <v>5</v>
      </c>
      <c r="K251" s="3"/>
    </row>
    <row r="252" spans="1:11" x14ac:dyDescent="0.3">
      <c r="A252" s="57" t="s">
        <v>336</v>
      </c>
      <c r="B252" s="45" t="s">
        <v>322</v>
      </c>
      <c r="C252" s="45" t="s">
        <v>337</v>
      </c>
      <c r="D252" s="45" t="s">
        <v>338</v>
      </c>
      <c r="E252" s="45"/>
      <c r="F252" s="45">
        <v>81.427800000000005</v>
      </c>
      <c r="G252" s="45" t="e">
        <f>#REF!</f>
        <v>#REF!</v>
      </c>
      <c r="H252" s="45" t="e">
        <f>G252*F252</f>
        <v>#REF!</v>
      </c>
      <c r="I252" s="45"/>
      <c r="J252" s="17">
        <v>5</v>
      </c>
      <c r="K252" s="3"/>
    </row>
    <row r="253" spans="1:11" x14ac:dyDescent="0.3">
      <c r="A253" s="55" t="s">
        <v>295</v>
      </c>
      <c r="B253" s="43" t="s">
        <v>263</v>
      </c>
      <c r="C253" s="43" t="s">
        <v>296</v>
      </c>
      <c r="D253" s="43" t="s">
        <v>297</v>
      </c>
      <c r="E253" s="43"/>
      <c r="F253" s="43">
        <v>117.45910000000001</v>
      </c>
      <c r="G253" s="43" t="e">
        <f>#REF!</f>
        <v>#REF!</v>
      </c>
      <c r="H253" s="43" t="e">
        <f>G253*F253</f>
        <v>#REF!</v>
      </c>
      <c r="I253" s="43"/>
      <c r="J253" s="17">
        <v>5</v>
      </c>
      <c r="K253" s="3"/>
    </row>
    <row r="254" spans="1:11" s="42" customFormat="1" x14ac:dyDescent="0.3">
      <c r="A254" s="48"/>
      <c r="B254" s="44"/>
      <c r="C254" s="44"/>
      <c r="D254" s="49"/>
      <c r="E254" s="44"/>
      <c r="F254" s="44"/>
      <c r="G254" s="44"/>
      <c r="H254" s="44"/>
      <c r="I254" s="44"/>
      <c r="J254" s="78"/>
      <c r="K254" s="3"/>
    </row>
    <row r="255" spans="1:11" s="42" customFormat="1" x14ac:dyDescent="0.3">
      <c r="A255" s="85" t="s">
        <v>583</v>
      </c>
      <c r="B255" s="86"/>
      <c r="C255" s="86"/>
      <c r="D255" s="86"/>
      <c r="E255" s="86"/>
      <c r="F255" s="86"/>
      <c r="G255" s="86"/>
      <c r="H255" s="86"/>
      <c r="I255" s="86"/>
      <c r="J255" s="78"/>
      <c r="K255" s="3"/>
    </row>
    <row r="256" spans="1:11" s="42" customFormat="1" x14ac:dyDescent="0.3">
      <c r="A256" s="56" t="s">
        <v>584</v>
      </c>
      <c r="B256" s="50" t="s">
        <v>318</v>
      </c>
      <c r="C256" s="50" t="s">
        <v>626</v>
      </c>
      <c r="D256" s="50" t="s">
        <v>585</v>
      </c>
      <c r="E256" s="50"/>
      <c r="F256" s="50">
        <v>202.06139999999999</v>
      </c>
      <c r="G256" s="50" t="e">
        <f>#REF!</f>
        <v>#REF!</v>
      </c>
      <c r="H256" s="50" t="e">
        <f>G256*F256</f>
        <v>#REF!</v>
      </c>
      <c r="I256" s="50"/>
      <c r="J256" s="78">
        <v>5</v>
      </c>
      <c r="K256" s="3"/>
    </row>
    <row r="257" spans="1:11" s="42" customFormat="1" x14ac:dyDescent="0.3">
      <c r="A257" s="56" t="s">
        <v>586</v>
      </c>
      <c r="B257" s="50" t="s">
        <v>318</v>
      </c>
      <c r="C257" s="50" t="s">
        <v>627</v>
      </c>
      <c r="D257" s="50" t="s">
        <v>587</v>
      </c>
      <c r="E257" s="50"/>
      <c r="F257" s="50">
        <v>265.87029999999999</v>
      </c>
      <c r="G257" s="50" t="e">
        <f>#REF!</f>
        <v>#REF!</v>
      </c>
      <c r="H257" s="50" t="e">
        <f>G257*F257</f>
        <v>#REF!</v>
      </c>
      <c r="I257" s="50"/>
      <c r="J257" s="78">
        <v>5</v>
      </c>
      <c r="K257" s="3"/>
    </row>
    <row r="258" spans="1:11" s="42" customFormat="1" x14ac:dyDescent="0.3">
      <c r="A258" s="48"/>
      <c r="B258" s="44"/>
      <c r="C258" s="44"/>
      <c r="D258" s="49"/>
      <c r="E258" s="44"/>
      <c r="F258" s="44"/>
      <c r="G258" s="44"/>
      <c r="H258" s="44"/>
      <c r="I258" s="44"/>
      <c r="J258" s="78"/>
      <c r="K258" s="3"/>
    </row>
    <row r="259" spans="1:11" s="42" customFormat="1" x14ac:dyDescent="0.3">
      <c r="A259" s="85" t="s">
        <v>605</v>
      </c>
      <c r="B259" s="86"/>
      <c r="C259" s="86"/>
      <c r="D259" s="86"/>
      <c r="E259" s="86"/>
      <c r="F259" s="86"/>
      <c r="G259" s="86"/>
      <c r="H259" s="86"/>
      <c r="I259" s="86"/>
      <c r="J259" s="78"/>
      <c r="K259" s="3"/>
    </row>
    <row r="260" spans="1:11" s="42" customFormat="1" x14ac:dyDescent="0.3">
      <c r="A260" s="56" t="s">
        <v>606</v>
      </c>
      <c r="B260" s="50" t="s">
        <v>318</v>
      </c>
      <c r="C260" s="50" t="s">
        <v>607</v>
      </c>
      <c r="D260" s="50" t="s">
        <v>674</v>
      </c>
      <c r="E260" s="50"/>
      <c r="F260" s="50">
        <v>171.22049999999999</v>
      </c>
      <c r="G260" s="50" t="e">
        <f>#REF!</f>
        <v>#REF!</v>
      </c>
      <c r="H260" s="50" t="e">
        <f>G260*F260</f>
        <v>#REF!</v>
      </c>
      <c r="I260" s="50"/>
      <c r="J260" s="78">
        <v>15</v>
      </c>
      <c r="K260" s="3"/>
    </row>
    <row r="261" spans="1:11" s="42" customFormat="1" x14ac:dyDescent="0.3">
      <c r="A261" s="56" t="s">
        <v>608</v>
      </c>
      <c r="B261" s="50" t="s">
        <v>318</v>
      </c>
      <c r="C261" s="50" t="s">
        <v>609</v>
      </c>
      <c r="D261" s="50" t="s">
        <v>610</v>
      </c>
      <c r="E261" s="50"/>
      <c r="F261" s="50">
        <v>205.25190000000001</v>
      </c>
      <c r="G261" s="50" t="e">
        <f>#REF!</f>
        <v>#REF!</v>
      </c>
      <c r="H261" s="50" t="e">
        <f>G261*F261</f>
        <v>#REF!</v>
      </c>
      <c r="I261" s="50"/>
      <c r="J261" s="78">
        <v>15</v>
      </c>
      <c r="K261" s="3"/>
    </row>
    <row r="262" spans="1:11" s="42" customFormat="1" ht="15" thickBot="1" x14ac:dyDescent="0.35">
      <c r="A262" s="48"/>
      <c r="B262" s="44"/>
      <c r="C262" s="44"/>
      <c r="D262" s="44"/>
      <c r="E262" s="44"/>
      <c r="F262" s="44"/>
      <c r="G262" s="44"/>
      <c r="H262" s="44"/>
      <c r="I262" s="44"/>
      <c r="J262" s="78"/>
    </row>
    <row r="263" spans="1:11" s="42" customFormat="1" x14ac:dyDescent="0.3">
      <c r="A263" s="95" t="s">
        <v>414</v>
      </c>
      <c r="B263" s="96"/>
      <c r="C263" s="96"/>
      <c r="D263" s="96"/>
      <c r="E263" s="96"/>
      <c r="F263" s="96"/>
      <c r="G263" s="96"/>
      <c r="H263" s="96"/>
      <c r="I263" s="96"/>
      <c r="J263" s="78"/>
      <c r="K263" s="3"/>
    </row>
    <row r="264" spans="1:11" s="42" customFormat="1" x14ac:dyDescent="0.3">
      <c r="A264" s="85" t="s">
        <v>51</v>
      </c>
      <c r="B264" s="86"/>
      <c r="C264" s="86"/>
      <c r="D264" s="86"/>
      <c r="E264" s="86"/>
      <c r="F264" s="86"/>
      <c r="G264" s="86"/>
      <c r="H264" s="86"/>
      <c r="I264" s="86"/>
      <c r="J264" s="78"/>
      <c r="K264" s="3"/>
    </row>
    <row r="265" spans="1:11" s="42" customFormat="1" x14ac:dyDescent="0.3">
      <c r="A265" s="11" t="s">
        <v>415</v>
      </c>
      <c r="B265" s="8" t="s">
        <v>0</v>
      </c>
      <c r="C265" s="8" t="s">
        <v>416</v>
      </c>
      <c r="D265" s="8" t="s">
        <v>417</v>
      </c>
      <c r="E265" s="8"/>
      <c r="F265" s="8">
        <v>171.42689999999999</v>
      </c>
      <c r="G265" s="8" t="e">
        <f>#REF!</f>
        <v>#REF!</v>
      </c>
      <c r="H265" s="8" t="e">
        <f>G265*F265</f>
        <v>#REF!</v>
      </c>
      <c r="I265" s="8"/>
      <c r="J265" s="78">
        <v>15</v>
      </c>
      <c r="K265" s="3"/>
    </row>
    <row r="266" spans="1:11" s="42" customFormat="1" x14ac:dyDescent="0.3">
      <c r="A266" s="12" t="s">
        <v>553</v>
      </c>
      <c r="B266" s="10" t="s">
        <v>180</v>
      </c>
      <c r="C266" s="10" t="s">
        <v>552</v>
      </c>
      <c r="D266" s="10" t="s">
        <v>554</v>
      </c>
      <c r="E266" s="10"/>
      <c r="F266" s="10">
        <v>65.198700000000002</v>
      </c>
      <c r="G266" s="10" t="e">
        <f>#REF!</f>
        <v>#REF!</v>
      </c>
      <c r="H266" s="10" t="e">
        <f>G266*F266</f>
        <v>#REF!</v>
      </c>
      <c r="I266" s="10"/>
      <c r="J266" s="78">
        <v>5</v>
      </c>
      <c r="K266" s="3"/>
    </row>
    <row r="267" spans="1:11" s="42" customFormat="1" x14ac:dyDescent="0.3">
      <c r="A267" s="13" t="s">
        <v>639</v>
      </c>
      <c r="B267" s="7" t="s">
        <v>4</v>
      </c>
      <c r="C267" s="7" t="s">
        <v>640</v>
      </c>
      <c r="D267" s="7" t="s">
        <v>641</v>
      </c>
      <c r="E267" s="7"/>
      <c r="F267" s="7">
        <v>497.62279999999998</v>
      </c>
      <c r="G267" s="7" t="e">
        <f>#REF!</f>
        <v>#REF!</v>
      </c>
      <c r="H267" s="7" t="e">
        <f>G267*F267</f>
        <v>#REF!</v>
      </c>
      <c r="I267" s="7"/>
      <c r="J267" s="78">
        <v>15</v>
      </c>
      <c r="K267" s="3"/>
    </row>
    <row r="268" spans="1:11" s="42" customFormat="1" x14ac:dyDescent="0.3">
      <c r="A268" s="13" t="s">
        <v>642</v>
      </c>
      <c r="B268" s="7" t="s">
        <v>4</v>
      </c>
      <c r="C268" s="7" t="s">
        <v>643</v>
      </c>
      <c r="D268" s="7" t="s">
        <v>644</v>
      </c>
      <c r="E268" s="7"/>
      <c r="F268" s="7">
        <v>388.14769999999999</v>
      </c>
      <c r="G268" s="7" t="e">
        <f>#REF!</f>
        <v>#REF!</v>
      </c>
      <c r="H268" s="7" t="e">
        <f>G268*F268</f>
        <v>#REF!</v>
      </c>
      <c r="I268" s="7"/>
      <c r="J268" s="78">
        <v>15</v>
      </c>
      <c r="K268" s="3"/>
    </row>
    <row r="269" spans="1:11" s="42" customFormat="1" x14ac:dyDescent="0.3">
      <c r="A269" s="55" t="s">
        <v>650</v>
      </c>
      <c r="B269" s="43" t="s">
        <v>263</v>
      </c>
      <c r="C269" s="43" t="s">
        <v>669</v>
      </c>
      <c r="D269" s="43" t="s">
        <v>651</v>
      </c>
      <c r="E269" s="43"/>
      <c r="F269" s="43">
        <v>139.68109999999999</v>
      </c>
      <c r="G269" s="43" t="e">
        <f>#REF!</f>
        <v>#REF!</v>
      </c>
      <c r="H269" s="43" t="e">
        <f>G269*F269</f>
        <v>#REF!</v>
      </c>
      <c r="I269" s="43"/>
      <c r="J269" s="78">
        <v>15</v>
      </c>
      <c r="K269" s="3"/>
    </row>
    <row r="270" spans="1:11" s="42" customFormat="1" x14ac:dyDescent="0.3">
      <c r="A270" s="55" t="s">
        <v>652</v>
      </c>
      <c r="B270" s="43" t="s">
        <v>263</v>
      </c>
      <c r="C270" s="43" t="s">
        <v>668</v>
      </c>
      <c r="D270" s="43" t="s">
        <v>653</v>
      </c>
      <c r="E270" s="43"/>
      <c r="F270" s="43">
        <v>92.0625</v>
      </c>
      <c r="G270" s="43" t="e">
        <f>#REF!</f>
        <v>#REF!</v>
      </c>
      <c r="H270" s="43" t="e">
        <f t="shared" ref="H270:H275" si="7">G270*F270</f>
        <v>#REF!</v>
      </c>
      <c r="I270" s="43"/>
      <c r="J270" s="78">
        <v>15</v>
      </c>
      <c r="K270" s="3"/>
    </row>
    <row r="271" spans="1:11" s="42" customFormat="1" x14ac:dyDescent="0.3">
      <c r="A271" s="55" t="s">
        <v>657</v>
      </c>
      <c r="B271" s="43" t="s">
        <v>263</v>
      </c>
      <c r="C271" s="43" t="s">
        <v>666</v>
      </c>
      <c r="D271" s="43" t="s">
        <v>658</v>
      </c>
      <c r="E271" s="43"/>
      <c r="F271" s="43">
        <v>277.77499999999998</v>
      </c>
      <c r="G271" s="43" t="e">
        <f>#REF!</f>
        <v>#REF!</v>
      </c>
      <c r="H271" s="43" t="e">
        <f t="shared" si="7"/>
        <v>#REF!</v>
      </c>
      <c r="I271" s="43"/>
      <c r="J271" s="78">
        <v>45</v>
      </c>
      <c r="K271" s="3"/>
    </row>
    <row r="272" spans="1:11" s="42" customFormat="1" x14ac:dyDescent="0.3">
      <c r="A272" s="55" t="s">
        <v>659</v>
      </c>
      <c r="B272" s="43" t="s">
        <v>263</v>
      </c>
      <c r="C272" s="43" t="s">
        <v>667</v>
      </c>
      <c r="D272" s="43" t="s">
        <v>660</v>
      </c>
      <c r="E272" s="43"/>
      <c r="F272" s="43">
        <v>476.1857</v>
      </c>
      <c r="G272" s="43" t="e">
        <f>#REF!</f>
        <v>#REF!</v>
      </c>
      <c r="H272" s="43" t="e">
        <f t="shared" si="7"/>
        <v>#REF!</v>
      </c>
      <c r="I272" s="43"/>
      <c r="J272" s="78">
        <v>45</v>
      </c>
      <c r="K272" s="3"/>
    </row>
    <row r="273" spans="1:11" s="42" customFormat="1" x14ac:dyDescent="0.3">
      <c r="A273" s="55" t="s">
        <v>661</v>
      </c>
      <c r="B273" s="43" t="s">
        <v>263</v>
      </c>
      <c r="C273" s="43" t="s">
        <v>672</v>
      </c>
      <c r="D273" s="43" t="s">
        <v>662</v>
      </c>
      <c r="E273" s="43"/>
      <c r="F273" s="43">
        <v>269.47890000000001</v>
      </c>
      <c r="G273" s="43" t="e">
        <f>#REF!</f>
        <v>#REF!</v>
      </c>
      <c r="H273" s="43" t="e">
        <f t="shared" si="7"/>
        <v>#REF!</v>
      </c>
      <c r="I273" s="43"/>
      <c r="J273" s="78">
        <v>15</v>
      </c>
      <c r="K273" s="3"/>
    </row>
    <row r="274" spans="1:11" s="42" customFormat="1" x14ac:dyDescent="0.3">
      <c r="A274" s="55" t="s">
        <v>663</v>
      </c>
      <c r="B274" s="43" t="s">
        <v>263</v>
      </c>
      <c r="C274" s="43" t="s">
        <v>670</v>
      </c>
      <c r="D274" s="43" t="s">
        <v>662</v>
      </c>
      <c r="E274" s="43"/>
      <c r="F274" s="43">
        <v>139.68109999999999</v>
      </c>
      <c r="G274" s="43" t="e">
        <f>#REF!</f>
        <v>#REF!</v>
      </c>
      <c r="H274" s="43" t="e">
        <f t="shared" si="7"/>
        <v>#REF!</v>
      </c>
      <c r="I274" s="43"/>
      <c r="J274" s="78">
        <v>15</v>
      </c>
      <c r="K274" s="3"/>
    </row>
    <row r="275" spans="1:11" s="42" customFormat="1" x14ac:dyDescent="0.3">
      <c r="A275" s="55" t="s">
        <v>664</v>
      </c>
      <c r="B275" s="43" t="s">
        <v>263</v>
      </c>
      <c r="C275" s="43" t="s">
        <v>671</v>
      </c>
      <c r="D275" s="43" t="s">
        <v>665</v>
      </c>
      <c r="E275" s="43"/>
      <c r="F275" s="43">
        <v>146.03020000000001</v>
      </c>
      <c r="G275" s="43" t="e">
        <f>#REF!</f>
        <v>#REF!</v>
      </c>
      <c r="H275" s="43" t="e">
        <f t="shared" si="7"/>
        <v>#REF!</v>
      </c>
      <c r="I275" s="43"/>
      <c r="J275" s="78">
        <v>15</v>
      </c>
      <c r="K275" s="3"/>
    </row>
    <row r="276" spans="1:11" s="42" customFormat="1" x14ac:dyDescent="0.3">
      <c r="A276" s="56" t="s">
        <v>681</v>
      </c>
      <c r="B276" s="50" t="s">
        <v>318</v>
      </c>
      <c r="C276" s="50" t="s">
        <v>682</v>
      </c>
      <c r="D276" s="50" t="s">
        <v>683</v>
      </c>
      <c r="E276" s="50"/>
      <c r="F276" s="50">
        <v>166.66460000000001</v>
      </c>
      <c r="G276" s="50" t="e">
        <f>#REF!</f>
        <v>#REF!</v>
      </c>
      <c r="H276" s="50" t="e">
        <f>G276*F276</f>
        <v>#REF!</v>
      </c>
      <c r="I276" s="50"/>
      <c r="J276" s="78">
        <v>15</v>
      </c>
      <c r="K276" s="3"/>
    </row>
    <row r="277" spans="1:11" s="42" customFormat="1" x14ac:dyDescent="0.3">
      <c r="A277" s="48"/>
      <c r="B277" s="44"/>
      <c r="C277" s="44"/>
      <c r="D277" s="44"/>
      <c r="E277" s="44"/>
      <c r="F277" s="44"/>
      <c r="G277" s="44"/>
      <c r="H277" s="44"/>
      <c r="I277" s="44"/>
      <c r="J277" s="78"/>
      <c r="K277" s="3"/>
    </row>
    <row r="278" spans="1:11" s="42" customFormat="1" x14ac:dyDescent="0.3">
      <c r="A278" s="85" t="s">
        <v>421</v>
      </c>
      <c r="B278" s="86"/>
      <c r="C278" s="86"/>
      <c r="D278" s="86"/>
      <c r="E278" s="86"/>
      <c r="F278" s="86"/>
      <c r="G278" s="86"/>
      <c r="H278" s="86"/>
      <c r="I278" s="86"/>
      <c r="J278" s="78"/>
      <c r="K278" s="3"/>
    </row>
    <row r="279" spans="1:11" s="42" customFormat="1" x14ac:dyDescent="0.3">
      <c r="A279" s="11" t="s">
        <v>418</v>
      </c>
      <c r="B279" s="8" t="s">
        <v>0</v>
      </c>
      <c r="C279" s="8" t="s">
        <v>419</v>
      </c>
      <c r="D279" s="8" t="s">
        <v>420</v>
      </c>
      <c r="E279" s="8">
        <v>17</v>
      </c>
      <c r="F279" s="8">
        <v>455.67770000000002</v>
      </c>
      <c r="G279" s="8" t="e">
        <f>#REF!</f>
        <v>#REF!</v>
      </c>
      <c r="H279" s="8" t="e">
        <f>G279*F279</f>
        <v>#REF!</v>
      </c>
      <c r="I279" s="8"/>
      <c r="J279" s="78">
        <v>15</v>
      </c>
      <c r="K279" s="3"/>
    </row>
    <row r="280" spans="1:11" s="42" customFormat="1" x14ac:dyDescent="0.3">
      <c r="A280" s="12" t="s">
        <v>556</v>
      </c>
      <c r="B280" s="10" t="s">
        <v>180</v>
      </c>
      <c r="C280" s="10" t="s">
        <v>557</v>
      </c>
      <c r="D280" s="10" t="s">
        <v>558</v>
      </c>
      <c r="E280" s="10">
        <v>4</v>
      </c>
      <c r="F280" s="10">
        <v>164.74180000000001</v>
      </c>
      <c r="G280" s="10" t="e">
        <f>#REF!</f>
        <v>#REF!</v>
      </c>
      <c r="H280" s="10" t="e">
        <f>G280*F280</f>
        <v>#REF!</v>
      </c>
      <c r="I280" s="10"/>
      <c r="J280" s="78">
        <v>15</v>
      </c>
      <c r="K280" s="3"/>
    </row>
    <row r="281" spans="1:11" s="42" customFormat="1" x14ac:dyDescent="0.3">
      <c r="A281" s="13" t="s">
        <v>636</v>
      </c>
      <c r="B281" s="7" t="s">
        <v>4</v>
      </c>
      <c r="C281" s="7" t="s">
        <v>637</v>
      </c>
      <c r="D281" s="7" t="s">
        <v>638</v>
      </c>
      <c r="E281" s="7">
        <v>17</v>
      </c>
      <c r="F281" s="7">
        <v>455.35180000000003</v>
      </c>
      <c r="G281" s="7" t="e">
        <f>#REF!</f>
        <v>#REF!</v>
      </c>
      <c r="H281" s="7" t="e">
        <f>G281*F281</f>
        <v>#REF!</v>
      </c>
      <c r="I281" s="7"/>
      <c r="J281" s="78">
        <v>15</v>
      </c>
      <c r="K281" s="3"/>
    </row>
    <row r="282" spans="1:11" s="42" customFormat="1" x14ac:dyDescent="0.3">
      <c r="A282" s="48"/>
      <c r="B282" s="44"/>
      <c r="C282" s="44"/>
      <c r="D282" s="44"/>
      <c r="E282" s="44"/>
      <c r="F282" s="44"/>
      <c r="G282" s="44"/>
      <c r="H282" s="44"/>
      <c r="I282" s="44"/>
      <c r="J282" s="78"/>
      <c r="K282" s="3"/>
    </row>
    <row r="283" spans="1:11" s="42" customFormat="1" x14ac:dyDescent="0.3">
      <c r="A283" s="85" t="s">
        <v>555</v>
      </c>
      <c r="B283" s="86"/>
      <c r="C283" s="86"/>
      <c r="D283" s="86"/>
      <c r="E283" s="86"/>
      <c r="F283" s="86"/>
      <c r="G283" s="86"/>
      <c r="H283" s="86"/>
      <c r="I283" s="86"/>
      <c r="J283" s="78"/>
      <c r="K283" s="3"/>
    </row>
    <row r="284" spans="1:11" s="42" customFormat="1" x14ac:dyDescent="0.3">
      <c r="A284" s="11" t="s">
        <v>422</v>
      </c>
      <c r="B284" s="8" t="s">
        <v>0</v>
      </c>
      <c r="C284" s="8" t="s">
        <v>423</v>
      </c>
      <c r="D284" s="8" t="s">
        <v>424</v>
      </c>
      <c r="E284" s="8"/>
      <c r="F284" s="8">
        <v>239.13040000000001</v>
      </c>
      <c r="G284" s="8" t="e">
        <f>#REF!</f>
        <v>#REF!</v>
      </c>
      <c r="H284" s="8" t="e">
        <f t="shared" ref="H284:H289" si="8">G284*F284</f>
        <v>#REF!</v>
      </c>
      <c r="I284" s="8"/>
      <c r="J284" s="78">
        <v>5</v>
      </c>
      <c r="K284" s="3"/>
    </row>
    <row r="285" spans="1:11" s="42" customFormat="1" x14ac:dyDescent="0.3">
      <c r="A285" s="11" t="s">
        <v>433</v>
      </c>
      <c r="B285" s="8" t="s">
        <v>0</v>
      </c>
      <c r="C285" s="8" t="s">
        <v>434</v>
      </c>
      <c r="D285" s="8" t="s">
        <v>435</v>
      </c>
      <c r="E285" s="8"/>
      <c r="F285" s="8">
        <v>264.09910000000002</v>
      </c>
      <c r="G285" s="8" t="e">
        <f>#REF!</f>
        <v>#REF!</v>
      </c>
      <c r="H285" s="8" t="e">
        <f t="shared" si="8"/>
        <v>#REF!</v>
      </c>
      <c r="I285" s="8"/>
      <c r="J285" s="78">
        <v>5</v>
      </c>
      <c r="K285" s="3"/>
    </row>
    <row r="286" spans="1:11" s="42" customFormat="1" x14ac:dyDescent="0.3">
      <c r="A286" s="12" t="s">
        <v>560</v>
      </c>
      <c r="B286" s="10" t="s">
        <v>180</v>
      </c>
      <c r="C286" s="10" t="s">
        <v>559</v>
      </c>
      <c r="D286" s="10" t="s">
        <v>561</v>
      </c>
      <c r="E286" s="10"/>
      <c r="F286" s="10">
        <v>62.310899999999997</v>
      </c>
      <c r="G286" s="10" t="e">
        <f>#REF!</f>
        <v>#REF!</v>
      </c>
      <c r="H286" s="10" t="e">
        <f t="shared" si="8"/>
        <v>#REF!</v>
      </c>
      <c r="I286" s="10"/>
      <c r="J286" s="78">
        <v>5</v>
      </c>
      <c r="K286" s="3"/>
    </row>
    <row r="287" spans="1:11" s="42" customFormat="1" x14ac:dyDescent="0.3">
      <c r="A287" s="13" t="s">
        <v>630</v>
      </c>
      <c r="B287" s="7" t="s">
        <v>4</v>
      </c>
      <c r="C287" s="7" t="s">
        <v>631</v>
      </c>
      <c r="D287" s="7" t="s">
        <v>632</v>
      </c>
      <c r="E287" s="7"/>
      <c r="F287" s="7">
        <v>235.99119999999999</v>
      </c>
      <c r="G287" s="7" t="e">
        <f>#REF!</f>
        <v>#REF!</v>
      </c>
      <c r="H287" s="7" t="e">
        <f t="shared" si="8"/>
        <v>#REF!</v>
      </c>
      <c r="I287" s="7"/>
      <c r="J287" s="78">
        <v>5</v>
      </c>
      <c r="K287" s="3"/>
    </row>
    <row r="288" spans="1:11" s="42" customFormat="1" x14ac:dyDescent="0.3">
      <c r="A288" s="13" t="s">
        <v>633</v>
      </c>
      <c r="B288" s="7" t="s">
        <v>4</v>
      </c>
      <c r="C288" s="7" t="s">
        <v>634</v>
      </c>
      <c r="D288" s="7" t="s">
        <v>635</v>
      </c>
      <c r="E288" s="7"/>
      <c r="F288" s="7">
        <v>149.0778</v>
      </c>
      <c r="G288" s="7" t="e">
        <f>#REF!</f>
        <v>#REF!</v>
      </c>
      <c r="H288" s="7" t="e">
        <f t="shared" si="8"/>
        <v>#REF!</v>
      </c>
      <c r="I288" s="7"/>
      <c r="J288" s="78">
        <v>5</v>
      </c>
      <c r="K288" s="3"/>
    </row>
    <row r="289" spans="1:11" s="42" customFormat="1" x14ac:dyDescent="0.3">
      <c r="A289" s="55" t="s">
        <v>654</v>
      </c>
      <c r="B289" s="43" t="s">
        <v>263</v>
      </c>
      <c r="C289" s="43" t="s">
        <v>655</v>
      </c>
      <c r="D289" s="43" t="s">
        <v>656</v>
      </c>
      <c r="E289" s="43"/>
      <c r="F289" s="43">
        <v>174.60140000000001</v>
      </c>
      <c r="G289" s="43" t="e">
        <f>#REF!</f>
        <v>#REF!</v>
      </c>
      <c r="H289" s="43" t="e">
        <f t="shared" si="8"/>
        <v>#REF!</v>
      </c>
      <c r="I289" s="43"/>
      <c r="J289" s="78">
        <v>5</v>
      </c>
      <c r="K289" s="3"/>
    </row>
    <row r="290" spans="1:11" s="42" customFormat="1" x14ac:dyDescent="0.3">
      <c r="A290" s="48"/>
      <c r="B290" s="44"/>
      <c r="C290" s="44"/>
      <c r="D290" s="44"/>
      <c r="E290" s="44"/>
      <c r="F290" s="44"/>
      <c r="G290" s="44"/>
      <c r="H290" s="44"/>
      <c r="I290" s="44"/>
      <c r="J290" s="78"/>
      <c r="K290" s="3"/>
    </row>
    <row r="291" spans="1:11" s="42" customFormat="1" x14ac:dyDescent="0.3">
      <c r="A291" s="85" t="s">
        <v>428</v>
      </c>
      <c r="B291" s="86"/>
      <c r="C291" s="86"/>
      <c r="D291" s="86"/>
      <c r="E291" s="86"/>
      <c r="F291" s="86"/>
      <c r="G291" s="86"/>
      <c r="H291" s="86"/>
      <c r="I291" s="86"/>
      <c r="J291" s="78"/>
      <c r="K291" s="3"/>
    </row>
    <row r="292" spans="1:11" s="42" customFormat="1" x14ac:dyDescent="0.3">
      <c r="A292" s="11" t="s">
        <v>425</v>
      </c>
      <c r="B292" s="8" t="s">
        <v>0</v>
      </c>
      <c r="C292" s="8" t="s">
        <v>426</v>
      </c>
      <c r="D292" s="8" t="s">
        <v>427</v>
      </c>
      <c r="E292" s="8"/>
      <c r="F292" s="8">
        <v>144.45910000000001</v>
      </c>
      <c r="G292" s="8" t="e">
        <f>#REF!</f>
        <v>#REF!</v>
      </c>
      <c r="H292" s="8" t="e">
        <f>G292*F292</f>
        <v>#REF!</v>
      </c>
      <c r="I292" s="8"/>
      <c r="J292" s="78">
        <v>15</v>
      </c>
      <c r="K292" s="3"/>
    </row>
    <row r="293" spans="1:11" s="42" customFormat="1" x14ac:dyDescent="0.3">
      <c r="A293" s="48"/>
      <c r="B293" s="44"/>
      <c r="C293" s="44"/>
      <c r="D293" s="44"/>
      <c r="E293" s="44"/>
      <c r="F293" s="44"/>
      <c r="G293" s="44"/>
      <c r="H293" s="44"/>
      <c r="I293" s="44"/>
      <c r="J293" s="78"/>
      <c r="K293" s="3"/>
    </row>
    <row r="294" spans="1:11" s="42" customFormat="1" x14ac:dyDescent="0.3">
      <c r="A294" s="85" t="s">
        <v>432</v>
      </c>
      <c r="B294" s="86"/>
      <c r="C294" s="86"/>
      <c r="D294" s="86"/>
      <c r="E294" s="86"/>
      <c r="F294" s="86"/>
      <c r="G294" s="86"/>
      <c r="H294" s="86"/>
      <c r="I294" s="86"/>
      <c r="J294" s="78"/>
      <c r="K294" s="3"/>
    </row>
    <row r="295" spans="1:11" s="42" customFormat="1" x14ac:dyDescent="0.3">
      <c r="A295" s="11" t="s">
        <v>429</v>
      </c>
      <c r="B295" s="8" t="s">
        <v>0</v>
      </c>
      <c r="C295" s="8" t="s">
        <v>430</v>
      </c>
      <c r="D295" s="8" t="s">
        <v>431</v>
      </c>
      <c r="E295" s="8">
        <v>6</v>
      </c>
      <c r="F295" s="8">
        <v>156.8553</v>
      </c>
      <c r="G295" s="8" t="e">
        <f>#REF!</f>
        <v>#REF!</v>
      </c>
      <c r="H295" s="8" t="e">
        <f>G295*F295</f>
        <v>#REF!</v>
      </c>
      <c r="I295" s="8"/>
      <c r="J295" s="78">
        <v>15</v>
      </c>
      <c r="K295" s="3"/>
    </row>
    <row r="296" spans="1:11" s="42" customFormat="1" x14ac:dyDescent="0.3">
      <c r="A296" s="11" t="s">
        <v>564</v>
      </c>
      <c r="B296" s="8" t="s">
        <v>0</v>
      </c>
      <c r="C296" s="8" t="s">
        <v>562</v>
      </c>
      <c r="D296" s="8" t="s">
        <v>563</v>
      </c>
      <c r="E296" s="8">
        <v>4</v>
      </c>
      <c r="F296" s="8">
        <v>155.01439999999999</v>
      </c>
      <c r="G296" s="8" t="e">
        <f>#REF!</f>
        <v>#REF!</v>
      </c>
      <c r="H296" s="8" t="e">
        <f>G296*F296</f>
        <v>#REF!</v>
      </c>
      <c r="I296" s="8"/>
      <c r="J296" s="78">
        <v>5</v>
      </c>
      <c r="K296" s="3"/>
    </row>
    <row r="297" spans="1:11" s="42" customFormat="1" x14ac:dyDescent="0.3">
      <c r="A297" s="48"/>
      <c r="B297" s="44"/>
      <c r="C297" s="44"/>
      <c r="D297" s="44"/>
      <c r="E297" s="44"/>
      <c r="F297" s="44"/>
      <c r="G297" s="44"/>
      <c r="H297" s="44"/>
      <c r="I297" s="44"/>
      <c r="J297" s="78"/>
      <c r="K297" s="3"/>
    </row>
    <row r="298" spans="1:11" s="42" customFormat="1" x14ac:dyDescent="0.3">
      <c r="A298" s="85" t="s">
        <v>576</v>
      </c>
      <c r="B298" s="86"/>
      <c r="C298" s="86"/>
      <c r="D298" s="86"/>
      <c r="E298" s="86"/>
      <c r="F298" s="86"/>
      <c r="G298" s="86"/>
      <c r="H298" s="86"/>
      <c r="I298" s="86"/>
      <c r="J298" s="78"/>
      <c r="K298" s="3"/>
    </row>
    <row r="299" spans="1:11" s="42" customFormat="1" x14ac:dyDescent="0.3">
      <c r="A299" s="56" t="s">
        <v>577</v>
      </c>
      <c r="B299" s="50" t="s">
        <v>318</v>
      </c>
      <c r="C299" s="50" t="s">
        <v>578</v>
      </c>
      <c r="D299" s="50" t="s">
        <v>579</v>
      </c>
      <c r="E299" s="50">
        <v>2</v>
      </c>
      <c r="F299" s="50">
        <v>208.56950000000001</v>
      </c>
      <c r="G299" s="50" t="e">
        <f>#REF!</f>
        <v>#REF!</v>
      </c>
      <c r="H299" s="50" t="e">
        <f>G299*F299</f>
        <v>#REF!</v>
      </c>
      <c r="I299" s="50"/>
      <c r="J299" s="78">
        <v>15</v>
      </c>
      <c r="K299" s="3"/>
    </row>
    <row r="300" spans="1:11" s="42" customFormat="1" x14ac:dyDescent="0.3">
      <c r="A300" s="56" t="s">
        <v>598</v>
      </c>
      <c r="B300" s="50" t="s">
        <v>318</v>
      </c>
      <c r="C300" s="50" t="s">
        <v>599</v>
      </c>
      <c r="D300" s="50" t="s">
        <v>600</v>
      </c>
      <c r="E300" s="50"/>
      <c r="F300" s="50">
        <v>164.83959999999999</v>
      </c>
      <c r="G300" s="50" t="e">
        <f>#REF!</f>
        <v>#REF!</v>
      </c>
      <c r="H300" s="50" t="e">
        <f>G300*F300</f>
        <v>#REF!</v>
      </c>
      <c r="I300" s="50"/>
      <c r="J300" s="78">
        <v>15</v>
      </c>
      <c r="K300" s="3"/>
    </row>
    <row r="301" spans="1:11" s="42" customFormat="1" x14ac:dyDescent="0.3">
      <c r="A301" s="56" t="s">
        <v>601</v>
      </c>
      <c r="B301" s="50" t="s">
        <v>318</v>
      </c>
      <c r="C301" s="50" t="s">
        <v>629</v>
      </c>
      <c r="D301" s="50" t="s">
        <v>628</v>
      </c>
      <c r="E301" s="50"/>
      <c r="F301" s="50">
        <v>166.66489999999999</v>
      </c>
      <c r="G301" s="50" t="e">
        <f>#REF!</f>
        <v>#REF!</v>
      </c>
      <c r="H301" s="50" t="e">
        <f>G301*F301</f>
        <v>#REF!</v>
      </c>
      <c r="I301" s="50"/>
      <c r="J301" s="78">
        <v>15</v>
      </c>
      <c r="K301" s="3"/>
    </row>
    <row r="302" spans="1:11" s="42" customFormat="1" ht="15" thickBot="1" x14ac:dyDescent="0.35">
      <c r="A302" s="48"/>
      <c r="B302" s="44"/>
      <c r="C302" s="44"/>
      <c r="D302" s="44"/>
      <c r="E302" s="44"/>
      <c r="F302" s="44"/>
      <c r="G302" s="44"/>
      <c r="H302" s="44"/>
      <c r="I302" s="44"/>
      <c r="J302" s="78"/>
    </row>
    <row r="303" spans="1:11" s="42" customFormat="1" x14ac:dyDescent="0.3">
      <c r="A303" s="95" t="s">
        <v>436</v>
      </c>
      <c r="B303" s="96"/>
      <c r="C303" s="96"/>
      <c r="D303" s="96"/>
      <c r="E303" s="96"/>
      <c r="F303" s="96"/>
      <c r="G303" s="96"/>
      <c r="H303" s="96"/>
      <c r="I303" s="96"/>
      <c r="J303" s="78"/>
      <c r="K303" s="3"/>
    </row>
    <row r="304" spans="1:11" s="42" customFormat="1" x14ac:dyDescent="0.3">
      <c r="A304" s="85" t="s">
        <v>436</v>
      </c>
      <c r="B304" s="86"/>
      <c r="C304" s="86"/>
      <c r="D304" s="86"/>
      <c r="E304" s="86"/>
      <c r="F304" s="86"/>
      <c r="G304" s="86"/>
      <c r="H304" s="86"/>
      <c r="I304" s="86"/>
      <c r="J304" s="78"/>
      <c r="K304" s="3"/>
    </row>
    <row r="305" spans="1:11" s="42" customFormat="1" x14ac:dyDescent="0.3">
      <c r="A305" s="11" t="s">
        <v>438</v>
      </c>
      <c r="B305" s="8" t="s">
        <v>0</v>
      </c>
      <c r="C305" s="8" t="s">
        <v>437</v>
      </c>
      <c r="D305" s="8" t="s">
        <v>439</v>
      </c>
      <c r="E305" s="8"/>
      <c r="F305" s="8">
        <v>623.87</v>
      </c>
      <c r="G305" s="8" t="e">
        <f>#REF!</f>
        <v>#REF!</v>
      </c>
      <c r="H305" s="8" t="e">
        <f>G305*F305</f>
        <v>#REF!</v>
      </c>
      <c r="I305" s="8"/>
      <c r="J305" s="78"/>
      <c r="K305" s="3"/>
    </row>
    <row r="306" spans="1:11" s="42" customFormat="1" x14ac:dyDescent="0.3">
      <c r="A306" s="11" t="s">
        <v>515</v>
      </c>
      <c r="B306" s="8" t="s">
        <v>0</v>
      </c>
      <c r="C306" s="8" t="s">
        <v>514</v>
      </c>
      <c r="D306" s="8" t="s">
        <v>516</v>
      </c>
      <c r="E306" s="8"/>
      <c r="F306" s="8">
        <v>444.13440000000003</v>
      </c>
      <c r="G306" s="8" t="e">
        <f>#REF!</f>
        <v>#REF!</v>
      </c>
      <c r="H306" s="8" t="e">
        <f>G306*F306</f>
        <v>#REF!</v>
      </c>
      <c r="I306" s="8"/>
      <c r="J306" s="78"/>
      <c r="K306" s="3"/>
    </row>
    <row r="307" spans="1:11" s="42" customFormat="1" x14ac:dyDescent="0.3">
      <c r="A307" s="11" t="s">
        <v>518</v>
      </c>
      <c r="B307" s="8" t="s">
        <v>0</v>
      </c>
      <c r="C307" s="8" t="s">
        <v>517</v>
      </c>
      <c r="D307" s="8" t="s">
        <v>519</v>
      </c>
      <c r="E307" s="8"/>
      <c r="F307" s="8">
        <v>870.39679999999998</v>
      </c>
      <c r="G307" s="8" t="e">
        <f>#REF!</f>
        <v>#REF!</v>
      </c>
      <c r="H307" s="8" t="e">
        <f>G307*F307</f>
        <v>#REF!</v>
      </c>
      <c r="I307" s="8"/>
      <c r="J307" s="78"/>
      <c r="K307" s="3"/>
    </row>
    <row r="308" spans="1:11" s="42" customFormat="1" x14ac:dyDescent="0.3">
      <c r="A308" s="48"/>
      <c r="B308" s="44"/>
      <c r="C308" s="44"/>
      <c r="D308" s="44"/>
      <c r="E308" s="44"/>
      <c r="F308" s="44"/>
      <c r="G308" s="44"/>
      <c r="H308" s="44"/>
      <c r="I308" s="44"/>
      <c r="J308" s="78"/>
      <c r="K308" s="3"/>
    </row>
    <row r="309" spans="1:11" s="42" customFormat="1" x14ac:dyDescent="0.3">
      <c r="A309" s="85" t="s">
        <v>440</v>
      </c>
      <c r="B309" s="86"/>
      <c r="C309" s="86"/>
      <c r="D309" s="86"/>
      <c r="E309" s="86"/>
      <c r="F309" s="86"/>
      <c r="G309" s="86"/>
      <c r="H309" s="86"/>
      <c r="I309" s="86"/>
      <c r="J309" s="78"/>
      <c r="K309" s="3"/>
    </row>
    <row r="310" spans="1:11" x14ac:dyDescent="0.3">
      <c r="A310" s="11" t="s">
        <v>442</v>
      </c>
      <c r="B310" s="8" t="s">
        <v>0</v>
      </c>
      <c r="C310" s="8" t="s">
        <v>441</v>
      </c>
      <c r="D310" s="8" t="s">
        <v>443</v>
      </c>
      <c r="E310" s="8"/>
      <c r="F310" s="8">
        <v>144.77549999999999</v>
      </c>
      <c r="G310" s="8" t="e">
        <f>#REF!</f>
        <v>#REF!</v>
      </c>
      <c r="H310" s="8" t="e">
        <f t="shared" ref="H310:H319" si="9">G310*F310</f>
        <v>#REF!</v>
      </c>
      <c r="I310" s="8"/>
      <c r="J310" s="17"/>
      <c r="K310" s="3"/>
    </row>
    <row r="311" spans="1:11" s="3" customFormat="1" x14ac:dyDescent="0.3">
      <c r="A311" s="11" t="s">
        <v>445</v>
      </c>
      <c r="B311" s="8" t="s">
        <v>0</v>
      </c>
      <c r="C311" s="8" t="s">
        <v>444</v>
      </c>
      <c r="D311" s="8" t="s">
        <v>446</v>
      </c>
      <c r="E311" s="8"/>
      <c r="F311" s="8">
        <v>179.07329999999999</v>
      </c>
      <c r="G311" s="8" t="e">
        <f>#REF!</f>
        <v>#REF!</v>
      </c>
      <c r="H311" s="8" t="e">
        <f t="shared" si="9"/>
        <v>#REF!</v>
      </c>
      <c r="I311" s="8"/>
      <c r="J311" s="17"/>
    </row>
    <row r="312" spans="1:11" s="3" customFormat="1" x14ac:dyDescent="0.3">
      <c r="A312" s="11" t="s">
        <v>451</v>
      </c>
      <c r="B312" s="8" t="s">
        <v>0</v>
      </c>
      <c r="C312" s="8" t="s">
        <v>450</v>
      </c>
      <c r="D312" s="8" t="s">
        <v>452</v>
      </c>
      <c r="E312" s="8"/>
      <c r="F312" s="8">
        <v>282.84030000000001</v>
      </c>
      <c r="G312" s="8" t="e">
        <f>#REF!</f>
        <v>#REF!</v>
      </c>
      <c r="H312" s="8" t="e">
        <f t="shared" si="9"/>
        <v>#REF!</v>
      </c>
      <c r="I312" s="8"/>
      <c r="J312" s="17"/>
    </row>
    <row r="313" spans="1:11" s="3" customFormat="1" x14ac:dyDescent="0.3">
      <c r="A313" s="11" t="s">
        <v>454</v>
      </c>
      <c r="B313" s="8" t="s">
        <v>0</v>
      </c>
      <c r="C313" s="8" t="s">
        <v>453</v>
      </c>
      <c r="D313" s="53" t="s">
        <v>455</v>
      </c>
      <c r="E313" s="8"/>
      <c r="F313" s="8">
        <v>341.49200000000002</v>
      </c>
      <c r="G313" s="8" t="e">
        <f>#REF!</f>
        <v>#REF!</v>
      </c>
      <c r="H313" s="8" t="e">
        <f t="shared" si="9"/>
        <v>#REF!</v>
      </c>
      <c r="I313" s="8"/>
      <c r="J313" s="17"/>
    </row>
    <row r="314" spans="1:11" s="3" customFormat="1" x14ac:dyDescent="0.3">
      <c r="A314" s="11" t="s">
        <v>448</v>
      </c>
      <c r="B314" s="8" t="s">
        <v>0</v>
      </c>
      <c r="C314" s="8" t="s">
        <v>447</v>
      </c>
      <c r="D314" s="8" t="s">
        <v>449</v>
      </c>
      <c r="E314" s="8"/>
      <c r="F314" s="8">
        <v>193.8004</v>
      </c>
      <c r="G314" s="8" t="e">
        <f>#REF!</f>
        <v>#REF!</v>
      </c>
      <c r="H314" s="8" t="e">
        <f t="shared" si="9"/>
        <v>#REF!</v>
      </c>
      <c r="I314" s="8"/>
      <c r="J314" s="17"/>
    </row>
    <row r="315" spans="1:11" s="3" customFormat="1" x14ac:dyDescent="0.3">
      <c r="A315" s="11" t="s">
        <v>457</v>
      </c>
      <c r="B315" s="8" t="s">
        <v>0</v>
      </c>
      <c r="C315" s="8" t="s">
        <v>456</v>
      </c>
      <c r="D315" s="8" t="s">
        <v>458</v>
      </c>
      <c r="E315" s="8"/>
      <c r="F315" s="8">
        <v>186.39760000000001</v>
      </c>
      <c r="G315" s="8" t="e">
        <f>#REF!</f>
        <v>#REF!</v>
      </c>
      <c r="H315" s="8" t="e">
        <f t="shared" si="9"/>
        <v>#REF!</v>
      </c>
      <c r="I315" s="8"/>
      <c r="J315" s="17"/>
    </row>
    <row r="316" spans="1:11" s="3" customFormat="1" x14ac:dyDescent="0.3">
      <c r="A316" s="11" t="s">
        <v>520</v>
      </c>
      <c r="B316" s="8" t="s">
        <v>0</v>
      </c>
      <c r="C316" s="8" t="s">
        <v>52</v>
      </c>
      <c r="D316" s="8" t="s">
        <v>521</v>
      </c>
      <c r="E316" s="8"/>
      <c r="F316" s="8">
        <v>85.3797</v>
      </c>
      <c r="G316" s="8" t="e">
        <f>#REF!</f>
        <v>#REF!</v>
      </c>
      <c r="H316" s="8" t="e">
        <f t="shared" si="9"/>
        <v>#REF!</v>
      </c>
      <c r="I316" s="8"/>
      <c r="J316" s="17"/>
    </row>
    <row r="317" spans="1:11" s="3" customFormat="1" x14ac:dyDescent="0.3">
      <c r="A317" s="11" t="s">
        <v>523</v>
      </c>
      <c r="B317" s="8" t="s">
        <v>0</v>
      </c>
      <c r="C317" s="8" t="s">
        <v>522</v>
      </c>
      <c r="D317" s="8" t="s">
        <v>524</v>
      </c>
      <c r="E317" s="8"/>
      <c r="F317" s="8">
        <v>121.5304</v>
      </c>
      <c r="G317" s="8" t="e">
        <f>#REF!</f>
        <v>#REF!</v>
      </c>
      <c r="H317" s="8" t="e">
        <f t="shared" si="9"/>
        <v>#REF!</v>
      </c>
      <c r="I317" s="8"/>
      <c r="J317" s="17"/>
    </row>
    <row r="318" spans="1:11" s="3" customFormat="1" x14ac:dyDescent="0.3">
      <c r="A318" s="11" t="s">
        <v>526</v>
      </c>
      <c r="B318" s="8" t="s">
        <v>0</v>
      </c>
      <c r="C318" s="8" t="s">
        <v>525</v>
      </c>
      <c r="D318" s="8" t="s">
        <v>527</v>
      </c>
      <c r="E318" s="8"/>
      <c r="F318" s="8">
        <v>201.5752</v>
      </c>
      <c r="G318" s="8" t="e">
        <f>#REF!</f>
        <v>#REF!</v>
      </c>
      <c r="H318" s="8" t="e">
        <f t="shared" si="9"/>
        <v>#REF!</v>
      </c>
      <c r="I318" s="8"/>
      <c r="J318" s="17"/>
    </row>
    <row r="319" spans="1:11" s="3" customFormat="1" x14ac:dyDescent="0.3">
      <c r="A319" s="11" t="s">
        <v>529</v>
      </c>
      <c r="B319" s="8" t="s">
        <v>0</v>
      </c>
      <c r="C319" s="8" t="s">
        <v>528</v>
      </c>
      <c r="D319" s="8" t="s">
        <v>530</v>
      </c>
      <c r="E319" s="8"/>
      <c r="F319" s="8">
        <v>119.5412</v>
      </c>
      <c r="G319" s="8" t="e">
        <f>#REF!</f>
        <v>#REF!</v>
      </c>
      <c r="H319" s="8" t="e">
        <f t="shared" si="9"/>
        <v>#REF!</v>
      </c>
      <c r="I319" s="8"/>
      <c r="J319" s="17"/>
    </row>
    <row r="320" spans="1:11" s="3" customFormat="1" x14ac:dyDescent="0.3">
      <c r="A320" s="4"/>
      <c r="B320" s="5"/>
      <c r="C320" s="5"/>
      <c r="D320" s="5"/>
      <c r="E320" s="5"/>
      <c r="F320" s="5"/>
      <c r="G320" s="5"/>
      <c r="H320" s="5"/>
      <c r="I320" s="5"/>
      <c r="J320" s="17"/>
    </row>
    <row r="321" spans="1:10" s="3" customFormat="1" x14ac:dyDescent="0.3">
      <c r="A321" s="85" t="s">
        <v>459</v>
      </c>
      <c r="B321" s="86"/>
      <c r="C321" s="86"/>
      <c r="D321" s="86"/>
      <c r="E321" s="86"/>
      <c r="F321" s="86"/>
      <c r="G321" s="86"/>
      <c r="H321" s="86"/>
      <c r="I321" s="86"/>
      <c r="J321" s="17"/>
    </row>
    <row r="322" spans="1:10" s="3" customFormat="1" x14ac:dyDescent="0.3">
      <c r="A322" s="11" t="s">
        <v>461</v>
      </c>
      <c r="B322" s="8" t="s">
        <v>0</v>
      </c>
      <c r="C322" s="8" t="s">
        <v>460</v>
      </c>
      <c r="D322" s="8" t="s">
        <v>462</v>
      </c>
      <c r="E322" s="8"/>
      <c r="F322" s="8">
        <v>33.529600000000002</v>
      </c>
      <c r="G322" s="8" t="e">
        <f>#REF!</f>
        <v>#REF!</v>
      </c>
      <c r="H322" s="8" t="e">
        <f t="shared" ref="H322:H330" si="10">G322*F322</f>
        <v>#REF!</v>
      </c>
      <c r="I322" s="8"/>
      <c r="J322" s="17"/>
    </row>
    <row r="323" spans="1:10" s="3" customFormat="1" x14ac:dyDescent="0.3">
      <c r="A323" s="11" t="s">
        <v>464</v>
      </c>
      <c r="B323" s="8" t="s">
        <v>0</v>
      </c>
      <c r="C323" s="8" t="s">
        <v>463</v>
      </c>
      <c r="D323" s="8" t="s">
        <v>465</v>
      </c>
      <c r="E323" s="8"/>
      <c r="F323" s="8">
        <v>118.44759999999999</v>
      </c>
      <c r="G323" s="8" t="e">
        <f>#REF!</f>
        <v>#REF!</v>
      </c>
      <c r="H323" s="8" t="e">
        <f t="shared" si="10"/>
        <v>#REF!</v>
      </c>
      <c r="I323" s="8"/>
      <c r="J323" s="17"/>
    </row>
    <row r="324" spans="1:10" s="3" customFormat="1" x14ac:dyDescent="0.3">
      <c r="A324" s="11" t="s">
        <v>467</v>
      </c>
      <c r="B324" s="8" t="s">
        <v>0</v>
      </c>
      <c r="C324" s="8" t="s">
        <v>466</v>
      </c>
      <c r="D324" s="8" t="s">
        <v>468</v>
      </c>
      <c r="E324" s="8"/>
      <c r="F324" s="8">
        <v>172.70590000000001</v>
      </c>
      <c r="G324" s="8" t="e">
        <f>#REF!</f>
        <v>#REF!</v>
      </c>
      <c r="H324" s="8" t="e">
        <f t="shared" si="10"/>
        <v>#REF!</v>
      </c>
      <c r="I324" s="8"/>
      <c r="J324" s="17"/>
    </row>
    <row r="325" spans="1:10" s="3" customFormat="1" x14ac:dyDescent="0.3">
      <c r="A325" s="11" t="s">
        <v>471</v>
      </c>
      <c r="B325" s="8" t="s">
        <v>0</v>
      </c>
      <c r="C325" s="8" t="s">
        <v>470</v>
      </c>
      <c r="D325" s="8" t="s">
        <v>469</v>
      </c>
      <c r="E325" s="8"/>
      <c r="F325" s="8">
        <v>190.4008</v>
      </c>
      <c r="G325" s="8" t="e">
        <f>#REF!</f>
        <v>#REF!</v>
      </c>
      <c r="H325" s="8" t="e">
        <f t="shared" si="10"/>
        <v>#REF!</v>
      </c>
      <c r="I325" s="8"/>
      <c r="J325" s="17"/>
    </row>
    <row r="326" spans="1:10" s="3" customFormat="1" x14ac:dyDescent="0.3">
      <c r="A326" s="11" t="s">
        <v>473</v>
      </c>
      <c r="B326" s="8" t="s">
        <v>0</v>
      </c>
      <c r="C326" s="8" t="s">
        <v>472</v>
      </c>
      <c r="D326" s="8" t="s">
        <v>474</v>
      </c>
      <c r="E326" s="8"/>
      <c r="F326" s="8">
        <v>216.06280000000001</v>
      </c>
      <c r="G326" s="8" t="e">
        <f>#REF!</f>
        <v>#REF!</v>
      </c>
      <c r="H326" s="8" t="e">
        <f t="shared" si="10"/>
        <v>#REF!</v>
      </c>
      <c r="I326" s="8"/>
      <c r="J326" s="17"/>
    </row>
    <row r="327" spans="1:10" s="3" customFormat="1" x14ac:dyDescent="0.3">
      <c r="A327" s="11" t="s">
        <v>476</v>
      </c>
      <c r="B327" s="8" t="s">
        <v>0</v>
      </c>
      <c r="C327" s="8" t="s">
        <v>475</v>
      </c>
      <c r="D327" s="8" t="s">
        <v>477</v>
      </c>
      <c r="E327" s="8"/>
      <c r="F327" s="8">
        <v>86.176000000000002</v>
      </c>
      <c r="G327" s="8" t="e">
        <f>#REF!+#REF!</f>
        <v>#REF!</v>
      </c>
      <c r="H327" s="8" t="e">
        <f t="shared" si="10"/>
        <v>#REF!</v>
      </c>
      <c r="I327" s="8"/>
      <c r="J327" s="17"/>
    </row>
    <row r="328" spans="1:10" s="3" customFormat="1" x14ac:dyDescent="0.3">
      <c r="A328" s="11" t="s">
        <v>532</v>
      </c>
      <c r="B328" s="8" t="s">
        <v>0</v>
      </c>
      <c r="C328" s="8" t="s">
        <v>531</v>
      </c>
      <c r="D328" s="8" t="s">
        <v>533</v>
      </c>
      <c r="E328" s="8"/>
      <c r="F328" s="8">
        <v>10.779299999999999</v>
      </c>
      <c r="G328" s="8" t="e">
        <f>#REF!</f>
        <v>#REF!</v>
      </c>
      <c r="H328" s="8" t="e">
        <f t="shared" si="10"/>
        <v>#REF!</v>
      </c>
      <c r="I328" s="8"/>
      <c r="J328" s="17"/>
    </row>
    <row r="329" spans="1:10" s="3" customFormat="1" x14ac:dyDescent="0.3">
      <c r="A329" s="11" t="s">
        <v>535</v>
      </c>
      <c r="B329" s="8" t="s">
        <v>0</v>
      </c>
      <c r="C329" s="8" t="s">
        <v>534</v>
      </c>
      <c r="D329" s="8" t="s">
        <v>536</v>
      </c>
      <c r="E329" s="8"/>
      <c r="F329" s="8">
        <v>17.477599999999999</v>
      </c>
      <c r="G329" s="8" t="e">
        <f>#REF!</f>
        <v>#REF!</v>
      </c>
      <c r="H329" s="8" t="e">
        <f t="shared" si="10"/>
        <v>#REF!</v>
      </c>
      <c r="I329" s="8"/>
      <c r="J329" s="17"/>
    </row>
    <row r="330" spans="1:10" s="3" customFormat="1" x14ac:dyDescent="0.3">
      <c r="A330" s="11" t="s">
        <v>538</v>
      </c>
      <c r="B330" s="8" t="s">
        <v>0</v>
      </c>
      <c r="C330" s="8" t="s">
        <v>537</v>
      </c>
      <c r="D330" s="8" t="s">
        <v>539</v>
      </c>
      <c r="E330" s="8"/>
      <c r="F330" s="8">
        <v>51.8065</v>
      </c>
      <c r="G330" s="8" t="e">
        <f>#REF!</f>
        <v>#REF!</v>
      </c>
      <c r="H330" s="8" t="e">
        <f t="shared" si="10"/>
        <v>#REF!</v>
      </c>
      <c r="I330" s="8"/>
      <c r="J330" s="17"/>
    </row>
    <row r="331" spans="1:10" s="3" customFormat="1" x14ac:dyDescent="0.3">
      <c r="A331" s="4"/>
      <c r="B331" s="5"/>
      <c r="C331" s="5"/>
      <c r="D331" s="5"/>
      <c r="E331" s="5"/>
      <c r="F331" s="5"/>
      <c r="G331" s="5"/>
      <c r="H331" s="5"/>
      <c r="I331" s="5"/>
      <c r="J331" s="17"/>
    </row>
    <row r="332" spans="1:10" s="3" customFormat="1" x14ac:dyDescent="0.3">
      <c r="A332" s="85" t="s">
        <v>478</v>
      </c>
      <c r="B332" s="86"/>
      <c r="C332" s="86"/>
      <c r="D332" s="86"/>
      <c r="E332" s="86"/>
      <c r="F332" s="86"/>
      <c r="G332" s="86"/>
      <c r="H332" s="86"/>
      <c r="I332" s="86"/>
      <c r="J332" s="17"/>
    </row>
    <row r="333" spans="1:10" s="3" customFormat="1" x14ac:dyDescent="0.3">
      <c r="A333" s="11" t="s">
        <v>479</v>
      </c>
      <c r="B333" s="8" t="s">
        <v>0</v>
      </c>
      <c r="C333" s="8" t="s">
        <v>480</v>
      </c>
      <c r="D333" s="8" t="s">
        <v>481</v>
      </c>
      <c r="E333" s="8"/>
      <c r="F333" s="8">
        <v>157.4109</v>
      </c>
      <c r="G333" s="8" t="e">
        <f>#REF!+#REF!</f>
        <v>#REF!</v>
      </c>
      <c r="H333" s="8" t="e">
        <f t="shared" ref="H333:H338" si="11">G333*F333</f>
        <v>#REF!</v>
      </c>
      <c r="I333" s="8"/>
      <c r="J333" s="17">
        <v>15</v>
      </c>
    </row>
    <row r="334" spans="1:10" s="3" customFormat="1" x14ac:dyDescent="0.3">
      <c r="A334" s="11" t="s">
        <v>512</v>
      </c>
      <c r="B334" s="8" t="s">
        <v>0</v>
      </c>
      <c r="C334" s="8" t="s">
        <v>511</v>
      </c>
      <c r="D334" s="8" t="s">
        <v>513</v>
      </c>
      <c r="E334" s="8"/>
      <c r="F334" s="8">
        <v>293.40620000000001</v>
      </c>
      <c r="G334" s="8" t="e">
        <f>#REF!</f>
        <v>#REF!</v>
      </c>
      <c r="H334" s="8" t="e">
        <f t="shared" si="11"/>
        <v>#REF!</v>
      </c>
      <c r="I334" s="8"/>
      <c r="J334" s="17"/>
    </row>
    <row r="335" spans="1:10" s="3" customFormat="1" x14ac:dyDescent="0.3">
      <c r="A335" s="11" t="s">
        <v>483</v>
      </c>
      <c r="B335" s="8" t="s">
        <v>0</v>
      </c>
      <c r="C335" s="8" t="s">
        <v>482</v>
      </c>
      <c r="D335" s="8" t="s">
        <v>484</v>
      </c>
      <c r="E335" s="8"/>
      <c r="F335" s="8">
        <v>172.79599999999999</v>
      </c>
      <c r="G335" s="8" t="e">
        <f>#REF!</f>
        <v>#REF!</v>
      </c>
      <c r="H335" s="8" t="e">
        <f t="shared" si="11"/>
        <v>#REF!</v>
      </c>
      <c r="I335" s="8"/>
      <c r="J335" s="17"/>
    </row>
    <row r="336" spans="1:10" s="3" customFormat="1" x14ac:dyDescent="0.3">
      <c r="A336" s="11" t="s">
        <v>486</v>
      </c>
      <c r="B336" s="8" t="s">
        <v>0</v>
      </c>
      <c r="C336" s="8" t="s">
        <v>485</v>
      </c>
      <c r="D336" s="8" t="s">
        <v>487</v>
      </c>
      <c r="E336" s="8"/>
      <c r="F336" s="8">
        <v>318.52760000000001</v>
      </c>
      <c r="G336" s="8" t="e">
        <f>#REF!</f>
        <v>#REF!</v>
      </c>
      <c r="H336" s="8" t="e">
        <f t="shared" si="11"/>
        <v>#REF!</v>
      </c>
      <c r="I336" s="8"/>
      <c r="J336" s="17"/>
    </row>
    <row r="337" spans="1:11" s="3" customFormat="1" x14ac:dyDescent="0.3">
      <c r="A337" s="11" t="s">
        <v>541</v>
      </c>
      <c r="B337" s="8"/>
      <c r="C337" s="8" t="s">
        <v>540</v>
      </c>
      <c r="D337" s="8" t="s">
        <v>542</v>
      </c>
      <c r="E337" s="8"/>
      <c r="F337" s="8">
        <v>358.24180000000001</v>
      </c>
      <c r="G337" s="8" t="e">
        <f>#REF!</f>
        <v>#REF!</v>
      </c>
      <c r="H337" s="8" t="e">
        <f t="shared" si="11"/>
        <v>#REF!</v>
      </c>
      <c r="I337" s="8"/>
      <c r="J337" s="17"/>
    </row>
    <row r="338" spans="1:11" s="3" customFormat="1" x14ac:dyDescent="0.3">
      <c r="A338" s="11" t="s">
        <v>544</v>
      </c>
      <c r="B338" s="8"/>
      <c r="C338" s="8" t="s">
        <v>543</v>
      </c>
      <c r="D338" s="8" t="s">
        <v>545</v>
      </c>
      <c r="E338" s="8"/>
      <c r="F338" s="8">
        <v>202.1754</v>
      </c>
      <c r="G338" s="8" t="e">
        <f>#REF!</f>
        <v>#REF!</v>
      </c>
      <c r="H338" s="8" t="e">
        <f t="shared" si="11"/>
        <v>#REF!</v>
      </c>
      <c r="I338" s="8"/>
      <c r="J338" s="17"/>
    </row>
    <row r="339" spans="1:11" s="3" customFormat="1" x14ac:dyDescent="0.3">
      <c r="A339" s="4"/>
      <c r="B339" s="44"/>
      <c r="C339" s="5"/>
      <c r="D339" s="5"/>
      <c r="E339" s="5"/>
      <c r="F339" s="5"/>
      <c r="G339" s="5"/>
      <c r="H339" s="5"/>
      <c r="I339" s="5"/>
      <c r="J339" s="17"/>
    </row>
    <row r="340" spans="1:11" s="3" customFormat="1" x14ac:dyDescent="0.3">
      <c r="A340" s="85" t="s">
        <v>488</v>
      </c>
      <c r="B340" s="86"/>
      <c r="C340" s="86"/>
      <c r="D340" s="86"/>
      <c r="E340" s="86"/>
      <c r="F340" s="86"/>
      <c r="G340" s="86"/>
      <c r="H340" s="86"/>
      <c r="I340" s="86"/>
      <c r="J340" s="17"/>
    </row>
    <row r="341" spans="1:11" s="3" customFormat="1" x14ac:dyDescent="0.3">
      <c r="A341" s="11" t="s">
        <v>490</v>
      </c>
      <c r="B341" s="8" t="s">
        <v>0</v>
      </c>
      <c r="C341" s="8" t="s">
        <v>489</v>
      </c>
      <c r="D341" s="8" t="s">
        <v>491</v>
      </c>
      <c r="E341" s="8"/>
      <c r="F341" s="8">
        <v>283.82960000000003</v>
      </c>
      <c r="G341" s="8" t="e">
        <f>#REF!</f>
        <v>#REF!</v>
      </c>
      <c r="H341" s="8" t="e">
        <f>G341*F341</f>
        <v>#REF!</v>
      </c>
      <c r="I341" s="8"/>
      <c r="J341" s="17"/>
    </row>
    <row r="342" spans="1:11" s="3" customFormat="1" x14ac:dyDescent="0.3">
      <c r="A342" s="11" t="s">
        <v>493</v>
      </c>
      <c r="B342" s="8" t="s">
        <v>0</v>
      </c>
      <c r="C342" s="8" t="s">
        <v>492</v>
      </c>
      <c r="D342" s="8" t="s">
        <v>494</v>
      </c>
      <c r="E342" s="8"/>
      <c r="F342" s="8">
        <v>282.3723</v>
      </c>
      <c r="G342" s="8" t="e">
        <f>#REF!</f>
        <v>#REF!</v>
      </c>
      <c r="H342" s="8" t="e">
        <f>G342*F342</f>
        <v>#REF!</v>
      </c>
      <c r="I342" s="8"/>
      <c r="J342" s="17"/>
    </row>
    <row r="343" spans="1:11" s="3" customFormat="1" x14ac:dyDescent="0.3">
      <c r="A343" s="11" t="s">
        <v>547</v>
      </c>
      <c r="B343" s="8"/>
      <c r="C343" s="8" t="s">
        <v>546</v>
      </c>
      <c r="D343" s="8" t="s">
        <v>548</v>
      </c>
      <c r="E343" s="8"/>
      <c r="F343" s="8">
        <v>276.65449999999998</v>
      </c>
      <c r="G343" s="8" t="e">
        <f>#REF!</f>
        <v>#REF!</v>
      </c>
      <c r="H343" s="8" t="e">
        <f>G343*F343</f>
        <v>#REF!</v>
      </c>
      <c r="I343" s="8"/>
      <c r="J343" s="17"/>
    </row>
    <row r="344" spans="1:11" s="3" customFormat="1" x14ac:dyDescent="0.3">
      <c r="A344" s="4"/>
      <c r="B344" s="44"/>
      <c r="C344" s="5"/>
      <c r="D344" s="5"/>
      <c r="E344" s="5"/>
      <c r="F344" s="5"/>
      <c r="G344" s="5"/>
      <c r="H344" s="5"/>
      <c r="I344" s="5"/>
      <c r="J344" s="17"/>
    </row>
    <row r="345" spans="1:11" s="3" customFormat="1" x14ac:dyDescent="0.3">
      <c r="A345" s="85" t="s">
        <v>495</v>
      </c>
      <c r="B345" s="86"/>
      <c r="C345" s="86"/>
      <c r="D345" s="86"/>
      <c r="E345" s="86"/>
      <c r="F345" s="86"/>
      <c r="G345" s="86"/>
      <c r="H345" s="86"/>
      <c r="I345" s="86"/>
      <c r="J345" s="17"/>
    </row>
    <row r="346" spans="1:11" s="3" customFormat="1" x14ac:dyDescent="0.3">
      <c r="A346" s="11" t="s">
        <v>497</v>
      </c>
      <c r="B346" s="8" t="s">
        <v>0</v>
      </c>
      <c r="C346" s="8" t="s">
        <v>496</v>
      </c>
      <c r="D346" s="8" t="s">
        <v>498</v>
      </c>
      <c r="E346" s="8"/>
      <c r="F346" s="8">
        <v>59.680500000000002</v>
      </c>
      <c r="G346" s="8" t="e">
        <f>#REF!</f>
        <v>#REF!</v>
      </c>
      <c r="H346" s="8" t="e">
        <f t="shared" ref="H346:H351" si="12">G346*F346</f>
        <v>#REF!</v>
      </c>
      <c r="I346" s="8"/>
      <c r="J346" s="17"/>
    </row>
    <row r="347" spans="1:11" s="3" customFormat="1" x14ac:dyDescent="0.3">
      <c r="A347" s="11" t="s">
        <v>500</v>
      </c>
      <c r="B347" s="8" t="s">
        <v>0</v>
      </c>
      <c r="C347" s="8" t="s">
        <v>499</v>
      </c>
      <c r="D347" s="8" t="s">
        <v>501</v>
      </c>
      <c r="E347" s="8"/>
      <c r="F347" s="8">
        <v>58.0593</v>
      </c>
      <c r="G347" s="8" t="e">
        <f>#REF!+#REF!</f>
        <v>#REF!</v>
      </c>
      <c r="H347" s="8" t="e">
        <f t="shared" si="12"/>
        <v>#REF!</v>
      </c>
      <c r="I347" s="8"/>
      <c r="J347" s="17"/>
    </row>
    <row r="348" spans="1:11" s="3" customFormat="1" x14ac:dyDescent="0.3">
      <c r="A348" s="11" t="s">
        <v>503</v>
      </c>
      <c r="B348" s="8" t="s">
        <v>0</v>
      </c>
      <c r="C348" s="8" t="s">
        <v>502</v>
      </c>
      <c r="D348" s="8" t="s">
        <v>504</v>
      </c>
      <c r="E348" s="8"/>
      <c r="F348" s="8">
        <v>131.1584</v>
      </c>
      <c r="G348" s="8" t="e">
        <f>#REF!</f>
        <v>#REF!</v>
      </c>
      <c r="H348" s="8" t="e">
        <f t="shared" si="12"/>
        <v>#REF!</v>
      </c>
      <c r="I348" s="8"/>
      <c r="J348" s="17"/>
    </row>
    <row r="349" spans="1:11" s="3" customFormat="1" x14ac:dyDescent="0.3">
      <c r="A349" s="11" t="s">
        <v>506</v>
      </c>
      <c r="B349" s="8" t="s">
        <v>0</v>
      </c>
      <c r="C349" s="8" t="s">
        <v>505</v>
      </c>
      <c r="D349" s="8" t="s">
        <v>507</v>
      </c>
      <c r="E349" s="8"/>
      <c r="F349" s="8">
        <v>221.3732</v>
      </c>
      <c r="G349" s="8" t="e">
        <f>#REF!</f>
        <v>#REF!</v>
      </c>
      <c r="H349" s="8" t="e">
        <f t="shared" si="12"/>
        <v>#REF!</v>
      </c>
      <c r="I349" s="8"/>
      <c r="J349" s="17"/>
    </row>
    <row r="350" spans="1:11" s="3" customFormat="1" x14ac:dyDescent="0.3">
      <c r="A350" s="11" t="s">
        <v>509</v>
      </c>
      <c r="B350" s="8" t="s">
        <v>0</v>
      </c>
      <c r="C350" s="8" t="s">
        <v>508</v>
      </c>
      <c r="D350" s="8" t="s">
        <v>510</v>
      </c>
      <c r="E350" s="8"/>
      <c r="F350" s="8">
        <v>11.5197</v>
      </c>
      <c r="G350" s="8" t="e">
        <f>#REF!</f>
        <v>#REF!</v>
      </c>
      <c r="H350" s="8" t="e">
        <f t="shared" si="12"/>
        <v>#REF!</v>
      </c>
      <c r="I350" s="8"/>
      <c r="J350" s="17"/>
    </row>
    <row r="351" spans="1:11" s="3" customFormat="1" ht="15" thickBot="1" x14ac:dyDescent="0.35">
      <c r="A351" s="11" t="s">
        <v>550</v>
      </c>
      <c r="B351" s="8"/>
      <c r="C351" s="8" t="s">
        <v>549</v>
      </c>
      <c r="D351" s="8" t="s">
        <v>551</v>
      </c>
      <c r="E351" s="8"/>
      <c r="F351" s="8">
        <v>187.31209999999999</v>
      </c>
      <c r="G351" s="8" t="e">
        <f>#REF!</f>
        <v>#REF!</v>
      </c>
      <c r="H351" s="8" t="e">
        <f t="shared" si="12"/>
        <v>#REF!</v>
      </c>
      <c r="I351" s="8"/>
      <c r="J351" s="80"/>
    </row>
    <row r="352" spans="1:11" ht="14.4" customHeight="1" x14ac:dyDescent="0.3">
      <c r="A352" s="87" t="s">
        <v>75</v>
      </c>
      <c r="B352" s="88"/>
      <c r="C352" s="88"/>
      <c r="D352" s="88"/>
      <c r="E352" s="88"/>
      <c r="F352" s="88"/>
      <c r="G352" s="88"/>
      <c r="H352" s="91" t="e">
        <f>SUM(H4:H351)</f>
        <v>#REF!</v>
      </c>
      <c r="I352" s="92"/>
      <c r="J352" s="97" t="e">
        <f>1.4*H352</f>
        <v>#REF!</v>
      </c>
      <c r="K352" s="84"/>
    </row>
    <row r="353" spans="1:11" ht="15" customHeight="1" thickBot="1" x14ac:dyDescent="0.35">
      <c r="A353" s="89"/>
      <c r="B353" s="90"/>
      <c r="C353" s="90"/>
      <c r="D353" s="90"/>
      <c r="E353" s="90"/>
      <c r="F353" s="90"/>
      <c r="G353" s="90"/>
      <c r="H353" s="93"/>
      <c r="I353" s="94"/>
      <c r="J353" s="98"/>
      <c r="K353" s="84"/>
    </row>
    <row r="354" spans="1:11" x14ac:dyDescent="0.3">
      <c r="H354" s="105" t="s">
        <v>709</v>
      </c>
      <c r="I354" s="105"/>
      <c r="J354" s="105" t="s">
        <v>710</v>
      </c>
    </row>
    <row r="355" spans="1:11" x14ac:dyDescent="0.3">
      <c r="H355" s="106"/>
      <c r="I355" s="106"/>
      <c r="J355" s="106"/>
    </row>
    <row r="357" spans="1:11" x14ac:dyDescent="0.3">
      <c r="B357" s="3"/>
      <c r="C357" s="3"/>
      <c r="D357" s="3"/>
      <c r="E357" s="3"/>
      <c r="F357" s="3"/>
    </row>
  </sheetData>
  <mergeCells count="66">
    <mergeCell ref="A236:I236"/>
    <mergeCell ref="A226:I226"/>
    <mergeCell ref="A1:J2"/>
    <mergeCell ref="H354:I355"/>
    <mergeCell ref="J354:J355"/>
    <mergeCell ref="A264:I264"/>
    <mergeCell ref="A259:I259"/>
    <mergeCell ref="A255:I255"/>
    <mergeCell ref="A249:I249"/>
    <mergeCell ref="A244:I244"/>
    <mergeCell ref="A212:I212"/>
    <mergeCell ref="A215:I215"/>
    <mergeCell ref="A167:I167"/>
    <mergeCell ref="A175:I175"/>
    <mergeCell ref="A179:I179"/>
    <mergeCell ref="A77:I77"/>
    <mergeCell ref="A80:I80"/>
    <mergeCell ref="A203:I203"/>
    <mergeCell ref="A208:I208"/>
    <mergeCell ref="A84:I84"/>
    <mergeCell ref="A91:I91"/>
    <mergeCell ref="A104:I104"/>
    <mergeCell ref="A114:I114"/>
    <mergeCell ref="A119:I119"/>
    <mergeCell ref="A193:I193"/>
    <mergeCell ref="A198:I198"/>
    <mergeCell ref="A130:I130"/>
    <mergeCell ref="A149:I149"/>
    <mergeCell ref="A153:I153"/>
    <mergeCell ref="A54:I54"/>
    <mergeCell ref="A58:I58"/>
    <mergeCell ref="A65:I65"/>
    <mergeCell ref="A70:I70"/>
    <mergeCell ref="A73:I73"/>
    <mergeCell ref="A218:I218"/>
    <mergeCell ref="J352:J353"/>
    <mergeCell ref="A8:I8"/>
    <mergeCell ref="A83:I83"/>
    <mergeCell ref="A263:I263"/>
    <mergeCell ref="A303:I303"/>
    <mergeCell ref="A39:I39"/>
    <mergeCell ref="A35:I35"/>
    <mergeCell ref="A31:I31"/>
    <mergeCell ref="A25:I25"/>
    <mergeCell ref="A21:I21"/>
    <mergeCell ref="A16:I16"/>
    <mergeCell ref="A9:I9"/>
    <mergeCell ref="A44:I44"/>
    <mergeCell ref="A47:I47"/>
    <mergeCell ref="A50:I50"/>
    <mergeCell ref="K352:K353"/>
    <mergeCell ref="A219:I219"/>
    <mergeCell ref="A352:G353"/>
    <mergeCell ref="H352:I353"/>
    <mergeCell ref="A345:I345"/>
    <mergeCell ref="A340:I340"/>
    <mergeCell ref="A332:I332"/>
    <mergeCell ref="A321:I321"/>
    <mergeCell ref="A309:I309"/>
    <mergeCell ref="A304:I304"/>
    <mergeCell ref="A298:I298"/>
    <mergeCell ref="A294:I294"/>
    <mergeCell ref="A291:I291"/>
    <mergeCell ref="A283:I283"/>
    <mergeCell ref="A278:I278"/>
    <mergeCell ref="A240:I240"/>
  </mergeCells>
  <pageMargins left="0.7" right="0.7" top="0.75" bottom="0.75" header="0.3" footer="0.3"/>
  <pageSetup paperSize="9" orientation="portrait" r:id="rId1"/>
  <ignoredErrors>
    <ignoredError sqref="G18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view="pageBreakPreview" zoomScaleNormal="100" zoomScaleSheetLayoutView="100" workbookViewId="0">
      <selection activeCell="C21" sqref="C21"/>
    </sheetView>
  </sheetViews>
  <sheetFormatPr baseColWidth="10" defaultRowHeight="14.4" x14ac:dyDescent="0.3"/>
  <cols>
    <col min="1" max="1" width="8.5546875" customWidth="1"/>
    <col min="3" max="3" width="26.33203125" customWidth="1"/>
    <col min="4" max="4" width="7.88671875" customWidth="1"/>
    <col min="5" max="5" width="7.21875" customWidth="1"/>
    <col min="6" max="6" width="3.77734375" customWidth="1"/>
    <col min="7" max="7" width="7.6640625" customWidth="1"/>
    <col min="8" max="8" width="16.21875" customWidth="1"/>
    <col min="9" max="9" width="19.33203125" customWidth="1"/>
    <col min="10" max="10" width="36.33203125" customWidth="1"/>
    <col min="11" max="11" width="38" customWidth="1"/>
  </cols>
  <sheetData>
    <row r="1" spans="1:11" ht="15" thickBot="1" x14ac:dyDescent="0.35">
      <c r="B1" s="16"/>
      <c r="C1" s="16"/>
      <c r="D1" s="16"/>
      <c r="E1" s="16"/>
      <c r="F1" s="16"/>
      <c r="G1" s="16"/>
      <c r="H1" s="16"/>
      <c r="I1" s="51"/>
    </row>
    <row r="2" spans="1:11" ht="15" thickTop="1" x14ac:dyDescent="0.3">
      <c r="A2" s="16"/>
      <c r="B2" s="16"/>
      <c r="C2" s="107" t="s">
        <v>84</v>
      </c>
      <c r="D2" s="108"/>
      <c r="E2" s="108"/>
      <c r="F2" s="108"/>
      <c r="G2" s="109"/>
      <c r="H2" s="16"/>
      <c r="I2" s="51"/>
    </row>
    <row r="3" spans="1:11" ht="15" customHeight="1" x14ac:dyDescent="0.3">
      <c r="A3" s="16"/>
      <c r="B3" s="16"/>
      <c r="C3" s="110"/>
      <c r="D3" s="111"/>
      <c r="E3" s="111"/>
      <c r="F3" s="111"/>
      <c r="G3" s="112"/>
      <c r="I3" s="51"/>
    </row>
    <row r="4" spans="1:11" x14ac:dyDescent="0.3">
      <c r="A4" s="16"/>
      <c r="B4" s="16"/>
      <c r="C4" s="110"/>
      <c r="D4" s="111"/>
      <c r="E4" s="111"/>
      <c r="F4" s="111"/>
      <c r="G4" s="112"/>
      <c r="I4" s="51"/>
    </row>
    <row r="5" spans="1:11" ht="15" thickBot="1" x14ac:dyDescent="0.35">
      <c r="A5" s="16"/>
      <c r="B5" s="16"/>
      <c r="C5" s="113"/>
      <c r="D5" s="114"/>
      <c r="E5" s="114"/>
      <c r="F5" s="114"/>
      <c r="G5" s="115"/>
      <c r="I5" s="51"/>
    </row>
    <row r="6" spans="1:11" ht="15" thickTop="1" x14ac:dyDescent="0.3">
      <c r="A6" s="16"/>
      <c r="B6" s="16"/>
      <c r="C6" s="16"/>
      <c r="I6" s="51"/>
    </row>
    <row r="7" spans="1:11" x14ac:dyDescent="0.3">
      <c r="A7" s="16"/>
      <c r="B7" s="16"/>
      <c r="C7" s="16"/>
      <c r="D7" s="16"/>
      <c r="E7" s="16"/>
      <c r="F7" s="16"/>
      <c r="G7" s="19" t="s">
        <v>85</v>
      </c>
      <c r="H7" s="18">
        <f ca="1">TODAY()</f>
        <v>42515</v>
      </c>
      <c r="I7" s="51"/>
      <c r="J7" s="3"/>
      <c r="K7" s="3"/>
    </row>
    <row r="8" spans="1:11" x14ac:dyDescent="0.3">
      <c r="A8" s="16"/>
      <c r="B8" s="16"/>
      <c r="C8" s="16"/>
      <c r="D8" s="16"/>
      <c r="E8" s="16"/>
      <c r="F8" s="16"/>
      <c r="G8" s="16"/>
      <c r="H8" s="16"/>
      <c r="I8" s="51"/>
      <c r="J8" s="3"/>
      <c r="K8" s="3"/>
    </row>
    <row r="9" spans="1:11" ht="21" x14ac:dyDescent="0.4">
      <c r="A9" s="20"/>
      <c r="B9" s="16"/>
      <c r="C9" s="3"/>
      <c r="D9" s="3"/>
      <c r="H9" s="16"/>
      <c r="I9" s="51"/>
      <c r="J9" s="3"/>
      <c r="K9" s="3"/>
    </row>
    <row r="10" spans="1:11" x14ac:dyDescent="0.3">
      <c r="B10" s="16"/>
      <c r="C10" s="3"/>
      <c r="D10" s="3"/>
      <c r="H10" s="16"/>
      <c r="I10" s="51"/>
      <c r="J10" s="3"/>
      <c r="K10" s="3"/>
    </row>
    <row r="11" spans="1:11" x14ac:dyDescent="0.3">
      <c r="A11" s="21"/>
      <c r="B11" s="16"/>
      <c r="C11" s="3"/>
      <c r="D11" s="3"/>
      <c r="E11" s="22" t="s">
        <v>86</v>
      </c>
      <c r="F11" s="23"/>
      <c r="G11" s="24"/>
      <c r="H11" s="16"/>
      <c r="I11" s="51"/>
    </row>
    <row r="12" spans="1:11" x14ac:dyDescent="0.3">
      <c r="A12" s="16"/>
      <c r="C12" s="3"/>
      <c r="D12" s="3"/>
      <c r="E12" s="25"/>
      <c r="F12" s="26"/>
      <c r="G12" s="27"/>
      <c r="H12" s="16"/>
      <c r="I12" s="51"/>
    </row>
    <row r="13" spans="1:11" x14ac:dyDescent="0.3">
      <c r="A13" s="16"/>
      <c r="C13" s="16"/>
      <c r="D13" s="16"/>
      <c r="E13" s="28"/>
      <c r="F13" s="29"/>
      <c r="G13" s="30"/>
      <c r="H13" s="16"/>
      <c r="I13" s="51"/>
    </row>
    <row r="14" spans="1:11" x14ac:dyDescent="0.3">
      <c r="A14" s="16"/>
      <c r="C14" s="16"/>
      <c r="D14" s="16"/>
      <c r="E14" s="26"/>
      <c r="F14" s="26"/>
      <c r="G14" s="26"/>
      <c r="H14" s="16"/>
      <c r="I14" s="51"/>
    </row>
    <row r="15" spans="1:11" x14ac:dyDescent="0.3">
      <c r="A15" s="16"/>
      <c r="C15" s="16"/>
      <c r="D15" s="16"/>
      <c r="E15" s="26"/>
      <c r="F15" s="26"/>
      <c r="G15" s="26"/>
      <c r="H15" s="16"/>
      <c r="I15" s="51"/>
    </row>
    <row r="16" spans="1:11" x14ac:dyDescent="0.3">
      <c r="A16" s="16"/>
      <c r="B16" s="16"/>
      <c r="C16" s="16"/>
      <c r="D16" s="16"/>
      <c r="E16" s="26"/>
      <c r="F16" s="26"/>
      <c r="G16" s="26"/>
      <c r="H16" s="16"/>
      <c r="I16" s="51"/>
    </row>
    <row r="17" spans="1:9" x14ac:dyDescent="0.3">
      <c r="D17" s="5"/>
      <c r="E17" s="5"/>
      <c r="F17" s="5"/>
      <c r="G17" s="5"/>
      <c r="H17" s="5"/>
      <c r="I17" s="51"/>
    </row>
    <row r="18" spans="1:9" x14ac:dyDescent="0.3">
      <c r="C18" s="3"/>
      <c r="D18" s="3"/>
      <c r="I18" s="51"/>
    </row>
    <row r="19" spans="1:9" ht="15" thickBot="1" x14ac:dyDescent="0.35">
      <c r="I19" s="51"/>
    </row>
    <row r="20" spans="1:9" x14ac:dyDescent="0.3">
      <c r="A20" s="31" t="s">
        <v>21</v>
      </c>
      <c r="B20" s="32" t="s">
        <v>22</v>
      </c>
      <c r="C20" s="32" t="s">
        <v>23</v>
      </c>
      <c r="D20" s="32" t="s">
        <v>40</v>
      </c>
      <c r="E20" s="32" t="s">
        <v>74</v>
      </c>
      <c r="F20" s="32" t="s">
        <v>24</v>
      </c>
      <c r="G20" s="33" t="s">
        <v>43</v>
      </c>
      <c r="I20" s="51"/>
    </row>
    <row r="21" spans="1:9" ht="28.8" x14ac:dyDescent="0.3">
      <c r="A21" s="4"/>
      <c r="B21" s="5"/>
      <c r="C21" s="34" t="str">
        <f>IF(ISBLANK(B21),"",INDEX('Références Prix'!$D$10:$D$216,MATCH(B21,'Références Prix'!$C$10:$C$216,0)))</f>
        <v/>
      </c>
      <c r="D21" s="5" t="str">
        <f>IF(ISBLANK(B21),"",INDEX('Références Prix'!$E$10:$E$216,MATCH(B21,'Références Prix'!$C$10:$C$216,0)))</f>
        <v/>
      </c>
      <c r="E21" s="5" t="str">
        <f>IF(ISBLANK(B21),"",INDEX('Références Prix'!$F$10:$F$216,MATCH(B21,'Références Prix'!$C$10:$C$216,0)))</f>
        <v/>
      </c>
      <c r="F21" s="5" t="str">
        <f>IF(ISBLANK(B21),"",INDEX('Références Prix'!$G$10:$G$216,MATCH(B21,'Références Prix'!$C$10:$C$216,0)))</f>
        <v/>
      </c>
      <c r="G21" s="6" t="str">
        <f>IF(ISBLANK(B21),"",INDEX('Références Prix'!$H$10:$H$216,MATCH(B21,'Références Prix'!$C$10:$C$216,0)))</f>
        <v/>
      </c>
      <c r="I21" s="51"/>
    </row>
    <row r="22" spans="1:9" x14ac:dyDescent="0.3">
      <c r="A22" s="4" t="str">
        <f>IF(ISBLANK(B22),"",INDEX('Références Prix'!$B$10:$B$216,MATCH(B22,'Références Prix'!$C$10:$C$216,0)))</f>
        <v/>
      </c>
      <c r="B22" s="5"/>
      <c r="C22" s="34" t="str">
        <f>IF(ISBLANK(B22),"",INDEX('Références Prix'!$D$10:$D$216,MATCH(B22,'Références Prix'!$C$10:$C$216,0)))</f>
        <v/>
      </c>
      <c r="D22" s="5" t="str">
        <f>IF(ISBLANK(B22),"",INDEX('Références Prix'!$E$10:$E$216,MATCH(B22,'Références Prix'!$C$10:$C$216,0)))</f>
        <v/>
      </c>
      <c r="E22" s="5" t="str">
        <f>IF(ISBLANK(B22),"",INDEX('Références Prix'!$F$10:$F$216,MATCH(B22,'Références Prix'!$C$10:$C$216,0)))</f>
        <v/>
      </c>
      <c r="F22" s="5" t="str">
        <f>IF(ISBLANK(B22),"",INDEX('Références Prix'!$G$10:$G$216,MATCH(B22,'Références Prix'!$C$10:$C$216,0)))</f>
        <v/>
      </c>
      <c r="G22" s="6" t="str">
        <f>IF(ISBLANK(B22),"",INDEX('Références Prix'!$H$10:$H$216,MATCH(B22,'Références Prix'!$C$10:$C$216,0)))</f>
        <v/>
      </c>
      <c r="I22" s="51"/>
    </row>
    <row r="23" spans="1:9" x14ac:dyDescent="0.3">
      <c r="A23" s="4" t="str">
        <f>IF(ISBLANK(B23),"",INDEX('Références Prix'!$B$10:$B$216,MATCH(B23,'Références Prix'!$C$10:$C$216,0)))</f>
        <v/>
      </c>
      <c r="B23" s="5"/>
      <c r="C23" s="34" t="str">
        <f>IF(ISBLANK(B23),"",INDEX('Références Prix'!$D$10:$D$216,MATCH(B23,'Références Prix'!$C$10:$C$216,0)))</f>
        <v/>
      </c>
      <c r="D23" s="5" t="str">
        <f>IF(ISBLANK(B23),"",INDEX('Références Prix'!$E$10:$E$216,MATCH(B23,'Références Prix'!$C$10:$C$216,0)))</f>
        <v/>
      </c>
      <c r="E23" s="5" t="str">
        <f>IF(ISBLANK(B23),"",INDEX('Références Prix'!$F$10:$F$216,MATCH(B23,'Références Prix'!$C$10:$C$216,0)))</f>
        <v/>
      </c>
      <c r="F23" s="5" t="str">
        <f>IF(ISBLANK(B23),"",INDEX('Références Prix'!$G$10:$G$216,MATCH(B23,'Références Prix'!$C$10:$C$216,0)))</f>
        <v/>
      </c>
      <c r="G23" s="6" t="str">
        <f>IF(ISBLANK(B23),"",INDEX('Références Prix'!$H$10:$H$216,MATCH(B23,'Références Prix'!$C$10:$C$216,0)))</f>
        <v/>
      </c>
      <c r="I23" s="51"/>
    </row>
    <row r="24" spans="1:9" x14ac:dyDescent="0.3">
      <c r="A24" s="4" t="str">
        <f>IF(ISBLANK(B24),"",INDEX('Références Prix'!$B$10:$B$216,MATCH(B24,'Références Prix'!$C$10:$C$216,0)))</f>
        <v/>
      </c>
      <c r="B24" s="5"/>
      <c r="C24" s="34" t="str">
        <f>IF(ISBLANK(B24),"",INDEX('Références Prix'!$D$10:$D$216,MATCH(B24,'Références Prix'!$C$10:$C$216,0)))</f>
        <v/>
      </c>
      <c r="D24" s="5" t="str">
        <f>IF(ISBLANK(B24),"",INDEX('Références Prix'!$E$10:$E$216,MATCH(B24,'Références Prix'!$C$10:$C$216,0)))</f>
        <v/>
      </c>
      <c r="E24" s="5" t="str">
        <f>IF(ISBLANK(B24),"",INDEX('Références Prix'!$F$10:$F$216,MATCH(B24,'Références Prix'!$C$10:$C$216,0)))</f>
        <v/>
      </c>
      <c r="F24" s="5" t="str">
        <f>IF(ISBLANK(B24),"",INDEX('Références Prix'!$G$10:$G$216,MATCH(B24,'Références Prix'!$C$10:$C$216,0)))</f>
        <v/>
      </c>
      <c r="G24" s="6" t="str">
        <f>IF(ISBLANK(B24),"",INDEX('Références Prix'!$H$10:$H$216,MATCH(B24,'Références Prix'!$C$10:$C$216,0)))</f>
        <v/>
      </c>
      <c r="I24" s="51"/>
    </row>
    <row r="25" spans="1:9" x14ac:dyDescent="0.3">
      <c r="A25" s="4" t="str">
        <f>IF(ISBLANK(B25),"",INDEX('Références Prix'!$B$10:$B$216,MATCH(B25,'Références Prix'!$C$10:$C$216,0)))</f>
        <v/>
      </c>
      <c r="B25" s="5"/>
      <c r="C25" s="34" t="str">
        <f>IF(ISBLANK(B25),"",INDEX('Références Prix'!$D$10:$D$216,MATCH(B25,'Références Prix'!$C$10:$C$216,0)))</f>
        <v/>
      </c>
      <c r="D25" s="5" t="str">
        <f>IF(ISBLANK(B25),"",INDEX('Références Prix'!$E$10:$E$216,MATCH(B25,'Références Prix'!$C$10:$C$216,0)))</f>
        <v/>
      </c>
      <c r="E25" s="5" t="str">
        <f>IF(ISBLANK(B25),"",INDEX('Références Prix'!$F$10:$F$216,MATCH(B25,'Références Prix'!$C$10:$C$216,0)))</f>
        <v/>
      </c>
      <c r="F25" s="5" t="str">
        <f>IF(ISBLANK(B25),"",INDEX('Références Prix'!$G$10:$G$216,MATCH(B25,'Références Prix'!$C$10:$C$216,0)))</f>
        <v/>
      </c>
      <c r="G25" s="6" t="str">
        <f>IF(ISBLANK(B25),"",INDEX('Références Prix'!$H$10:$H$216,MATCH(B25,'Références Prix'!$C$10:$C$216,0)))</f>
        <v/>
      </c>
      <c r="I25" s="51"/>
    </row>
    <row r="26" spans="1:9" x14ac:dyDescent="0.3">
      <c r="A26" s="4" t="str">
        <f>IF(ISBLANK(B26),"",INDEX('Références Prix'!$B$10:$B$216,MATCH(B26,'Références Prix'!$C$10:$C$216,0)))</f>
        <v/>
      </c>
      <c r="B26" s="5"/>
      <c r="C26" s="34" t="str">
        <f>IF(ISBLANK(B26),"",INDEX('Références Prix'!$D$10:$D$216,MATCH(B26,'Références Prix'!$C$10:$C$216,0)))</f>
        <v/>
      </c>
      <c r="D26" s="5" t="str">
        <f>IF(ISBLANK(B26),"",INDEX('Références Prix'!$E$10:$E$216,MATCH(B26,'Références Prix'!$C$10:$C$216,0)))</f>
        <v/>
      </c>
      <c r="E26" s="5" t="str">
        <f>IF(ISBLANK(B26),"",INDEX('Références Prix'!$F$10:$F$216,MATCH(B26,'Références Prix'!$C$10:$C$216,0)))</f>
        <v/>
      </c>
      <c r="F26" s="5" t="str">
        <f>IF(ISBLANK(B26),"",INDEX('Références Prix'!$G$10:$G$216,MATCH(B26,'Références Prix'!$C$10:$C$216,0)))</f>
        <v/>
      </c>
      <c r="G26" s="6" t="str">
        <f>IF(ISBLANK(B26),"",INDEX('Références Prix'!$H$10:$H$216,MATCH(B26,'Références Prix'!$C$10:$C$216,0)))</f>
        <v/>
      </c>
      <c r="I26" s="51"/>
    </row>
    <row r="27" spans="1:9" x14ac:dyDescent="0.3">
      <c r="A27" s="4" t="str">
        <f>IF(ISBLANK(B27),"",INDEX('Références Prix'!$B$10:$B$216,MATCH(B27,'Références Prix'!$C$10:$C$216,0)))</f>
        <v/>
      </c>
      <c r="B27" s="5"/>
      <c r="C27" s="34" t="str">
        <f>IF(ISBLANK(B27),"",INDEX('Références Prix'!$D$10:$D$216,MATCH(B27,'Références Prix'!$C$10:$C$216,0)))</f>
        <v/>
      </c>
      <c r="D27" s="5" t="str">
        <f>IF(ISBLANK(B27),"",INDEX('Références Prix'!$E$10:$E$216,MATCH(B27,'Références Prix'!$C$10:$C$216,0)))</f>
        <v/>
      </c>
      <c r="E27" s="5" t="str">
        <f>IF(ISBLANK(B27),"",INDEX('Références Prix'!$F$10:$F$216,MATCH(B27,'Références Prix'!$C$10:$C$216,0)))</f>
        <v/>
      </c>
      <c r="F27" s="5" t="str">
        <f>IF(ISBLANK(B27),"",INDEX('Références Prix'!$G$10:$G$216,MATCH(B27,'Références Prix'!$C$10:$C$216,0)))</f>
        <v/>
      </c>
      <c r="G27" s="6" t="str">
        <f>IF(ISBLANK(B27),"",INDEX('Références Prix'!$H$10:$H$216,MATCH(B27,'Références Prix'!$C$10:$C$216,0)))</f>
        <v/>
      </c>
      <c r="I27" s="51"/>
    </row>
    <row r="28" spans="1:9" x14ac:dyDescent="0.3">
      <c r="A28" s="4" t="str">
        <f>IF(ISBLANK(B28),"",INDEX('Références Prix'!$B$10:$B$216,MATCH(B28,'Références Prix'!$C$10:$C$216,0)))</f>
        <v/>
      </c>
      <c r="B28" s="5"/>
      <c r="C28" s="34" t="str">
        <f>IF(ISBLANK(B28),"",INDEX('Références Prix'!$D$10:$D$216,MATCH(B28,'Références Prix'!$C$10:$C$216,0)))</f>
        <v/>
      </c>
      <c r="D28" s="5" t="str">
        <f>IF(ISBLANK(B28),"",INDEX('Références Prix'!$E$10:$E$216,MATCH(B28,'Références Prix'!$C$10:$C$216,0)))</f>
        <v/>
      </c>
      <c r="E28" s="5" t="str">
        <f>IF(ISBLANK(B28),"",INDEX('Références Prix'!$F$10:$F$216,MATCH(B28,'Références Prix'!$C$10:$C$216,0)))</f>
        <v/>
      </c>
      <c r="F28" s="5" t="str">
        <f>IF(ISBLANK(B28),"",INDEX('Références Prix'!$G$10:$G$216,MATCH(B28,'Références Prix'!$C$10:$C$216,0)))</f>
        <v/>
      </c>
      <c r="G28" s="6" t="str">
        <f>IF(ISBLANK(B28),"",INDEX('Références Prix'!$H$10:$H$216,MATCH(B28,'Références Prix'!$C$10:$C$216,0)))</f>
        <v/>
      </c>
      <c r="I28" s="51"/>
    </row>
    <row r="29" spans="1:9" x14ac:dyDescent="0.3">
      <c r="A29" s="4" t="str">
        <f>IF(ISBLANK(B29),"",INDEX('Références Prix'!$B$10:$B$216,MATCH(B29,'Références Prix'!$C$10:$C$216,0)))</f>
        <v/>
      </c>
      <c r="B29" s="5"/>
      <c r="C29" s="34" t="str">
        <f>IF(ISBLANK(B29),"",INDEX('Références Prix'!$D$10:$D$216,MATCH(B29,'Références Prix'!$C$10:$C$216,0)))</f>
        <v/>
      </c>
      <c r="D29" s="5" t="str">
        <f>IF(ISBLANK(B29),"",INDEX('Références Prix'!$E$10:$E$216,MATCH(B29,'Références Prix'!$C$10:$C$216,0)))</f>
        <v/>
      </c>
      <c r="E29" s="5" t="str">
        <f>IF(ISBLANK(B29),"",INDEX('Références Prix'!$F$10:$F$216,MATCH(B29,'Références Prix'!$C$10:$C$216,0)))</f>
        <v/>
      </c>
      <c r="F29" s="5" t="str">
        <f>IF(ISBLANK(B29),"",INDEX('Références Prix'!$G$10:$G$216,MATCH(B29,'Références Prix'!$C$10:$C$216,0)))</f>
        <v/>
      </c>
      <c r="G29" s="6" t="str">
        <f>IF(ISBLANK(B29),"",INDEX('Références Prix'!$H$10:$H$216,MATCH(B29,'Références Prix'!$C$10:$C$216,0)))</f>
        <v/>
      </c>
      <c r="I29" s="51"/>
    </row>
    <row r="30" spans="1:9" x14ac:dyDescent="0.3">
      <c r="A30" s="4" t="str">
        <f>IF(ISBLANK(B30),"",INDEX('Références Prix'!$B$10:$B$216,MATCH(B30,'Références Prix'!$C$10:$C$216,0)))</f>
        <v/>
      </c>
      <c r="B30" s="5"/>
      <c r="C30" s="34" t="str">
        <f>IF(ISBLANK(B30),"",INDEX('Références Prix'!$D$10:$D$216,MATCH(B30,'Références Prix'!$C$10:$C$216,0)))</f>
        <v/>
      </c>
      <c r="D30" s="5" t="str">
        <f>IF(ISBLANK(B30),"",INDEX('Références Prix'!$E$10:$E$216,MATCH(B30,'Références Prix'!$C$10:$C$216,0)))</f>
        <v/>
      </c>
      <c r="E30" s="5" t="str">
        <f>IF(ISBLANK(B30),"",INDEX('Références Prix'!$F$10:$F$216,MATCH(B30,'Références Prix'!$C$10:$C$216,0)))</f>
        <v/>
      </c>
      <c r="F30" s="5" t="str">
        <f>IF(ISBLANK(B30),"",INDEX('Références Prix'!$G$10:$G$216,MATCH(B30,'Références Prix'!$C$10:$C$216,0)))</f>
        <v/>
      </c>
      <c r="G30" s="6" t="str">
        <f>IF(ISBLANK(B30),"",INDEX('Références Prix'!$H$10:$H$216,MATCH(B30,'Références Prix'!$C$10:$C$216,0)))</f>
        <v/>
      </c>
      <c r="I30" s="51"/>
    </row>
    <row r="31" spans="1:9" x14ac:dyDescent="0.3">
      <c r="A31" s="4" t="str">
        <f>IF(ISBLANK(B31),"",INDEX('Références Prix'!$B$10:$B$216,MATCH(B31,'Références Prix'!$C$10:$C$216,0)))</f>
        <v/>
      </c>
      <c r="B31" s="5"/>
      <c r="C31" s="34" t="str">
        <f>IF(ISBLANK(B31),"",INDEX('Références Prix'!$D$10:$D$216,MATCH(B31,'Références Prix'!$C$10:$C$216,0)))</f>
        <v/>
      </c>
      <c r="D31" s="5" t="str">
        <f>IF(ISBLANK(B31),"",INDEX('Références Prix'!$E$10:$E$216,MATCH(B31,'Références Prix'!$C$10:$C$216,0)))</f>
        <v/>
      </c>
      <c r="E31" s="5" t="str">
        <f>IF(ISBLANK(B31),"",INDEX('Références Prix'!$F$10:$F$216,MATCH(B31,'Références Prix'!$C$10:$C$216,0)))</f>
        <v/>
      </c>
      <c r="F31" s="5" t="str">
        <f>IF(ISBLANK(B31),"",INDEX('Références Prix'!$G$10:$G$216,MATCH(B31,'Références Prix'!$C$10:$C$216,0)))</f>
        <v/>
      </c>
      <c r="G31" s="6" t="str">
        <f>IF(ISBLANK(B31),"",INDEX('Références Prix'!$H$10:$H$216,MATCH(B31,'Références Prix'!$C$10:$C$216,0)))</f>
        <v/>
      </c>
      <c r="I31" s="51"/>
    </row>
    <row r="32" spans="1:9" x14ac:dyDescent="0.3">
      <c r="A32" s="4" t="str">
        <f>IF(ISBLANK(B32),"",INDEX('Références Prix'!$B$10:$B$216,MATCH(B32,'Références Prix'!$C$10:$C$216,0)))</f>
        <v/>
      </c>
      <c r="B32" s="5"/>
      <c r="C32" s="34" t="str">
        <f>IF(ISBLANK(B32),"",INDEX('Références Prix'!$D$10:$D$216,MATCH(B32,'Références Prix'!$C$10:$C$216,0)))</f>
        <v/>
      </c>
      <c r="D32" s="5" t="str">
        <f>IF(ISBLANK(B32),"",INDEX('Références Prix'!$E$10:$E$216,MATCH(B32,'Références Prix'!$C$10:$C$216,0)))</f>
        <v/>
      </c>
      <c r="E32" s="5" t="str">
        <f>IF(ISBLANK(B32),"",INDEX('Références Prix'!$F$10:$F$216,MATCH(B32,'Références Prix'!$C$10:$C$216,0)))</f>
        <v/>
      </c>
      <c r="F32" s="5" t="str">
        <f>IF(ISBLANK(B32),"",INDEX('Références Prix'!$G$10:$G$216,MATCH(B32,'Références Prix'!$C$10:$C$216,0)))</f>
        <v/>
      </c>
      <c r="G32" s="6" t="str">
        <f>IF(ISBLANK(B32),"",INDEX('Références Prix'!$H$10:$H$216,MATCH(B32,'Références Prix'!$C$10:$C$216,0)))</f>
        <v/>
      </c>
      <c r="I32" s="51"/>
    </row>
    <row r="33" spans="1:9" x14ac:dyDescent="0.3">
      <c r="A33" s="4" t="str">
        <f>IF(ISBLANK(B33),"",INDEX('Références Prix'!$B$10:$B$216,MATCH(B33,'Références Prix'!$C$10:$C$216,0)))</f>
        <v/>
      </c>
      <c r="B33" s="5"/>
      <c r="C33" s="34" t="str">
        <f>IF(ISBLANK(B33),"",INDEX('Références Prix'!$D$10:$D$216,MATCH(B33,'Références Prix'!$C$10:$C$216,0)))</f>
        <v/>
      </c>
      <c r="D33" s="5" t="str">
        <f>IF(ISBLANK(B33),"",INDEX('Références Prix'!$E$10:$E$216,MATCH(B33,'Références Prix'!$C$10:$C$216,0)))</f>
        <v/>
      </c>
      <c r="E33" s="5" t="str">
        <f>IF(ISBLANK(B33),"",INDEX('Références Prix'!$F$10:$F$216,MATCH(B33,'Références Prix'!$C$10:$C$216,0)))</f>
        <v/>
      </c>
      <c r="F33" s="5" t="str">
        <f>IF(ISBLANK(B33),"",INDEX('Références Prix'!$G$10:$G$216,MATCH(B33,'Références Prix'!$C$10:$C$216,0)))</f>
        <v/>
      </c>
      <c r="G33" s="6" t="str">
        <f>IF(ISBLANK(B33),"",INDEX('Références Prix'!$H$10:$H$216,MATCH(B33,'Références Prix'!$C$10:$C$216,0)))</f>
        <v/>
      </c>
      <c r="I33" s="51"/>
    </row>
    <row r="34" spans="1:9" x14ac:dyDescent="0.3">
      <c r="A34" s="4" t="str">
        <f>IF(ISBLANK(B34),"",INDEX('Références Prix'!$B$10:$B$216,MATCH(B34,'Références Prix'!$C$10:$C$216,0)))</f>
        <v/>
      </c>
      <c r="B34" s="5"/>
      <c r="C34" s="34" t="str">
        <f>IF(ISBLANK(B34),"",INDEX('Références Prix'!$D$10:$D$216,MATCH(B34,'Références Prix'!$C$10:$C$216,0)))</f>
        <v/>
      </c>
      <c r="D34" s="5" t="str">
        <f>IF(ISBLANK(B34),"",INDEX('Références Prix'!$E$10:$E$216,MATCH(B34,'Références Prix'!$C$10:$C$216,0)))</f>
        <v/>
      </c>
      <c r="E34" s="5" t="str">
        <f>IF(ISBLANK(B34),"",INDEX('Références Prix'!$F$10:$F$216,MATCH(B34,'Références Prix'!$C$10:$C$216,0)))</f>
        <v/>
      </c>
      <c r="F34" s="5" t="str">
        <f>IF(ISBLANK(B34),"",INDEX('Références Prix'!$G$10:$G$216,MATCH(B34,'Références Prix'!$C$10:$C$216,0)))</f>
        <v/>
      </c>
      <c r="G34" s="6" t="str">
        <f>IF(ISBLANK(B34),"",INDEX('Références Prix'!$H$10:$H$216,MATCH(B34,'Références Prix'!$C$10:$C$216,0)))</f>
        <v/>
      </c>
      <c r="I34" s="51"/>
    </row>
    <row r="35" spans="1:9" x14ac:dyDescent="0.3">
      <c r="A35" s="4" t="str">
        <f>IF(ISBLANK(B35),"",INDEX('Références Prix'!$B$10:$B$216,MATCH(B35,'Références Prix'!$C$10:$C$216,0)))</f>
        <v/>
      </c>
      <c r="B35" s="5"/>
      <c r="C35" s="34" t="str">
        <f>IF(ISBLANK(B35),"",INDEX('Références Prix'!$D$10:$D$216,MATCH(B35,'Références Prix'!$C$10:$C$216,0)))</f>
        <v/>
      </c>
      <c r="D35" s="5" t="str">
        <f>IF(ISBLANK(B35),"",INDEX('Références Prix'!$E$10:$E$216,MATCH(B35,'Références Prix'!$C$10:$C$216,0)))</f>
        <v/>
      </c>
      <c r="E35" s="5" t="str">
        <f>IF(ISBLANK(B35),"",INDEX('Références Prix'!$F$10:$F$216,MATCH(B35,'Références Prix'!$C$10:$C$216,0)))</f>
        <v/>
      </c>
      <c r="F35" s="5" t="str">
        <f>IF(ISBLANK(B35),"",INDEX('Références Prix'!$G$10:$G$216,MATCH(B35,'Références Prix'!$C$10:$C$216,0)))</f>
        <v/>
      </c>
      <c r="G35" s="6" t="str">
        <f>IF(ISBLANK(B35),"",INDEX('Références Prix'!$H$10:$H$216,MATCH(B35,'Références Prix'!$C$10:$C$216,0)))</f>
        <v/>
      </c>
      <c r="I35" s="51"/>
    </row>
    <row r="36" spans="1:9" x14ac:dyDescent="0.3">
      <c r="A36" s="4" t="str">
        <f>IF(ISBLANK(B36),"",INDEX('Références Prix'!$B$10:$B$216,MATCH(B36,'Références Prix'!$C$10:$C$216,0)))</f>
        <v/>
      </c>
      <c r="B36" s="5"/>
      <c r="C36" s="34" t="str">
        <f>IF(ISBLANK(B36),"",INDEX('Références Prix'!$D$10:$D$216,MATCH(B36,'Références Prix'!$C$10:$C$216,0)))</f>
        <v/>
      </c>
      <c r="D36" s="5" t="str">
        <f>IF(ISBLANK(B36),"",INDEX('Références Prix'!$E$10:$E$216,MATCH(B36,'Références Prix'!$C$10:$C$216,0)))</f>
        <v/>
      </c>
      <c r="E36" s="5" t="str">
        <f>IF(ISBLANK(B36),"",INDEX('Références Prix'!$F$10:$F$216,MATCH(B36,'Références Prix'!$C$10:$C$216,0)))</f>
        <v/>
      </c>
      <c r="F36" s="5" t="str">
        <f>IF(ISBLANK(B36),"",INDEX('Références Prix'!$G$10:$G$216,MATCH(B36,'Références Prix'!$C$10:$C$216,0)))</f>
        <v/>
      </c>
      <c r="G36" s="6" t="str">
        <f>IF(ISBLANK(B36),"",INDEX('Références Prix'!$H$10:$H$216,MATCH(B36,'Références Prix'!$C$10:$C$216,0)))</f>
        <v/>
      </c>
      <c r="I36" s="51"/>
    </row>
    <row r="37" spans="1:9" x14ac:dyDescent="0.3">
      <c r="A37" s="4" t="str">
        <f>IF(ISBLANK(B37),"",INDEX('Références Prix'!$B$10:$B$216,MATCH(B37,'Références Prix'!$C$10:$C$216,0)))</f>
        <v/>
      </c>
      <c r="B37" s="5"/>
      <c r="C37" s="34" t="str">
        <f>IF(ISBLANK(B37),"",INDEX('Références Prix'!$D$10:$D$216,MATCH(B37,'Références Prix'!$C$10:$C$216,0)))</f>
        <v/>
      </c>
      <c r="D37" s="5" t="str">
        <f>IF(ISBLANK(B37),"",INDEX('Références Prix'!$E$10:$E$216,MATCH(B37,'Références Prix'!$C$10:$C$216,0)))</f>
        <v/>
      </c>
      <c r="E37" s="5" t="str">
        <f>IF(ISBLANK(B37),"",INDEX('Références Prix'!$F$10:$F$216,MATCH(B37,'Références Prix'!$C$10:$C$216,0)))</f>
        <v/>
      </c>
      <c r="F37" s="5" t="str">
        <f>IF(ISBLANK(B37),"",INDEX('Références Prix'!$G$10:$G$216,MATCH(B37,'Références Prix'!$C$10:$C$216,0)))</f>
        <v/>
      </c>
      <c r="G37" s="6" t="str">
        <f>IF(ISBLANK(B37),"",INDEX('Références Prix'!$H$10:$H$216,MATCH(B37,'Références Prix'!$C$10:$C$216,0)))</f>
        <v/>
      </c>
      <c r="I37" s="51"/>
    </row>
    <row r="38" spans="1:9" x14ac:dyDescent="0.3">
      <c r="A38" s="4" t="str">
        <f>IF(ISBLANK(B38),"",INDEX('Références Prix'!$B$10:$B$216,MATCH(B38,'Références Prix'!$C$10:$C$216,0)))</f>
        <v/>
      </c>
      <c r="B38" s="5"/>
      <c r="C38" s="34" t="str">
        <f>IF(ISBLANK(B38),"",INDEX('Références Prix'!$D$10:$D$216,MATCH(B38,'Références Prix'!$C$10:$C$216,0)))</f>
        <v/>
      </c>
      <c r="D38" s="5" t="str">
        <f>IF(ISBLANK(B38),"",INDEX('Références Prix'!$E$10:$E$216,MATCH(B38,'Références Prix'!$C$10:$C$216,0)))</f>
        <v/>
      </c>
      <c r="E38" s="5" t="str">
        <f>IF(ISBLANK(B38),"",INDEX('Références Prix'!$F$10:$F$216,MATCH(B38,'Références Prix'!$C$10:$C$216,0)))</f>
        <v/>
      </c>
      <c r="F38" s="5" t="str">
        <f>IF(ISBLANK(B38),"",INDEX('Références Prix'!$G$10:$G$216,MATCH(B38,'Références Prix'!$C$10:$C$216,0)))</f>
        <v/>
      </c>
      <c r="G38" s="6" t="str">
        <f>IF(ISBLANK(B38),"",INDEX('Références Prix'!$H$10:$H$216,MATCH(B38,'Références Prix'!$C$10:$C$216,0)))</f>
        <v/>
      </c>
      <c r="I38" s="51"/>
    </row>
    <row r="39" spans="1:9" x14ac:dyDescent="0.3">
      <c r="A39" s="4" t="str">
        <f>IF(ISBLANK(B39),"",INDEX('Références Prix'!$B$10:$B$216,MATCH(B39,'Références Prix'!$C$10:$C$216,0)))</f>
        <v/>
      </c>
      <c r="B39" s="5"/>
      <c r="C39" s="34" t="str">
        <f>IF(ISBLANK(B39),"",INDEX('Références Prix'!$D$10:$D$216,MATCH(B39,'Références Prix'!$C$10:$C$216,0)))</f>
        <v/>
      </c>
      <c r="D39" s="5" t="str">
        <f>IF(ISBLANK(B39),"",INDEX('Références Prix'!$E$10:$E$216,MATCH(B39,'Références Prix'!$C$10:$C$216,0)))</f>
        <v/>
      </c>
      <c r="E39" s="5" t="str">
        <f>IF(ISBLANK(B39),"",INDEX('Références Prix'!$F$10:$F$216,MATCH(B39,'Références Prix'!$C$10:$C$216,0)))</f>
        <v/>
      </c>
      <c r="F39" s="5" t="str">
        <f>IF(ISBLANK(B39),"",INDEX('Références Prix'!$G$10:$G$216,MATCH(B39,'Références Prix'!$C$10:$C$216,0)))</f>
        <v/>
      </c>
      <c r="G39" s="6" t="str">
        <f>IF(ISBLANK(B39),"",INDEX('Références Prix'!$H$10:$H$216,MATCH(B39,'Références Prix'!$C$10:$C$216,0)))</f>
        <v/>
      </c>
      <c r="I39" s="51"/>
    </row>
    <row r="40" spans="1:9" ht="15" thickBot="1" x14ac:dyDescent="0.35">
      <c r="A40" s="35" t="str">
        <f>IF(ISBLANK(B40),"",INDEX('Références Prix'!$B$10:$B$216,MATCH(B40,'Références Prix'!$C$10:$C$216,0)))</f>
        <v/>
      </c>
      <c r="B40" s="36"/>
      <c r="C40" s="37" t="str">
        <f>IF(ISBLANK(B40),"",INDEX('Références Prix'!$D$10:$D$216,MATCH(B40,'Références Prix'!$C$10:$C$216,0)))</f>
        <v/>
      </c>
      <c r="D40" s="36" t="str">
        <f>IF(ISBLANK(B40),"",INDEX('Références Prix'!$E$10:$E$216,MATCH(B40,'Références Prix'!$C$10:$C$216,0)))</f>
        <v/>
      </c>
      <c r="E40" s="36" t="str">
        <f>IF(ISBLANK(B40),"",INDEX('Références Prix'!$F$10:$F$216,MATCH(B40,'Références Prix'!$C$10:$C$216,0)))</f>
        <v/>
      </c>
      <c r="F40" s="36" t="str">
        <f>IF(ISBLANK(B40),"",INDEX('Références Prix'!$G$10:$G$216,MATCH(B40,'Références Prix'!$C$10:$C$216,0)))</f>
        <v/>
      </c>
      <c r="G40" s="38" t="str">
        <f>IF(ISBLANK(B40),"",INDEX('Références Prix'!$H$10:$H$216,MATCH(B40,'Références Prix'!$C$10:$C$216,0)))</f>
        <v/>
      </c>
      <c r="I40" s="51"/>
    </row>
    <row r="41" spans="1:9" x14ac:dyDescent="0.3">
      <c r="A41" s="3" t="str">
        <f>IF(ISBLANK(B41),"",INDEX('Références Prix'!$B$10:$B$216,MATCH(B41,'Références Prix'!$C$10:$C$216,0)))</f>
        <v/>
      </c>
      <c r="B41" s="3"/>
      <c r="C41" s="2" t="str">
        <f>IF(ISBLANK(B41),"",INDEX('Références Prix'!$D$10:$D$216,MATCH(B41,'Références Prix'!$C$10:$C$216,0)))</f>
        <v/>
      </c>
      <c r="D41" s="3" t="str">
        <f>IF(ISBLANK(B41),"",INDEX('Références Prix'!$E$10:$E$216,MATCH(B41,'Références Prix'!$C$10:$C$216,0)))</f>
        <v/>
      </c>
      <c r="E41" s="3" t="str">
        <f>IF(ISBLANK(B41),"",INDEX('Références Prix'!$F$10:$F$216,MATCH(B41,'Références Prix'!$C$10:$C$216,0)))</f>
        <v/>
      </c>
      <c r="F41" s="3" t="str">
        <f>IF(ISBLANK(B41),"",INDEX('Références Prix'!$G$10:$G$216,MATCH(B41,'Références Prix'!$C$10:$C$216,0)))</f>
        <v/>
      </c>
      <c r="G41" s="3" t="str">
        <f>IF(ISBLANK(B41),"",INDEX('Références Prix'!$H$10:$H$216,MATCH(B41,'Références Prix'!$C$10:$C$216,0)))</f>
        <v/>
      </c>
      <c r="I41" s="51"/>
    </row>
    <row r="42" spans="1:9" ht="15" thickBot="1" x14ac:dyDescent="0.35">
      <c r="A42" s="3" t="str">
        <f>IF(ISBLANK(B42),"",INDEX('Références Prix'!$B$10:$B$216,MATCH(B42,'Références Prix'!$C$10:$C$216,0)))</f>
        <v/>
      </c>
      <c r="B42" s="3"/>
      <c r="C42" s="2" t="str">
        <f>IF(ISBLANK(B42),"",INDEX('Références Prix'!$D$10:$D$216,MATCH(B42,'Références Prix'!$C$10:$C$216,0)))</f>
        <v/>
      </c>
      <c r="D42" s="3" t="str">
        <f>IF(ISBLANK(B42),"",INDEX('Références Prix'!$E$10:$E$216,MATCH(B42,'Références Prix'!$C$10:$C$216,0)))</f>
        <v/>
      </c>
      <c r="E42" s="3" t="str">
        <f>IF(ISBLANK(B42),"",INDEX('Références Prix'!$F$10:$F$216,MATCH(B42,'Références Prix'!$C$10:$C$216,0)))</f>
        <v/>
      </c>
      <c r="F42" s="3" t="str">
        <f>IF(ISBLANK(B42),"",INDEX('Références Prix'!$G$10:$G$216,MATCH(B42,'Références Prix'!$C$10:$C$216,0)))</f>
        <v/>
      </c>
      <c r="G42" s="3" t="str">
        <f>IF(ISBLANK(B42),"",INDEX('Références Prix'!$H$10:$H$216,MATCH(B42,'Références Prix'!$C$10:$C$216,0)))</f>
        <v/>
      </c>
      <c r="I42" s="51"/>
    </row>
    <row r="43" spans="1:9" ht="15" thickBot="1" x14ac:dyDescent="0.35">
      <c r="A43" s="3" t="str">
        <f>IF(ISBLANK(B43),"",INDEX('Références Prix'!$B$10:$B$216,MATCH(B43,'Références Prix'!$C$10:$C$216,0)))</f>
        <v/>
      </c>
      <c r="B43" s="3"/>
      <c r="C43" s="2" t="str">
        <f>IF(ISBLANK(B43),"",INDEX('Références Prix'!$D$10:$D$216,MATCH(B43,'Références Prix'!$C$10:$C$216,0)))</f>
        <v/>
      </c>
      <c r="D43" s="39" t="str">
        <f>IF(ISBLANK(B43),"",INDEX('Références Prix'!$E$10:$E$216,MATCH(B43,'Références Prix'!$C$10:$C$216,0)))</f>
        <v/>
      </c>
      <c r="E43" s="40" t="s">
        <v>87</v>
      </c>
      <c r="F43" s="40"/>
      <c r="G43" s="41">
        <f>SUM(G21:G40)</f>
        <v>0</v>
      </c>
      <c r="I43" s="51"/>
    </row>
    <row r="44" spans="1:9" x14ac:dyDescent="0.3">
      <c r="A44" s="3" t="str">
        <f>IF(ISBLANK(B44),"",INDEX('Références Prix'!$B$10:$B$216,MATCH(B44,'Références Prix'!$C$10:$C$216,0)))</f>
        <v/>
      </c>
      <c r="B44" s="3"/>
      <c r="C44" s="2" t="str">
        <f>IF(ISBLANK(B44),"",INDEX('Références Prix'!$D$10:$D$216,MATCH(B44,'Références Prix'!$C$10:$C$216,0)))</f>
        <v/>
      </c>
      <c r="D44" s="3" t="str">
        <f>IF(ISBLANK(B44),"",INDEX('Références Prix'!$E$10:$E$216,MATCH(B44,'Références Prix'!$C$10:$C$216,0)))</f>
        <v/>
      </c>
      <c r="E44" s="3" t="str">
        <f>IF(ISBLANK(B44),"",INDEX('Références Prix'!$F$10:$F$216,MATCH(B44,'Références Prix'!$C$10:$C$216,0)))</f>
        <v/>
      </c>
      <c r="F44" s="3" t="str">
        <f>IF(ISBLANK(B44),"",INDEX('Références Prix'!$G$10:$G$216,MATCH(B44,'Références Prix'!$C$10:$C$216,0)))</f>
        <v/>
      </c>
      <c r="G44" s="3" t="str">
        <f>IF(ISBLANK(B44),"",INDEX('Références Prix'!$H$10:$H$216,MATCH(B44,'Références Prix'!$C$10:$C$216,0)))</f>
        <v/>
      </c>
      <c r="I44" s="51"/>
    </row>
    <row r="45" spans="1:9" x14ac:dyDescent="0.3">
      <c r="A45" s="3" t="str">
        <f>IF(ISBLANK(B45),"",INDEX('Références Prix'!$B$10:$B$216,MATCH(B45,'Références Prix'!$C$10:$C$216,0)))</f>
        <v/>
      </c>
      <c r="B45" s="3"/>
      <c r="C45" s="2" t="str">
        <f>IF(ISBLANK(B45),"",INDEX('Références Prix'!$D$10:$D$216,MATCH(B45,'Références Prix'!$C$10:$C$216,0)))</f>
        <v/>
      </c>
      <c r="D45" s="3" t="str">
        <f>IF(ISBLANK(B45),"",INDEX('Références Prix'!$E$10:$E$216,MATCH(B45,'Références Prix'!$C$10:$C$216,0)))</f>
        <v/>
      </c>
      <c r="E45" s="3" t="str">
        <f>IF(ISBLANK(B45),"",INDEX('Références Prix'!$F$10:$F$216,MATCH(B45,'Références Prix'!$C$10:$C$216,0)))</f>
        <v/>
      </c>
      <c r="F45" s="3" t="str">
        <f>IF(ISBLANK(B45),"",INDEX('Références Prix'!$G$10:$G$216,MATCH(B45,'Références Prix'!$C$10:$C$216,0)))</f>
        <v/>
      </c>
      <c r="G45" s="3" t="str">
        <f>IF(ISBLANK(B45),"",INDEX('Références Prix'!$H$10:$H$216,MATCH(B45,'Références Prix'!$C$10:$C$216,0)))</f>
        <v/>
      </c>
      <c r="I45" s="51"/>
    </row>
    <row r="46" spans="1:9" x14ac:dyDescent="0.3">
      <c r="A46" s="3" t="str">
        <f>IF(ISBLANK(B46),"",INDEX('Références Prix'!$B$10:$B$216,MATCH(B46,'Références Prix'!$C$10:$C$216,0)))</f>
        <v/>
      </c>
      <c r="B46" s="3"/>
      <c r="C46" s="2" t="str">
        <f>IF(ISBLANK(B46),"",INDEX('Références Prix'!$D$10:$D$216,MATCH(B46,'Références Prix'!$C$10:$C$216,0)))</f>
        <v/>
      </c>
      <c r="D46" s="3" t="str">
        <f>IF(ISBLANK(B46),"",INDEX('Références Prix'!$E$10:$E$216,MATCH(B46,'Références Prix'!$C$10:$C$216,0)))</f>
        <v/>
      </c>
      <c r="E46" s="3" t="str">
        <f>IF(ISBLANK(B46),"",INDEX('Références Prix'!$F$10:$F$216,MATCH(B46,'Références Prix'!$C$10:$C$216,0)))</f>
        <v/>
      </c>
      <c r="F46" s="3" t="str">
        <f>IF(ISBLANK(B46),"",INDEX('Références Prix'!$G$10:$G$216,MATCH(B46,'Références Prix'!$C$10:$C$216,0)))</f>
        <v/>
      </c>
      <c r="G46" s="3" t="str">
        <f>IF(ISBLANK(B46),"",INDEX('Références Prix'!$H$10:$H$216,MATCH(B46,'Références Prix'!$C$10:$C$216,0)))</f>
        <v/>
      </c>
      <c r="I46" s="51"/>
    </row>
    <row r="47" spans="1:9" x14ac:dyDescent="0.3">
      <c r="A47" s="3"/>
      <c r="B47" s="3"/>
      <c r="C47" s="2"/>
      <c r="D47" s="3"/>
      <c r="E47" s="3"/>
      <c r="F47" s="3"/>
      <c r="G47" s="3"/>
      <c r="I47" s="51"/>
    </row>
    <row r="48" spans="1:9" x14ac:dyDescent="0.3">
      <c r="A48" s="3"/>
      <c r="B48" s="3"/>
      <c r="C48" s="2"/>
      <c r="D48" s="3"/>
      <c r="E48" s="3"/>
      <c r="F48" s="3"/>
      <c r="G48" s="3"/>
      <c r="I48" s="51"/>
    </row>
    <row r="49" spans="1:9" x14ac:dyDescent="0.3">
      <c r="A49" s="1"/>
      <c r="B49" s="1"/>
      <c r="C49" s="1"/>
      <c r="D49" s="1"/>
      <c r="E49" s="1"/>
      <c r="F49" s="1"/>
      <c r="G49" s="1"/>
      <c r="H49" s="1"/>
      <c r="I49" s="51"/>
    </row>
    <row r="50" spans="1:9" x14ac:dyDescent="0.3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3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3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3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3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3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3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3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3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3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3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3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3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3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3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3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3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3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3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3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3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3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3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3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3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3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3">
      <c r="A76" s="3"/>
      <c r="B76" s="3"/>
      <c r="C76" s="3"/>
      <c r="D76" s="3"/>
      <c r="E76" s="3"/>
      <c r="F76" s="3"/>
      <c r="G76" s="3"/>
    </row>
    <row r="77" spans="1:9" x14ac:dyDescent="0.3">
      <c r="A77" s="3"/>
      <c r="B77" s="3"/>
      <c r="C77" s="3"/>
      <c r="D77" s="3"/>
      <c r="E77" s="3"/>
      <c r="F77" s="3"/>
      <c r="G77" s="3"/>
    </row>
    <row r="78" spans="1:9" x14ac:dyDescent="0.3">
      <c r="A78" s="3"/>
      <c r="B78" s="3"/>
      <c r="C78" s="3"/>
      <c r="D78" s="3"/>
      <c r="E78" s="3"/>
      <c r="F78" s="3"/>
      <c r="G78" s="3"/>
    </row>
    <row r="79" spans="1:9" x14ac:dyDescent="0.3">
      <c r="A79" s="3"/>
      <c r="B79" s="3"/>
      <c r="C79" s="3"/>
      <c r="D79" s="3"/>
      <c r="E79" s="3"/>
      <c r="F79" s="3"/>
      <c r="G79" s="3"/>
    </row>
    <row r="80" spans="1:9" x14ac:dyDescent="0.3">
      <c r="A80" s="3"/>
      <c r="B80" s="3"/>
      <c r="C80" s="3"/>
      <c r="D80" s="3"/>
      <c r="E80" s="3"/>
      <c r="F80" s="3"/>
      <c r="G80" s="3"/>
    </row>
    <row r="81" spans="1:7" x14ac:dyDescent="0.3">
      <c r="A81" s="3"/>
      <c r="B81" s="3"/>
      <c r="C81" s="3"/>
      <c r="D81" s="3"/>
      <c r="E81" s="3"/>
      <c r="F81" s="3"/>
      <c r="G81" s="3"/>
    </row>
    <row r="82" spans="1:7" x14ac:dyDescent="0.3">
      <c r="A82" s="3"/>
      <c r="B82" s="3"/>
      <c r="C82" s="3"/>
      <c r="D82" s="3"/>
      <c r="E82" s="3"/>
      <c r="F82" s="3"/>
      <c r="G82" s="3"/>
    </row>
    <row r="83" spans="1:7" x14ac:dyDescent="0.3">
      <c r="A83" s="3"/>
      <c r="B83" s="3"/>
      <c r="C83" s="3"/>
      <c r="D83" s="3"/>
      <c r="E83" s="3"/>
      <c r="F83" s="3"/>
      <c r="G83" s="3"/>
    </row>
    <row r="84" spans="1:7" x14ac:dyDescent="0.3">
      <c r="A84" s="3"/>
      <c r="B84" s="3"/>
      <c r="C84" s="3"/>
      <c r="D84" s="3"/>
      <c r="E84" s="3"/>
      <c r="F84" s="3"/>
      <c r="G84" s="3"/>
    </row>
    <row r="85" spans="1:7" x14ac:dyDescent="0.3">
      <c r="A85" s="3"/>
      <c r="B85" s="3"/>
      <c r="C85" s="3"/>
      <c r="D85" s="3"/>
      <c r="E85" s="3"/>
      <c r="F85" s="3"/>
      <c r="G85" s="3"/>
    </row>
    <row r="86" spans="1:7" x14ac:dyDescent="0.3">
      <c r="A86" s="3"/>
      <c r="B86" s="3"/>
      <c r="C86" s="3"/>
      <c r="D86" s="3"/>
      <c r="E86" s="3"/>
      <c r="F86" s="3"/>
      <c r="G86" s="3"/>
    </row>
    <row r="87" spans="1:7" x14ac:dyDescent="0.3">
      <c r="A87" s="3"/>
      <c r="B87" s="3"/>
      <c r="C87" s="3"/>
      <c r="D87" s="3"/>
      <c r="E87" s="3"/>
      <c r="F87" s="3"/>
      <c r="G87" s="3"/>
    </row>
    <row r="88" spans="1:7" x14ac:dyDescent="0.3">
      <c r="A88" s="3"/>
      <c r="B88" s="3"/>
      <c r="C88" s="3"/>
      <c r="D88" s="3"/>
      <c r="E88" s="3"/>
      <c r="F88" s="3"/>
      <c r="G88" s="3"/>
    </row>
    <row r="89" spans="1:7" x14ac:dyDescent="0.3">
      <c r="A89" s="3"/>
      <c r="B89" s="3"/>
      <c r="C89" s="3"/>
      <c r="D89" s="3"/>
      <c r="E89" s="3"/>
      <c r="F89" s="3"/>
      <c r="G89" s="3"/>
    </row>
    <row r="90" spans="1:7" x14ac:dyDescent="0.3">
      <c r="A90" s="3"/>
      <c r="B90" s="3"/>
      <c r="C90" s="3"/>
      <c r="D90" s="3"/>
      <c r="E90" s="3"/>
      <c r="F90" s="3"/>
      <c r="G90" s="3"/>
    </row>
    <row r="91" spans="1:7" x14ac:dyDescent="0.3">
      <c r="A91" s="3"/>
      <c r="B91" s="3"/>
      <c r="C91" s="3"/>
      <c r="D91" s="3"/>
      <c r="E91" s="3"/>
      <c r="F91" s="3"/>
      <c r="G91" s="3"/>
    </row>
    <row r="92" spans="1:7" x14ac:dyDescent="0.3">
      <c r="A92" s="3"/>
      <c r="B92" s="3"/>
      <c r="C92" s="3"/>
      <c r="D92" s="3"/>
      <c r="E92" s="3"/>
      <c r="F92" s="3"/>
      <c r="G92" s="3"/>
    </row>
    <row r="93" spans="1:7" x14ac:dyDescent="0.3">
      <c r="A93" s="3"/>
      <c r="B93" s="3"/>
      <c r="C93" s="3"/>
      <c r="D93" s="3"/>
      <c r="E93" s="3"/>
      <c r="F93" s="3"/>
      <c r="G93" s="3"/>
    </row>
    <row r="94" spans="1:7" x14ac:dyDescent="0.3">
      <c r="A94" s="3"/>
      <c r="B94" s="3"/>
      <c r="C94" s="3"/>
      <c r="D94" s="3"/>
      <c r="E94" s="3"/>
      <c r="F94" s="3"/>
      <c r="G94" s="3"/>
    </row>
    <row r="95" spans="1:7" x14ac:dyDescent="0.3">
      <c r="A95" s="3"/>
      <c r="B95" s="3"/>
      <c r="C95" s="3"/>
      <c r="D95" s="3"/>
      <c r="E95" s="3"/>
      <c r="F95" s="3"/>
      <c r="G95" s="3"/>
    </row>
    <row r="96" spans="1:7" x14ac:dyDescent="0.3">
      <c r="A96" s="3"/>
      <c r="B96" s="3"/>
      <c r="C96" s="3"/>
      <c r="D96" s="3"/>
      <c r="E96" s="3"/>
      <c r="F96" s="3"/>
      <c r="G96" s="3"/>
    </row>
    <row r="97" spans="1:7" x14ac:dyDescent="0.3">
      <c r="A97" s="3"/>
      <c r="B97" s="3"/>
      <c r="C97" s="3"/>
      <c r="D97" s="3"/>
      <c r="E97" s="3"/>
      <c r="F97" s="3"/>
      <c r="G97" s="3"/>
    </row>
    <row r="98" spans="1:7" x14ac:dyDescent="0.3">
      <c r="A98" s="3"/>
      <c r="B98" s="3"/>
      <c r="C98" s="3"/>
      <c r="D98" s="3"/>
      <c r="E98" s="3"/>
      <c r="F98" s="3"/>
      <c r="G98" s="3"/>
    </row>
    <row r="99" spans="1:7" x14ac:dyDescent="0.3">
      <c r="A99" s="3"/>
      <c r="B99" s="3"/>
      <c r="C99" s="3"/>
      <c r="D99" s="3"/>
      <c r="E99" s="3"/>
      <c r="F99" s="3"/>
      <c r="G99" s="3"/>
    </row>
    <row r="100" spans="1:7" x14ac:dyDescent="0.3">
      <c r="A100" s="3"/>
      <c r="B100" s="3"/>
      <c r="C100" s="3"/>
      <c r="D100" s="3"/>
      <c r="E100" s="3"/>
      <c r="F100" s="3"/>
      <c r="G100" s="3"/>
    </row>
  </sheetData>
  <mergeCells count="1">
    <mergeCell ref="C2:G5"/>
  </mergeCells>
  <pageMargins left="0.32500000000000001" right="0.44166666666666665" top="0.75" bottom="0.75" header="0.3" footer="0.3"/>
  <pageSetup paperSize="9" orientation="portrait" r:id="rId1"/>
  <headerFooter>
    <oddFooter xml:space="preserve">&amp;R 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'Références Prix'!$C$10:$C$213</xm:f>
          </x14:formula1>
          <xm:sqref>B21:B48 B76:B100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Références Prix</vt:lpstr>
      <vt:lpstr>Devis</vt:lpstr>
    </vt:vector>
  </TitlesOfParts>
  <Company>Rexel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HERMELIN</dc:creator>
  <cp:lastModifiedBy>Clerc, Nathaniel</cp:lastModifiedBy>
  <cp:lastPrinted>2013-08-19T14:00:04Z</cp:lastPrinted>
  <dcterms:created xsi:type="dcterms:W3CDTF">2013-08-19T10:09:40Z</dcterms:created>
  <dcterms:modified xsi:type="dcterms:W3CDTF">2016-05-25T06:18:45Z</dcterms:modified>
</cp:coreProperties>
</file>