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95" windowWidth="16515" windowHeight="7875" activeTab="1"/>
  </bookViews>
  <sheets>
    <sheet name="TK99" sheetId="1" r:id="rId1"/>
    <sheet name="Suivi Qualité PV" sheetId="2" r:id="rId2"/>
  </sheets>
  <definedNames>
    <definedName name="_xlnm._FilterDatabase" localSheetId="1" hidden="1">'Suivi Qualité PV'!$A$3:$F$179</definedName>
    <definedName name="_xlnm._FilterDatabase" localSheetId="0" hidden="1">'TK99'!$N$8:$O$182</definedName>
    <definedName name="_xlnm.Criteria" localSheetId="0">'TK99'!$N$9:$N$182</definedName>
    <definedName name="_xlnm.Extract" localSheetId="0">'TK99'!$O$9:$O$182</definedName>
  </definedNames>
  <calcPr calcId="124519" concurrentCalc="0"/>
</workbook>
</file>

<file path=xl/calcChain.xml><?xml version="1.0" encoding="utf-8"?>
<calcChain xmlns="http://schemas.openxmlformats.org/spreadsheetml/2006/main">
  <c r="I10" i="1"/>
  <c r="J10"/>
  <c r="N10"/>
  <c r="I11"/>
  <c r="J11"/>
  <c r="N11"/>
  <c r="I12"/>
  <c r="J12"/>
  <c r="N12"/>
  <c r="I13"/>
  <c r="J13"/>
  <c r="N13"/>
  <c r="I14"/>
  <c r="J14"/>
  <c r="N14"/>
  <c r="I15"/>
  <c r="J15"/>
  <c r="N15"/>
  <c r="I16"/>
  <c r="J16"/>
  <c r="N16"/>
  <c r="I17"/>
  <c r="J17"/>
  <c r="N17"/>
  <c r="I18"/>
  <c r="J18"/>
  <c r="N18"/>
  <c r="I19"/>
  <c r="J19"/>
  <c r="N19"/>
  <c r="I20"/>
  <c r="J20"/>
  <c r="N20"/>
  <c r="I21"/>
  <c r="J21"/>
  <c r="N21"/>
  <c r="I22"/>
  <c r="J22"/>
  <c r="N22"/>
  <c r="I23"/>
  <c r="J23"/>
  <c r="N23"/>
  <c r="I24"/>
  <c r="J24"/>
  <c r="N24"/>
  <c r="I25"/>
  <c r="J25"/>
  <c r="N25"/>
  <c r="I26"/>
  <c r="J26"/>
  <c r="N26"/>
  <c r="I27"/>
  <c r="J27"/>
  <c r="N27"/>
  <c r="I28"/>
  <c r="J28"/>
  <c r="N28"/>
  <c r="I29"/>
  <c r="J29"/>
  <c r="N29"/>
  <c r="I30"/>
  <c r="J30"/>
  <c r="N30"/>
  <c r="I31"/>
  <c r="J31"/>
  <c r="N31"/>
  <c r="I32"/>
  <c r="J32"/>
  <c r="N32"/>
  <c r="I33"/>
  <c r="J33"/>
  <c r="N33"/>
  <c r="I34"/>
  <c r="J34"/>
  <c r="N34"/>
  <c r="I35"/>
  <c r="J35"/>
  <c r="N35"/>
  <c r="I36"/>
  <c r="J36"/>
  <c r="N36"/>
  <c r="I37"/>
  <c r="J37"/>
  <c r="N37"/>
  <c r="I38"/>
  <c r="J38"/>
  <c r="N38"/>
  <c r="I39"/>
  <c r="J39"/>
  <c r="N39"/>
  <c r="I40"/>
  <c r="J40"/>
  <c r="N40"/>
  <c r="I41"/>
  <c r="J41"/>
  <c r="N41"/>
  <c r="I42"/>
  <c r="J42"/>
  <c r="N42"/>
  <c r="I43"/>
  <c r="J43"/>
  <c r="N43"/>
  <c r="I44"/>
  <c r="J44"/>
  <c r="N44"/>
  <c r="I45"/>
  <c r="J45"/>
  <c r="N45"/>
  <c r="I46"/>
  <c r="J46"/>
  <c r="N46"/>
  <c r="I47"/>
  <c r="J47"/>
  <c r="N47"/>
  <c r="I48"/>
  <c r="J48"/>
  <c r="N48"/>
  <c r="I49"/>
  <c r="J49"/>
  <c r="N49"/>
  <c r="I50"/>
  <c r="J50"/>
  <c r="N50"/>
  <c r="I51"/>
  <c r="J51"/>
  <c r="N51"/>
  <c r="I52"/>
  <c r="J52"/>
  <c r="N52"/>
  <c r="I53"/>
  <c r="J53"/>
  <c r="N53"/>
  <c r="I54"/>
  <c r="J54"/>
  <c r="N54"/>
  <c r="I55"/>
  <c r="J55"/>
  <c r="N55"/>
  <c r="I56"/>
  <c r="J56"/>
  <c r="N56"/>
  <c r="I57"/>
  <c r="J57"/>
  <c r="N57"/>
  <c r="I58"/>
  <c r="J58"/>
  <c r="N58"/>
  <c r="I59"/>
  <c r="J59"/>
  <c r="N59"/>
  <c r="I60"/>
  <c r="J60"/>
  <c r="N60"/>
  <c r="I61"/>
  <c r="J61"/>
  <c r="N61"/>
  <c r="I62"/>
  <c r="J62"/>
  <c r="N62"/>
  <c r="I63"/>
  <c r="J63"/>
  <c r="N63"/>
  <c r="I64"/>
  <c r="J64"/>
  <c r="N64"/>
  <c r="I65"/>
  <c r="J65"/>
  <c r="N65"/>
  <c r="I66"/>
  <c r="J66"/>
  <c r="N66"/>
  <c r="I67"/>
  <c r="J67"/>
  <c r="N67"/>
  <c r="I68"/>
  <c r="J68"/>
  <c r="N68"/>
  <c r="I69"/>
  <c r="J69"/>
  <c r="N69"/>
  <c r="I70"/>
  <c r="J70"/>
  <c r="N70"/>
  <c r="I71"/>
  <c r="J71"/>
  <c r="N71"/>
  <c r="I72"/>
  <c r="J72"/>
  <c r="N72"/>
  <c r="I73"/>
  <c r="J73"/>
  <c r="N73"/>
  <c r="I74"/>
  <c r="J74"/>
  <c r="N74"/>
  <c r="I75"/>
  <c r="J75"/>
  <c r="N75"/>
  <c r="I76"/>
  <c r="J76"/>
  <c r="N76"/>
  <c r="I77"/>
  <c r="J77"/>
  <c r="N77"/>
  <c r="I78"/>
  <c r="J78"/>
  <c r="N78"/>
  <c r="I79"/>
  <c r="J79"/>
  <c r="N79"/>
  <c r="I80"/>
  <c r="J80"/>
  <c r="N80"/>
  <c r="I81"/>
  <c r="J81"/>
  <c r="N81"/>
  <c r="I82"/>
  <c r="J82"/>
  <c r="N82"/>
  <c r="I83"/>
  <c r="J83"/>
  <c r="N83"/>
  <c r="I84"/>
  <c r="J84"/>
  <c r="N84"/>
  <c r="I85"/>
  <c r="J85"/>
  <c r="N85"/>
  <c r="I86"/>
  <c r="J86"/>
  <c r="N86"/>
  <c r="I87"/>
  <c r="J87"/>
  <c r="N87"/>
  <c r="I88"/>
  <c r="J88"/>
  <c r="N88"/>
  <c r="I89"/>
  <c r="J89"/>
  <c r="N89"/>
  <c r="I90"/>
  <c r="J90"/>
  <c r="N90"/>
  <c r="I91"/>
  <c r="J91"/>
  <c r="N91"/>
  <c r="I92"/>
  <c r="J92"/>
  <c r="N92"/>
  <c r="I93"/>
  <c r="J93"/>
  <c r="N93"/>
  <c r="I94"/>
  <c r="J94"/>
  <c r="N94"/>
  <c r="I95"/>
  <c r="J95"/>
  <c r="N95"/>
  <c r="I96"/>
  <c r="J96"/>
  <c r="N96"/>
  <c r="I97"/>
  <c r="J97"/>
  <c r="N97"/>
  <c r="I98"/>
  <c r="J98"/>
  <c r="N98"/>
  <c r="I99"/>
  <c r="J99"/>
  <c r="N99"/>
  <c r="I100"/>
  <c r="J100"/>
  <c r="N100"/>
  <c r="I101"/>
  <c r="J101"/>
  <c r="N101"/>
  <c r="I102"/>
  <c r="J102"/>
  <c r="N102"/>
  <c r="I103"/>
  <c r="J103"/>
  <c r="N103"/>
  <c r="I104"/>
  <c r="J104"/>
  <c r="N104"/>
  <c r="I105"/>
  <c r="J105"/>
  <c r="N105"/>
  <c r="I106"/>
  <c r="J106"/>
  <c r="N106"/>
  <c r="I107"/>
  <c r="J107"/>
  <c r="N107"/>
  <c r="I108"/>
  <c r="J108"/>
  <c r="N108"/>
  <c r="I109"/>
  <c r="J109"/>
  <c r="N109"/>
  <c r="I110"/>
  <c r="J110"/>
  <c r="N110"/>
  <c r="I111"/>
  <c r="J111"/>
  <c r="N111"/>
  <c r="I112"/>
  <c r="J112"/>
  <c r="N112"/>
  <c r="I113"/>
  <c r="J113"/>
  <c r="N113"/>
  <c r="I114"/>
  <c r="J114"/>
  <c r="N114"/>
  <c r="I115"/>
  <c r="J115"/>
  <c r="N115"/>
  <c r="I116"/>
  <c r="J116"/>
  <c r="N116"/>
  <c r="I117"/>
  <c r="J117"/>
  <c r="N117"/>
  <c r="I118"/>
  <c r="J118"/>
  <c r="N118"/>
  <c r="I119"/>
  <c r="J119"/>
  <c r="N119"/>
  <c r="I120"/>
  <c r="J120"/>
  <c r="N120"/>
  <c r="I121"/>
  <c r="J121"/>
  <c r="N121"/>
  <c r="I122"/>
  <c r="J122"/>
  <c r="N122"/>
  <c r="I123"/>
  <c r="J123"/>
  <c r="N123"/>
  <c r="I124"/>
  <c r="J124"/>
  <c r="N124"/>
  <c r="I125"/>
  <c r="J125"/>
  <c r="N125"/>
  <c r="I126"/>
  <c r="J126"/>
  <c r="N126"/>
  <c r="I127"/>
  <c r="J127"/>
  <c r="N127"/>
  <c r="I128"/>
  <c r="J128"/>
  <c r="N128"/>
  <c r="I129"/>
  <c r="J129"/>
  <c r="N129"/>
  <c r="I130"/>
  <c r="J130"/>
  <c r="N130"/>
  <c r="I131"/>
  <c r="J131"/>
  <c r="N131"/>
  <c r="I132"/>
  <c r="J132"/>
  <c r="N132"/>
  <c r="I133"/>
  <c r="J133"/>
  <c r="N133"/>
  <c r="I134"/>
  <c r="J134"/>
  <c r="N134"/>
  <c r="I135"/>
  <c r="J135"/>
  <c r="N135"/>
  <c r="I136"/>
  <c r="J136"/>
  <c r="N136"/>
  <c r="I137"/>
  <c r="J137"/>
  <c r="N137"/>
  <c r="I138"/>
  <c r="J138"/>
  <c r="N138"/>
  <c r="I139"/>
  <c r="J139"/>
  <c r="N139"/>
  <c r="I140"/>
  <c r="J140"/>
  <c r="N140"/>
  <c r="I141"/>
  <c r="J141"/>
  <c r="N141"/>
  <c r="I142"/>
  <c r="J142"/>
  <c r="N142"/>
  <c r="I143"/>
  <c r="J143"/>
  <c r="N143"/>
  <c r="I144"/>
  <c r="J144"/>
  <c r="N144"/>
  <c r="I145"/>
  <c r="J145"/>
  <c r="N145"/>
  <c r="I146"/>
  <c r="J146"/>
  <c r="N146"/>
  <c r="I147"/>
  <c r="J147"/>
  <c r="N147"/>
  <c r="I148"/>
  <c r="J148"/>
  <c r="N148"/>
  <c r="I149"/>
  <c r="J149"/>
  <c r="N149"/>
  <c r="I150"/>
  <c r="J150"/>
  <c r="N150"/>
  <c r="I151"/>
  <c r="J151"/>
  <c r="N151"/>
  <c r="I152"/>
  <c r="J152"/>
  <c r="N152"/>
  <c r="I153"/>
  <c r="J153"/>
  <c r="N153"/>
  <c r="I154"/>
  <c r="J154"/>
  <c r="N154"/>
  <c r="I155"/>
  <c r="J155"/>
  <c r="N155"/>
  <c r="I156"/>
  <c r="J156"/>
  <c r="N156"/>
  <c r="I157"/>
  <c r="J157"/>
  <c r="N157"/>
  <c r="I158"/>
  <c r="J158"/>
  <c r="N158"/>
  <c r="I159"/>
  <c r="J159"/>
  <c r="N159"/>
  <c r="I160"/>
  <c r="J160"/>
  <c r="N160"/>
  <c r="I161"/>
  <c r="J161"/>
  <c r="N161"/>
  <c r="I162"/>
  <c r="J162"/>
  <c r="N162"/>
  <c r="I163"/>
  <c r="J163"/>
  <c r="N163"/>
  <c r="I164"/>
  <c r="J164"/>
  <c r="N164"/>
  <c r="I165"/>
  <c r="J165"/>
  <c r="N165"/>
  <c r="I166"/>
  <c r="J166"/>
  <c r="N166"/>
  <c r="I167"/>
  <c r="J167"/>
  <c r="N167"/>
  <c r="I168"/>
  <c r="J168"/>
  <c r="N168"/>
  <c r="I169"/>
  <c r="J169"/>
  <c r="N169"/>
  <c r="I170"/>
  <c r="J170"/>
  <c r="N170"/>
  <c r="I171"/>
  <c r="J171"/>
  <c r="N171"/>
  <c r="I172"/>
  <c r="J172"/>
  <c r="N172"/>
  <c r="I173"/>
  <c r="J173"/>
  <c r="N173"/>
  <c r="I174"/>
  <c r="J174"/>
  <c r="N174"/>
  <c r="I175"/>
  <c r="J175"/>
  <c r="N175"/>
  <c r="I176"/>
  <c r="J176"/>
  <c r="N176"/>
  <c r="I177"/>
  <c r="J177"/>
  <c r="N177"/>
  <c r="I178"/>
  <c r="J178"/>
  <c r="N178"/>
  <c r="I179"/>
  <c r="J179"/>
  <c r="N179"/>
  <c r="I180"/>
  <c r="J180"/>
  <c r="N180"/>
  <c r="I181"/>
  <c r="J181"/>
  <c r="N181"/>
  <c r="I182"/>
  <c r="J182"/>
  <c r="N182"/>
  <c r="F5" i="2" a="1"/>
  <c r="F5"/>
  <c r="F6" a="1"/>
  <c r="F6"/>
  <c r="F7" a="1"/>
  <c r="F7"/>
  <c r="F8" a="1"/>
  <c r="F8"/>
  <c r="F9" a="1"/>
  <c r="F9"/>
  <c r="F10" a="1"/>
  <c r="F10"/>
  <c r="F11" a="1"/>
  <c r="F11"/>
  <c r="F12" a="1"/>
  <c r="F12"/>
  <c r="F13" a="1"/>
  <c r="F13"/>
  <c r="F14" a="1"/>
  <c r="F14"/>
  <c r="F15" a="1"/>
  <c r="F15"/>
  <c r="F16" a="1"/>
  <c r="F16"/>
  <c r="F17" a="1"/>
  <c r="F17"/>
  <c r="F18" a="1"/>
  <c r="F18"/>
  <c r="F19" a="1"/>
  <c r="F19"/>
  <c r="F20" a="1"/>
  <c r="F20"/>
  <c r="F21" a="1"/>
  <c r="F21"/>
  <c r="F22" a="1"/>
  <c r="F22"/>
  <c r="F23" a="1"/>
  <c r="F23"/>
  <c r="F24" a="1"/>
  <c r="F24"/>
  <c r="F25" a="1"/>
  <c r="F25"/>
  <c r="F26" a="1"/>
  <c r="F26"/>
  <c r="F27" a="1"/>
  <c r="F27"/>
  <c r="F28" a="1"/>
  <c r="F28"/>
  <c r="F29" a="1"/>
  <c r="F29"/>
  <c r="F30" a="1"/>
  <c r="F30"/>
  <c r="F31" a="1"/>
  <c r="F31"/>
  <c r="F32" a="1"/>
  <c r="F32"/>
  <c r="F33" a="1"/>
  <c r="F33"/>
  <c r="F34" a="1"/>
  <c r="F34"/>
  <c r="F35" a="1"/>
  <c r="F35"/>
  <c r="F36" a="1"/>
  <c r="F36"/>
  <c r="F37" a="1"/>
  <c r="F37"/>
  <c r="F38" a="1"/>
  <c r="F38"/>
  <c r="F39" a="1"/>
  <c r="F39"/>
  <c r="F40" a="1"/>
  <c r="F40"/>
  <c r="F41" a="1"/>
  <c r="F41"/>
  <c r="F42" a="1"/>
  <c r="F42"/>
  <c r="F43" a="1"/>
  <c r="F43"/>
  <c r="F44" a="1"/>
  <c r="F44"/>
  <c r="F45" a="1"/>
  <c r="F45"/>
  <c r="F46" a="1"/>
  <c r="F46"/>
  <c r="F47" a="1"/>
  <c r="F47"/>
  <c r="F48" a="1"/>
  <c r="F48"/>
  <c r="F49" a="1"/>
  <c r="F49"/>
  <c r="F50" a="1"/>
  <c r="F50"/>
  <c r="F51" a="1"/>
  <c r="F51"/>
  <c r="F52" a="1"/>
  <c r="F52"/>
  <c r="F53" a="1"/>
  <c r="F53"/>
  <c r="F54" a="1"/>
  <c r="F54"/>
  <c r="F55" a="1"/>
  <c r="F55"/>
  <c r="F56" a="1"/>
  <c r="F56"/>
  <c r="F57" a="1"/>
  <c r="F57"/>
  <c r="F58" a="1"/>
  <c r="F58"/>
  <c r="F59" a="1"/>
  <c r="F59"/>
  <c r="F60" a="1"/>
  <c r="F60"/>
  <c r="F61" a="1"/>
  <c r="F61"/>
  <c r="F62" a="1"/>
  <c r="F62"/>
  <c r="F63" a="1"/>
  <c r="F63"/>
  <c r="F64" a="1"/>
  <c r="F64"/>
  <c r="F65" a="1"/>
  <c r="F65"/>
  <c r="F66" a="1"/>
  <c r="F66"/>
  <c r="F67" a="1"/>
  <c r="F67"/>
  <c r="F68" a="1"/>
  <c r="F68"/>
  <c r="F69" a="1"/>
  <c r="F69"/>
  <c r="F70" a="1"/>
  <c r="F70"/>
  <c r="F71" a="1"/>
  <c r="F71"/>
  <c r="F72" a="1"/>
  <c r="F72"/>
  <c r="F73" a="1"/>
  <c r="F73"/>
  <c r="F74" a="1"/>
  <c r="F74"/>
  <c r="F75" a="1"/>
  <c r="F75"/>
  <c r="F76" a="1"/>
  <c r="F76"/>
  <c r="F77" a="1"/>
  <c r="F77"/>
  <c r="F78" a="1"/>
  <c r="F78"/>
  <c r="F79" a="1"/>
  <c r="F79"/>
  <c r="F80" a="1"/>
  <c r="F80"/>
  <c r="F81" a="1"/>
  <c r="F81"/>
  <c r="F82" a="1"/>
  <c r="F82"/>
  <c r="F83" a="1"/>
  <c r="F83"/>
  <c r="F84" a="1"/>
  <c r="F84"/>
  <c r="F85" a="1"/>
  <c r="F85"/>
  <c r="F86" a="1"/>
  <c r="F86"/>
  <c r="F87" a="1"/>
  <c r="F87"/>
  <c r="F88" a="1"/>
  <c r="F88"/>
  <c r="F89" a="1"/>
  <c r="F89"/>
  <c r="F90" a="1"/>
  <c r="F90"/>
  <c r="F91" a="1"/>
  <c r="F91"/>
  <c r="F92" a="1"/>
  <c r="F92"/>
  <c r="F93" a="1"/>
  <c r="F93"/>
  <c r="F94" a="1"/>
  <c r="F94"/>
  <c r="F95" a="1"/>
  <c r="F95"/>
  <c r="F96" a="1"/>
  <c r="F96"/>
  <c r="F97" a="1"/>
  <c r="F97"/>
  <c r="F98" a="1"/>
  <c r="F98"/>
  <c r="F99" a="1"/>
  <c r="F99"/>
  <c r="F100" a="1"/>
  <c r="F100"/>
  <c r="F101" a="1"/>
  <c r="F101"/>
  <c r="F102" a="1"/>
  <c r="F102"/>
  <c r="F103" a="1"/>
  <c r="F103"/>
  <c r="F104" a="1"/>
  <c r="F104"/>
  <c r="F105" a="1"/>
  <c r="F105"/>
  <c r="F106" a="1"/>
  <c r="F106"/>
  <c r="F107" a="1"/>
  <c r="F107"/>
  <c r="F108" a="1"/>
  <c r="F108"/>
  <c r="F109" a="1"/>
  <c r="F109"/>
  <c r="F110" a="1"/>
  <c r="F110"/>
  <c r="F111" a="1"/>
  <c r="F111"/>
  <c r="F112" a="1"/>
  <c r="F112"/>
  <c r="F113" a="1"/>
  <c r="F113"/>
  <c r="F114" a="1"/>
  <c r="F114"/>
  <c r="F115" a="1"/>
  <c r="F115"/>
  <c r="F116" a="1"/>
  <c r="F116"/>
  <c r="F117" a="1"/>
  <c r="F117"/>
  <c r="F118" a="1"/>
  <c r="F118"/>
  <c r="F119" a="1"/>
  <c r="F119"/>
  <c r="F120" a="1"/>
  <c r="F120"/>
  <c r="F121" a="1"/>
  <c r="F121"/>
  <c r="F122" a="1"/>
  <c r="F122"/>
  <c r="F123" a="1"/>
  <c r="F123"/>
  <c r="F124" a="1"/>
  <c r="F124"/>
  <c r="F125" a="1"/>
  <c r="F125"/>
  <c r="F126" a="1"/>
  <c r="F126"/>
  <c r="F127" a="1"/>
  <c r="F127"/>
  <c r="F128" a="1"/>
  <c r="F128"/>
  <c r="F129" a="1"/>
  <c r="F129"/>
  <c r="F130" a="1"/>
  <c r="F130"/>
  <c r="F131" a="1"/>
  <c r="F131"/>
  <c r="F132" a="1"/>
  <c r="F132"/>
  <c r="F133" a="1"/>
  <c r="F133"/>
  <c r="F134" a="1"/>
  <c r="F134"/>
  <c r="F135" a="1"/>
  <c r="F135"/>
  <c r="F136" a="1"/>
  <c r="F136"/>
  <c r="F137" a="1"/>
  <c r="F137"/>
  <c r="F138" a="1"/>
  <c r="F138"/>
  <c r="F139" a="1"/>
  <c r="F139"/>
  <c r="F140" a="1"/>
  <c r="F140"/>
  <c r="F141" a="1"/>
  <c r="F141"/>
  <c r="F142" a="1"/>
  <c r="F142"/>
  <c r="F143" a="1"/>
  <c r="F143"/>
  <c r="F144" a="1"/>
  <c r="F144"/>
  <c r="F145" a="1"/>
  <c r="F145"/>
  <c r="F146" a="1"/>
  <c r="F146"/>
  <c r="F147" a="1"/>
  <c r="F147"/>
  <c r="F148" a="1"/>
  <c r="F148"/>
  <c r="F149" a="1"/>
  <c r="F149"/>
  <c r="F150" a="1"/>
  <c r="F150"/>
  <c r="F151" a="1"/>
  <c r="F151"/>
  <c r="F152" a="1"/>
  <c r="F152"/>
  <c r="F153" a="1"/>
  <c r="F153"/>
  <c r="F154" a="1"/>
  <c r="F154"/>
  <c r="F155" a="1"/>
  <c r="F155"/>
  <c r="F156" a="1"/>
  <c r="F156"/>
  <c r="F157" a="1"/>
  <c r="F157"/>
  <c r="F158" a="1"/>
  <c r="F158"/>
  <c r="F159" a="1"/>
  <c r="F159"/>
  <c r="F160" a="1"/>
  <c r="F160"/>
  <c r="F161" a="1"/>
  <c r="F161"/>
  <c r="F162" a="1"/>
  <c r="F162"/>
  <c r="F163" a="1"/>
  <c r="F163"/>
  <c r="F164" a="1"/>
  <c r="F164"/>
  <c r="F165" a="1"/>
  <c r="F165"/>
  <c r="F166" a="1"/>
  <c r="F166"/>
  <c r="F167" a="1"/>
  <c r="F167"/>
  <c r="F168" a="1"/>
  <c r="F168"/>
  <c r="F169" a="1"/>
  <c r="F169"/>
  <c r="F170" a="1"/>
  <c r="F170"/>
  <c r="F171" a="1"/>
  <c r="F171"/>
  <c r="F172" a="1"/>
  <c r="F172"/>
  <c r="F173" a="1"/>
  <c r="F173"/>
  <c r="F174" a="1"/>
  <c r="F174"/>
  <c r="F175" a="1"/>
  <c r="F175"/>
  <c r="F176" a="1"/>
  <c r="F176"/>
  <c r="F177" a="1"/>
  <c r="F177"/>
  <c r="F178" a="1"/>
  <c r="F178"/>
  <c r="F179" a="1"/>
  <c r="F179"/>
  <c r="I9" i="1"/>
  <c r="J9"/>
  <c r="N9"/>
  <c r="F4" i="2" a="1"/>
  <c r="F4"/>
  <c r="L13" i="1"/>
  <c r="C4" i="2"/>
  <c r="Q183" i="1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8"/>
  <c r="L9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E9" i="2"/>
  <c r="L10" i="1"/>
  <c r="L182"/>
  <c r="L11"/>
  <c r="L12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D4" i="2"/>
  <c r="E4"/>
</calcChain>
</file>

<file path=xl/sharedStrings.xml><?xml version="1.0" encoding="utf-8"?>
<sst xmlns="http://schemas.openxmlformats.org/spreadsheetml/2006/main" count="515" uniqueCount="332">
  <si>
    <t>Tache</t>
  </si>
  <si>
    <t>Contrôles réalisés</t>
  </si>
  <si>
    <t xml:space="preserve">Entités réalisant les contrôles </t>
  </si>
  <si>
    <t>PV ou FC</t>
  </si>
  <si>
    <t xml:space="preserve">TERRASSEMENT </t>
  </si>
  <si>
    <t>1,0,1</t>
  </si>
  <si>
    <t xml:space="preserve">écarts d'implantation </t>
  </si>
  <si>
    <t xml:space="preserve">ENTREPRISE GC + GEOMETRE + CR SIG </t>
  </si>
  <si>
    <t>1,0,2</t>
  </si>
  <si>
    <t xml:space="preserve">contrôle des dimensions </t>
  </si>
  <si>
    <t>ENTREPRISE GC + LABORATOIRE SOL + BUREAU DE CONTROL</t>
  </si>
  <si>
    <t>contrôle de la nature du sol</t>
  </si>
  <si>
    <t>1,0,3</t>
  </si>
  <si>
    <t>test de compaction</t>
  </si>
  <si>
    <t>ENTREPRISE GC + CR/SIG  + LABORATOIRE SOL</t>
  </si>
  <si>
    <t>1,0,4</t>
  </si>
  <si>
    <t>continuité de la boucle de terre</t>
  </si>
  <si>
    <t xml:space="preserve">ENTREPRISE  GC + CR/SIG  </t>
  </si>
  <si>
    <t>STRUCTURES</t>
  </si>
  <si>
    <t>Semelles</t>
  </si>
  <si>
    <t>2,1,1</t>
  </si>
  <si>
    <t>dimention, verticalité et linéarité</t>
  </si>
  <si>
    <t>ENTREPRISE GC</t>
  </si>
  <si>
    <t>2,1,2</t>
  </si>
  <si>
    <t xml:space="preserve">contrôle des sections  </t>
  </si>
  <si>
    <t>ENTREPRISE GC +  BUREAU DE CONTROL</t>
  </si>
  <si>
    <t>2,1,3</t>
  </si>
  <si>
    <t>ENTREPRISE GC + CR/SIG  + BUREAU DE CONTROL</t>
  </si>
  <si>
    <t>mesure de la prise de terre</t>
  </si>
  <si>
    <t>mise en œuvre des éléments de la MALT (voir remarque)</t>
  </si>
  <si>
    <t>2,1,4</t>
  </si>
  <si>
    <t xml:space="preserve">essai d'affaissement </t>
  </si>
  <si>
    <t>ENTREPRISE GC + LABORATOIRE SOL</t>
  </si>
  <si>
    <t>2,1,5</t>
  </si>
  <si>
    <t xml:space="preserve">essai  de résistances mécaniques </t>
  </si>
  <si>
    <t>2,1,6</t>
  </si>
  <si>
    <t>séchage du béton</t>
  </si>
  <si>
    <t xml:space="preserve">ENTREPRISE GC + CR/SIG </t>
  </si>
  <si>
    <t>2,1,7</t>
  </si>
  <si>
    <t>2,2,1</t>
  </si>
  <si>
    <t>2,2,2</t>
  </si>
  <si>
    <t>2,2,3</t>
  </si>
  <si>
    <t>2,2,4</t>
  </si>
  <si>
    <t>2,2,5</t>
  </si>
  <si>
    <t>2,2,6</t>
  </si>
  <si>
    <t>2,2,7</t>
  </si>
  <si>
    <t>2,3,0</t>
  </si>
  <si>
    <t>Poteaux raidisseur</t>
  </si>
  <si>
    <t>2,3,1</t>
  </si>
  <si>
    <t>2,3,2</t>
  </si>
  <si>
    <t>2,3,3</t>
  </si>
  <si>
    <t>2,3,4</t>
  </si>
  <si>
    <t>2,3,5</t>
  </si>
  <si>
    <t>2,3,6</t>
  </si>
  <si>
    <t>2,3,7</t>
  </si>
  <si>
    <t>2,4,0</t>
  </si>
  <si>
    <t>2,4,1</t>
  </si>
  <si>
    <t>2,4,2</t>
  </si>
  <si>
    <t>2,4,3</t>
  </si>
  <si>
    <t>2,4,4</t>
  </si>
  <si>
    <t>2,4,5</t>
  </si>
  <si>
    <t>2,4,6</t>
  </si>
  <si>
    <t>2,4,7</t>
  </si>
  <si>
    <t>2,5,0</t>
  </si>
  <si>
    <t>Poutres</t>
  </si>
  <si>
    <t>2,5,1</t>
  </si>
  <si>
    <t>2,5,2</t>
  </si>
  <si>
    <t>2,5,3</t>
  </si>
  <si>
    <t>2,5,4</t>
  </si>
  <si>
    <t>2,5,5</t>
  </si>
  <si>
    <t>2,5,6</t>
  </si>
  <si>
    <t>2,5,7</t>
  </si>
  <si>
    <t>2,6,0</t>
  </si>
  <si>
    <t>Acrotères</t>
  </si>
  <si>
    <t>2,6,1</t>
  </si>
  <si>
    <t>2,6,2</t>
  </si>
  <si>
    <t>2,6,3</t>
  </si>
  <si>
    <t>2,6,4</t>
  </si>
  <si>
    <t>2,6,5</t>
  </si>
  <si>
    <t>2,6,6</t>
  </si>
  <si>
    <t>2,6,7</t>
  </si>
  <si>
    <t xml:space="preserve">DALLES </t>
  </si>
  <si>
    <t>3,0,1</t>
  </si>
  <si>
    <t>3,0,2</t>
  </si>
  <si>
    <t>3,0,3</t>
  </si>
  <si>
    <t>3,0,4</t>
  </si>
  <si>
    <t>3,0,5</t>
  </si>
  <si>
    <t>3,0,6</t>
  </si>
  <si>
    <t>3,0,7</t>
  </si>
  <si>
    <t>finition et planimétrie</t>
  </si>
  <si>
    <t>3,0,8</t>
  </si>
  <si>
    <t>3,0,9</t>
  </si>
  <si>
    <t xml:space="preserve">PLANCHERS </t>
  </si>
  <si>
    <t>4,0,1</t>
  </si>
  <si>
    <t>verticalité et mesures</t>
  </si>
  <si>
    <t>4,0,2</t>
  </si>
  <si>
    <t>4,0,3</t>
  </si>
  <si>
    <t>4,0,4</t>
  </si>
  <si>
    <t>4,0,5</t>
  </si>
  <si>
    <t>4,0,6</t>
  </si>
  <si>
    <t>4,0,7</t>
  </si>
  <si>
    <t xml:space="preserve">VOILES </t>
  </si>
  <si>
    <t>Corps creux Agglo/Brique</t>
  </si>
  <si>
    <t>5,1,1</t>
  </si>
  <si>
    <t>ENTREPRISE GC + GEOMETRE + CR SIG</t>
  </si>
  <si>
    <t>5,1,2</t>
  </si>
  <si>
    <t>Corps plein BA</t>
  </si>
  <si>
    <t>5,2,1</t>
  </si>
  <si>
    <t>5,2,2</t>
  </si>
  <si>
    <t>5,2,3</t>
  </si>
  <si>
    <t>5,2,4</t>
  </si>
  <si>
    <t xml:space="preserve">  </t>
  </si>
  <si>
    <t>5,2,5</t>
  </si>
  <si>
    <t>5,2,6</t>
  </si>
  <si>
    <t>5,2,7</t>
  </si>
  <si>
    <t>5,2,8</t>
  </si>
  <si>
    <t>5,2,9</t>
  </si>
  <si>
    <t xml:space="preserve">ETANCHEITE ET ISOLATION </t>
  </si>
  <si>
    <t>6,0,1</t>
  </si>
  <si>
    <t>contrôle de la pente</t>
  </si>
  <si>
    <t>séchage de la forme</t>
  </si>
  <si>
    <t>6,0,2</t>
  </si>
  <si>
    <t xml:space="preserve">contrôle des ponts thermique </t>
  </si>
  <si>
    <t>6,0,3</t>
  </si>
  <si>
    <t>test étanchéité</t>
  </si>
  <si>
    <t>MENUISERIE</t>
  </si>
  <si>
    <t>7,0,1</t>
  </si>
  <si>
    <t>contrôle de pose</t>
  </si>
  <si>
    <t>7,0,2</t>
  </si>
  <si>
    <t>7,0,3</t>
  </si>
  <si>
    <t>REVETEMENT</t>
  </si>
  <si>
    <t>Enduits Int/Ext</t>
  </si>
  <si>
    <t>8,1,1</t>
  </si>
  <si>
    <t>séchage  de l'enduit</t>
  </si>
  <si>
    <t>8,1,2</t>
  </si>
  <si>
    <t>qualité finition</t>
  </si>
  <si>
    <t>Peintures Int/Ext</t>
  </si>
  <si>
    <t>8,2,1</t>
  </si>
  <si>
    <t>séchage  de la peinture</t>
  </si>
  <si>
    <t>8,2,2</t>
  </si>
  <si>
    <t>8,2,3</t>
  </si>
  <si>
    <t xml:space="preserve">qualité de la finition </t>
  </si>
  <si>
    <t xml:space="preserve">EVACUATION EAUX PLUVIALE </t>
  </si>
  <si>
    <t>9,0,1</t>
  </si>
  <si>
    <t xml:space="preserve">test découlement des eaux  et test d'étanchéité </t>
  </si>
  <si>
    <t>ELECTRICITE</t>
  </si>
  <si>
    <t>10,0,1</t>
  </si>
  <si>
    <t xml:space="preserve">test fonctionnement  et mesure des lumens </t>
  </si>
  <si>
    <t xml:space="preserve">ENTREPRISE ELECTRICITE + CR/SIG  </t>
  </si>
  <si>
    <t>10,0,2</t>
  </si>
  <si>
    <t xml:space="preserve">test fonctionnement bloc de secours en cas de défaut </t>
  </si>
  <si>
    <t>ENTREPRISE ELECTRICITE + CR/SIG</t>
  </si>
  <si>
    <t>10,0,3</t>
  </si>
  <si>
    <t>control serrage et repérage des équipements électriques</t>
  </si>
  <si>
    <t>ENTREPRISE ELECTRICITE + CR/SIG  + BUREAU DE CONTROL</t>
  </si>
  <si>
    <t>test fonctionnement différentiel</t>
  </si>
  <si>
    <t xml:space="preserve">test mise à la terre </t>
  </si>
  <si>
    <t xml:space="preserve">CLIMATISATION </t>
  </si>
  <si>
    <t>11,0,1</t>
  </si>
  <si>
    <t>test alarme sonde température</t>
  </si>
  <si>
    <t>ENTREPRISE CLIMATISATION + CR/SIG  + BUREAU DE CONTROL</t>
  </si>
  <si>
    <t>test permutation automatique en cas de défaut</t>
  </si>
  <si>
    <t>test alarme alimentation  électrique</t>
  </si>
  <si>
    <t>11,0,2</t>
  </si>
  <si>
    <t>11,0,3</t>
  </si>
  <si>
    <t>fixation unité extérieure, présence joint anti vibratile, présence isolant UV et thermique du réseau frigorifique extérieur</t>
  </si>
  <si>
    <t>11,0,4</t>
  </si>
  <si>
    <t>DETECTION INCENDIE</t>
  </si>
  <si>
    <t>12,0,1</t>
  </si>
  <si>
    <t>test d'alarme détecteur de fumée</t>
  </si>
  <si>
    <t>ENTREPRISE DETECTION  INCENDIE + CR/SIG  + BUREAU DE CONTROL</t>
  </si>
  <si>
    <t>12,0,2</t>
  </si>
  <si>
    <t>test d'alarme défaut sur batterie</t>
  </si>
  <si>
    <t>test d'alarme défaut de ligne (Débranchement détecteur)</t>
  </si>
  <si>
    <t>test d'alarme défaut sur alimentation secteur</t>
  </si>
  <si>
    <t>12,0,3</t>
  </si>
  <si>
    <t>test asservissement arrêt clim en cas de feu</t>
  </si>
  <si>
    <t>Longrines</t>
  </si>
  <si>
    <t>3,0,10</t>
  </si>
  <si>
    <t>dimension, verticalité et linéarité</t>
  </si>
  <si>
    <t>mesure d'isolement des câbles</t>
  </si>
  <si>
    <t xml:space="preserve">remontées du câble de fond de fouille </t>
  </si>
  <si>
    <t xml:space="preserve">Chainages et linteaux </t>
  </si>
  <si>
    <t xml:space="preserve">Longrines  </t>
  </si>
  <si>
    <t xml:space="preserve">positionement des reseaux sous dallage </t>
  </si>
  <si>
    <t>LGV-BAT124-PV101</t>
  </si>
  <si>
    <t>LGV-BAT124-PV102</t>
  </si>
  <si>
    <t>LGV-BAT124-PV103</t>
  </si>
  <si>
    <t>LGV-BAT124PV211</t>
  </si>
  <si>
    <t>LGV-BAT124PV213</t>
  </si>
  <si>
    <t>LGV-BAT124-PV214</t>
  </si>
  <si>
    <t>LGV-BAT124-PV221</t>
  </si>
  <si>
    <t>LGV-BAT124-PV222</t>
  </si>
  <si>
    <t>LGV-BAT124-PV224</t>
  </si>
  <si>
    <t>LGV-BAT124-PV226</t>
  </si>
  <si>
    <t>LGV-BAT124PV241</t>
  </si>
  <si>
    <t>LGV-BAT124PV242</t>
  </si>
  <si>
    <t>LGV-BAT124PV243</t>
  </si>
  <si>
    <t>LGV-BAT124PV244</t>
  </si>
  <si>
    <t>LGV-BAT124PV246</t>
  </si>
  <si>
    <t>LGV-BAT124-PV261</t>
  </si>
  <si>
    <t>LGV-BAT124-PV262</t>
  </si>
  <si>
    <t>LGV-BAT124-PV263</t>
  </si>
  <si>
    <t>LGV-BAT124-PV264</t>
  </si>
  <si>
    <t>LGV-BAT124-PV301</t>
  </si>
  <si>
    <t>LGV-BAT124-PV401</t>
  </si>
  <si>
    <t>LGV-BAT124-PV402</t>
  </si>
  <si>
    <t>LGV-BAT124-PV403</t>
  </si>
  <si>
    <t>LGV-BAT124-PV404</t>
  </si>
  <si>
    <t>LGV-BAT124-PV 511</t>
  </si>
  <si>
    <t>LGV-BAT124-PV 512</t>
  </si>
  <si>
    <t>LGV-BAT124-PV 521</t>
  </si>
  <si>
    <t>LGV-BAT124-PV 522</t>
  </si>
  <si>
    <t>LGV-BAT124-PV 523</t>
  </si>
  <si>
    <t>LGV-BAT124-PV 524</t>
  </si>
  <si>
    <t>LGV-BAT124-PV 525</t>
  </si>
  <si>
    <t>LGV-BAT124-PV 527</t>
  </si>
  <si>
    <t>LGV-BAT124-PV 529</t>
  </si>
  <si>
    <t>Mise a disposition plateforme 1 LGV TK  99</t>
  </si>
  <si>
    <t>Mise a disposition plateforme 2 LGV TK  99</t>
  </si>
  <si>
    <t>LGV-BAT99-MISE A DISPOSITION  1</t>
  </si>
  <si>
    <t>LGV-BAT99-MISE A DISPOSITION 2</t>
  </si>
  <si>
    <t xml:space="preserve"> PV &amp; FC du bâtiment LGV TK 99</t>
  </si>
  <si>
    <t>Avancement</t>
  </si>
  <si>
    <t>PV manquant</t>
  </si>
  <si>
    <t>avancement</t>
  </si>
  <si>
    <t xml:space="preserve">Nombre de PV Réel </t>
  </si>
  <si>
    <t>Nombre de PV Théorique</t>
  </si>
  <si>
    <t>Nombre de PV théorique</t>
  </si>
  <si>
    <t>Nb de Pv manquant</t>
  </si>
  <si>
    <t>Reference Batiment TK</t>
  </si>
  <si>
    <t xml:space="preserve">1,0,1. Implantation du bâtiment </t>
  </si>
  <si>
    <t>1,0,2. Fond de fouille</t>
  </si>
  <si>
    <t xml:space="preserve">1,0,3. Compaction des sols </t>
  </si>
  <si>
    <t>1,0,4. MALT fond de fouille</t>
  </si>
  <si>
    <t>2,1,1. Coffrages</t>
  </si>
  <si>
    <t xml:space="preserve">2,1,2. Ferraillages </t>
  </si>
  <si>
    <t xml:space="preserve">     2,1,3. MALT fond de fouille / structure</t>
  </si>
  <si>
    <t xml:space="preserve">2,1,4. Essais sur béton frais </t>
  </si>
  <si>
    <t>2,1,5. Essais sur béton durci</t>
  </si>
  <si>
    <t>2,1,6. Décoffrage/utilisation de l'ouvrage</t>
  </si>
  <si>
    <t>2,1,7. MALT fond de fouille / structure</t>
  </si>
  <si>
    <t xml:space="preserve">2,2,1. Ferraillages </t>
  </si>
  <si>
    <t xml:space="preserve">     2,2,2. MALT fond de fouille / structure</t>
  </si>
  <si>
    <t>2,2,3. Coffrages</t>
  </si>
  <si>
    <t xml:space="preserve">2,2,4. Essais sur béton frais </t>
  </si>
  <si>
    <t>2,2,5. Essais sur béton durci</t>
  </si>
  <si>
    <t>2,2,6. Décoffrage/utilisation de l'ouvrage</t>
  </si>
  <si>
    <t>2,2,7. MALT fond de fouille / structure</t>
  </si>
  <si>
    <t xml:space="preserve">2,3,1. Ferraillages </t>
  </si>
  <si>
    <t xml:space="preserve">     2,3,2. MALT structure</t>
  </si>
  <si>
    <t>2,3,3. Coffrages</t>
  </si>
  <si>
    <t xml:space="preserve">2,3,4. Essais sur béton frais </t>
  </si>
  <si>
    <t>2,3,5. Essais sur béton durci</t>
  </si>
  <si>
    <t>2,3,6. Décoffrage/utilisation de l'ouvrage</t>
  </si>
  <si>
    <t>2,3,7. MALT structure</t>
  </si>
  <si>
    <t xml:space="preserve">2,4,1. Ferraillages </t>
  </si>
  <si>
    <t xml:space="preserve">     2,4,2. MALT structure</t>
  </si>
  <si>
    <t>2,4,3. Coffrages</t>
  </si>
  <si>
    <t xml:space="preserve">2,4,4. Essais sur béton frais </t>
  </si>
  <si>
    <t>2,4,5. Essais sur béton durci</t>
  </si>
  <si>
    <t>2,4,6. Décoffrage/utilisation de l'ouvrage</t>
  </si>
  <si>
    <t>2,4,7. MALT structure</t>
  </si>
  <si>
    <t xml:space="preserve">2,5,1. Ferraillages </t>
  </si>
  <si>
    <t xml:space="preserve">     2,5,2. MALT structure</t>
  </si>
  <si>
    <t>2,5,3. Coffrages</t>
  </si>
  <si>
    <t xml:space="preserve">2,5,4. Essais sur béton frais </t>
  </si>
  <si>
    <t>2,5,5. Essais sur béton durci</t>
  </si>
  <si>
    <t>2,5,6. Décoffrage/utilisation de l'ouvrage</t>
  </si>
  <si>
    <t>2,5,7. MALT structure</t>
  </si>
  <si>
    <t xml:space="preserve">2,6,1. Ferraillages </t>
  </si>
  <si>
    <t xml:space="preserve">     2,6,2. MALT structure</t>
  </si>
  <si>
    <t>2,6,3. Coffrages</t>
  </si>
  <si>
    <t xml:space="preserve">2,6,4. Essais sur béton frais </t>
  </si>
  <si>
    <t>2,6,5. Essais sur béton durci</t>
  </si>
  <si>
    <t>2,6,6. Decofrage/utilisation de l'ouvrage</t>
  </si>
  <si>
    <t>2,6,7. MALT structure</t>
  </si>
  <si>
    <t>3,0,1. Réseaux sous dallage</t>
  </si>
  <si>
    <t>3,0,2. Compaction des sols</t>
  </si>
  <si>
    <t>3,0,3. Coffrages</t>
  </si>
  <si>
    <t xml:space="preserve">3,0,4. Ferraillages </t>
  </si>
  <si>
    <t>3,0,5. MALT dalle sur radier</t>
  </si>
  <si>
    <t xml:space="preserve">3,0,6.Essais sur béton frais </t>
  </si>
  <si>
    <t>3,0,7.Essais sur béton durci</t>
  </si>
  <si>
    <t>3,0,8. Finition de la dalle</t>
  </si>
  <si>
    <t>3,0,9. Décoffrage/utilisation de l'ouvrage</t>
  </si>
  <si>
    <t>3,0,10. MALT dalle sur radier</t>
  </si>
  <si>
    <t>4,0,1. Coffrages</t>
  </si>
  <si>
    <t xml:space="preserve">4,0,2. Ferraillages </t>
  </si>
  <si>
    <t>4,0,3. MALT plancher haut</t>
  </si>
  <si>
    <t xml:space="preserve">4,0,4. Essais sur béton frais </t>
  </si>
  <si>
    <t>4,0,5. Essais sur béton durci</t>
  </si>
  <si>
    <t>4,0,6. Décoffrage/utilisation de l'ouvrage</t>
  </si>
  <si>
    <t>4,0,7. MALT plancher haut</t>
  </si>
  <si>
    <t xml:space="preserve">5,1,1. Implantation des murs </t>
  </si>
  <si>
    <t>5,1,2. Verticalité et mesures des murs</t>
  </si>
  <si>
    <t xml:space="preserve">5,2,1. Implantation des murs </t>
  </si>
  <si>
    <t xml:space="preserve">5,2,2. Ferraillages </t>
  </si>
  <si>
    <t>5,2,3. MALT murs</t>
  </si>
  <si>
    <t xml:space="preserve">5,2,5. Essais sur béton frais </t>
  </si>
  <si>
    <t>5,2,6. Essais sur béton durci</t>
  </si>
  <si>
    <t>5,2,7. Décoffrage/utilisation de l'ouvrage</t>
  </si>
  <si>
    <t>5,2,8. MALT murs</t>
  </si>
  <si>
    <t>5,2,9. Parement des murs</t>
  </si>
  <si>
    <t xml:space="preserve"> 6,0,1. Forme et utilisation de l'ouvrage </t>
  </si>
  <si>
    <t xml:space="preserve">6,0,2. Isolation </t>
  </si>
  <si>
    <t>6,0,3. Etanchéité</t>
  </si>
  <si>
    <t>7,0,1. Bâti dormant et menuiserie</t>
  </si>
  <si>
    <t>7,0,2. MALT des menuiseries</t>
  </si>
  <si>
    <t>7,0,3. Etanchéité</t>
  </si>
  <si>
    <t xml:space="preserve">8,1,1. Première couche </t>
  </si>
  <si>
    <t xml:space="preserve">8,1,2. Deuxième couche </t>
  </si>
  <si>
    <t>8,2,1. Première couche</t>
  </si>
  <si>
    <t>8,2,2. Deuxième couche</t>
  </si>
  <si>
    <t xml:space="preserve">8,2,3. Troisième couche </t>
  </si>
  <si>
    <t>9,0,1. Zinguerie et évacuation des eaux pluviales vers drain</t>
  </si>
  <si>
    <t>10,0,1. Eclairage normal</t>
  </si>
  <si>
    <t>10,0,2. Eclairage de sécurité</t>
  </si>
  <si>
    <t>10,0,3. Tableau électrique TGBT</t>
  </si>
  <si>
    <t>11,0,1. Unité de clim</t>
  </si>
  <si>
    <t>11,0,2. Equipement Toiture</t>
  </si>
  <si>
    <t xml:space="preserve">11,0,3. MALT compresseur clim </t>
  </si>
  <si>
    <t>11,0,4. Tableau électrique TE.CLIM</t>
  </si>
  <si>
    <t xml:space="preserve">12,0,1. Détecteur incendie </t>
  </si>
  <si>
    <t>12,0,2. Centrale incendie</t>
  </si>
  <si>
    <t>12,0,3. Asservissement clim</t>
  </si>
  <si>
    <t>Contrainte avancement</t>
  </si>
  <si>
    <t>PV manquant réel</t>
  </si>
  <si>
    <t>Indice PV</t>
  </si>
  <si>
    <t>Reference PV manquant</t>
  </si>
  <si>
    <t>Ref PV non inscrit</t>
  </si>
  <si>
    <t>Calcul du nombre de PV inscrit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</si>
</sst>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  <font>
      <sz val="11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121">
    <xf numFmtId="0" fontId="0" fillId="0" borderId="0" xfId="0"/>
    <xf numFmtId="0" fontId="3" fillId="0" borderId="0" xfId="0" applyFont="1"/>
    <xf numFmtId="0" fontId="2" fillId="0" borderId="5" xfId="2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1" fillId="0" borderId="5" xfId="2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0" fillId="0" borderId="6" xfId="0" applyFill="1" applyBorder="1" applyAlignment="1">
      <alignment vertical="center" wrapText="1"/>
    </xf>
    <xf numFmtId="0" fontId="0" fillId="0" borderId="5" xfId="2" applyFont="1" applyBorder="1" applyAlignment="1">
      <alignment horizontal="center" vertical="center"/>
    </xf>
    <xf numFmtId="0" fontId="0" fillId="0" borderId="5" xfId="0" applyFill="1" applyBorder="1" applyAlignment="1">
      <alignment vertical="top" wrapText="1"/>
    </xf>
    <xf numFmtId="0" fontId="0" fillId="0" borderId="5" xfId="0" applyBorder="1" applyAlignment="1">
      <alignment vertical="center"/>
    </xf>
    <xf numFmtId="0" fontId="0" fillId="0" borderId="5" xfId="0" applyFill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 indent="2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 vertical="top" wrapText="1" indent="2"/>
    </xf>
    <xf numFmtId="0" fontId="0" fillId="0" borderId="5" xfId="0" applyBorder="1" applyAlignment="1">
      <alignment horizontal="left" vertical="top" wrapText="1"/>
    </xf>
    <xf numFmtId="0" fontId="0" fillId="0" borderId="5" xfId="0" applyBorder="1" applyAlignment="1">
      <alignment vertical="top" wrapText="1"/>
    </xf>
    <xf numFmtId="0" fontId="0" fillId="0" borderId="5" xfId="0" applyFill="1" applyBorder="1" applyAlignment="1">
      <alignment horizontal="left" wrapText="1" indent="2"/>
    </xf>
    <xf numFmtId="0" fontId="0" fillId="0" borderId="5" xfId="0" applyBorder="1" applyAlignment="1">
      <alignment horizontal="left" wrapText="1"/>
    </xf>
    <xf numFmtId="0" fontId="0" fillId="0" borderId="3" xfId="0" applyBorder="1" applyAlignment="1">
      <alignment horizontal="left" vertical="top" wrapText="1" indent="2"/>
    </xf>
    <xf numFmtId="0" fontId="2" fillId="0" borderId="5" xfId="0" applyFont="1" applyBorder="1" applyAlignment="1">
      <alignment horizontal="left" vertical="center" indent="2"/>
    </xf>
    <xf numFmtId="0" fontId="0" fillId="0" borderId="5" xfId="0" applyFill="1" applyBorder="1" applyAlignment="1">
      <alignment horizontal="left" wrapText="1"/>
    </xf>
    <xf numFmtId="43" fontId="0" fillId="0" borderId="5" xfId="1" applyFont="1" applyBorder="1" applyAlignment="1">
      <alignment horizontal="left" wrapText="1"/>
    </xf>
    <xf numFmtId="43" fontId="0" fillId="0" borderId="5" xfId="1" applyFont="1" applyBorder="1" applyAlignment="1">
      <alignment horizontal="left" vertical="top" wrapText="1"/>
    </xf>
    <xf numFmtId="0" fontId="2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left" vertical="top" wrapText="1"/>
    </xf>
    <xf numFmtId="0" fontId="0" fillId="0" borderId="5" xfId="0" applyFill="1" applyBorder="1"/>
    <xf numFmtId="0" fontId="0" fillId="0" borderId="5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center" vertical="center"/>
    </xf>
    <xf numFmtId="0" fontId="0" fillId="0" borderId="5" xfId="0" applyFont="1" applyFill="1" applyBorder="1" applyAlignment="1">
      <alignment vertical="center" wrapText="1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top" wrapText="1" indent="2"/>
    </xf>
    <xf numFmtId="0" fontId="6" fillId="0" borderId="5" xfId="0" applyFont="1" applyBorder="1" applyAlignment="1">
      <alignment horizontal="left" vertical="top" wrapText="1"/>
    </xf>
    <xf numFmtId="0" fontId="6" fillId="0" borderId="5" xfId="0" applyFont="1" applyFill="1" applyBorder="1" applyAlignment="1">
      <alignment vertical="top" wrapText="1"/>
    </xf>
    <xf numFmtId="0" fontId="2" fillId="0" borderId="5" xfId="0" applyFont="1" applyFill="1" applyBorder="1" applyAlignment="1">
      <alignment horizontal="left" vertical="center" wrapText="1"/>
    </xf>
    <xf numFmtId="0" fontId="0" fillId="0" borderId="5" xfId="0" applyFont="1" applyFill="1" applyBorder="1" applyAlignment="1">
      <alignment horizontal="left" vertical="center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5" xfId="0" applyFont="1" applyFill="1" applyBorder="1" applyAlignment="1">
      <alignment vertical="top" wrapText="1"/>
    </xf>
    <xf numFmtId="0" fontId="2" fillId="0" borderId="5" xfId="0" applyFont="1" applyFill="1" applyBorder="1" applyAlignment="1">
      <alignment horizontal="left" vertical="top" wrapText="1"/>
    </xf>
    <xf numFmtId="0" fontId="0" fillId="0" borderId="5" xfId="0" applyBorder="1" applyAlignment="1">
      <alignment horizontal="center" vertical="center" wrapText="1"/>
    </xf>
    <xf numFmtId="0" fontId="5" fillId="4" borderId="5" xfId="3" applyFill="1" applyBorder="1" applyAlignment="1" applyProtection="1">
      <alignment horizont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0" xfId="0"/>
    <xf numFmtId="0" fontId="0" fillId="0" borderId="0" xfId="0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0" fillId="4" borderId="5" xfId="0" applyFill="1" applyBorder="1" applyAlignment="1">
      <alignment vertical="center" wrapText="1"/>
    </xf>
    <xf numFmtId="0" fontId="0" fillId="0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5" fillId="0" borderId="5" xfId="3" applyFill="1" applyBorder="1" applyAlignment="1" applyProtection="1">
      <alignment horizontal="center" vertical="center" wrapText="1"/>
    </xf>
    <xf numFmtId="0" fontId="5" fillId="4" borderId="5" xfId="3" applyFill="1" applyBorder="1" applyAlignment="1" applyProtection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9" fontId="0" fillId="0" borderId="0" xfId="0" applyNumberFormat="1"/>
    <xf numFmtId="0" fontId="0" fillId="0" borderId="0" xfId="0" applyAlignment="1">
      <alignment vertical="center"/>
    </xf>
    <xf numFmtId="9" fontId="0" fillId="0" borderId="0" xfId="0" applyNumberFormat="1" applyAlignment="1">
      <alignment horizontal="center"/>
    </xf>
    <xf numFmtId="0" fontId="0" fillId="0" borderId="0" xfId="4" applyNumberFormat="1" applyFont="1" applyAlignment="1">
      <alignment horizontal="center"/>
    </xf>
    <xf numFmtId="0" fontId="0" fillId="0" borderId="0" xfId="0" applyNumberFormat="1"/>
    <xf numFmtId="0" fontId="7" fillId="0" borderId="0" xfId="0" applyFont="1"/>
    <xf numFmtId="0" fontId="0" fillId="0" borderId="0" xfId="0" applyFont="1"/>
    <xf numFmtId="9" fontId="0" fillId="0" borderId="0" xfId="0" applyNumberFormat="1" applyFont="1"/>
    <xf numFmtId="0" fontId="0" fillId="0" borderId="0" xfId="0" applyFont="1" applyAlignment="1"/>
    <xf numFmtId="0" fontId="0" fillId="0" borderId="0" xfId="0" applyAlignment="1">
      <alignment horizontal="center"/>
    </xf>
    <xf numFmtId="0" fontId="5" fillId="0" borderId="3" xfId="3" applyFill="1" applyBorder="1" applyAlignment="1" applyProtection="1">
      <alignment horizontal="center" vertical="center" wrapText="1"/>
    </xf>
    <xf numFmtId="0" fontId="5" fillId="4" borderId="3" xfId="3" applyFill="1" applyBorder="1" applyAlignment="1" applyProtection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0" fillId="4" borderId="3" xfId="0" applyFill="1" applyBorder="1" applyAlignment="1">
      <alignment vertical="center" wrapText="1"/>
    </xf>
    <xf numFmtId="0" fontId="0" fillId="4" borderId="7" xfId="0" applyFill="1" applyBorder="1" applyAlignment="1">
      <alignment vertical="center" wrapText="1"/>
    </xf>
    <xf numFmtId="0" fontId="0" fillId="4" borderId="4" xfId="0" applyFill="1" applyBorder="1" applyAlignment="1">
      <alignment vertical="center" wrapText="1"/>
    </xf>
    <xf numFmtId="0" fontId="5" fillId="4" borderId="3" xfId="3" applyFill="1" applyBorder="1" applyAlignment="1" applyProtection="1"/>
    <xf numFmtId="0" fontId="5" fillId="4" borderId="7" xfId="3" applyFill="1" applyBorder="1" applyAlignment="1" applyProtection="1"/>
    <xf numFmtId="0" fontId="5" fillId="4" borderId="4" xfId="3" applyFill="1" applyBorder="1" applyAlignment="1" applyProtection="1"/>
    <xf numFmtId="9" fontId="0" fillId="0" borderId="0" xfId="0" applyNumberFormat="1" applyAlignment="1">
      <alignment horizontal="right" vertical="center"/>
    </xf>
    <xf numFmtId="0" fontId="2" fillId="0" borderId="0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0" fontId="0" fillId="0" borderId="0" xfId="2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Fill="1" applyBorder="1"/>
    <xf numFmtId="9" fontId="0" fillId="0" borderId="0" xfId="0" applyNumberFormat="1" applyBorder="1" applyAlignment="1"/>
    <xf numFmtId="9" fontId="0" fillId="0" borderId="0" xfId="0" applyNumberFormat="1" applyAlignment="1"/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7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7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 vertical="center" wrapTex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0" fillId="0" borderId="4" xfId="0" applyBorder="1" applyAlignment="1">
      <alignment horizontal="left" vertical="center" wrapText="1" indent="2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0" borderId="0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0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/>
  </cellXfs>
  <cellStyles count="5">
    <cellStyle name="Lien hypertexte" xfId="3" builtinId="8"/>
    <cellStyle name="Milliers" xfId="1" builtinId="3"/>
    <cellStyle name="Normal" xfId="0" builtinId="0"/>
    <cellStyle name="Normal 4" xfId="2"/>
    <cellStyle name="Pourcentage" xfId="4" builtinId="5"/>
  </cellStyles>
  <dxfs count="2"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F:\PV%2011052016\PV%20ET%20FC%2099\99-101-05012012095017.pdf" TargetMode="External"/><Relationship Id="rId3" Type="http://schemas.openxmlformats.org/officeDocument/2006/relationships/hyperlink" Target="file:///F:\PV%2011052016\PV%20ET%20FC%2099\99-103-05012012095128.pdf" TargetMode="External"/><Relationship Id="rId7" Type="http://schemas.openxmlformats.org/officeDocument/2006/relationships/hyperlink" Target="file:///F:\PV%2011052016\PV%20ET%20FC%2099\99-521-05012012095833.pdf" TargetMode="External"/><Relationship Id="rId2" Type="http://schemas.openxmlformats.org/officeDocument/2006/relationships/hyperlink" Target="file:///F:\PV%2011052016\PV%20ET%20FC%2099\mise%20a%20disposition%202-05012012094900.pdf" TargetMode="External"/><Relationship Id="rId1" Type="http://schemas.openxmlformats.org/officeDocument/2006/relationships/hyperlink" Target="file:///F:\PV%2011052016\PV%20ET%20FC%2099\mise%20a%20disposition%201-05012012094826.pdf" TargetMode="External"/><Relationship Id="rId6" Type="http://schemas.openxmlformats.org/officeDocument/2006/relationships/hyperlink" Target="file:///F:\PV%2011052016\PV%20ET%20FC%2099\99-221-05012012095418.pdf" TargetMode="External"/><Relationship Id="rId5" Type="http://schemas.openxmlformats.org/officeDocument/2006/relationships/hyperlink" Target="file:///F:\PV%2011052016\PV%20ET%20FC%2099\99-214-05012012095347.pdf" TargetMode="External"/><Relationship Id="rId4" Type="http://schemas.openxmlformats.org/officeDocument/2006/relationships/hyperlink" Target="file:///F:\PV%2011052016\PV%20ET%20FC%2099\99-211-05012012095155.pdf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83"/>
  <sheetViews>
    <sheetView topLeftCell="G1" workbookViewId="0">
      <selection activeCell="A16" sqref="A16:XFD16"/>
    </sheetView>
  </sheetViews>
  <sheetFormatPr baseColWidth="10" defaultRowHeight="15"/>
  <cols>
    <col min="1" max="1" width="11.42578125" style="45"/>
    <col min="2" max="2" width="12.85546875" customWidth="1"/>
    <col min="3" max="4" width="39.85546875" customWidth="1"/>
    <col min="5" max="5" width="40.85546875" customWidth="1"/>
    <col min="6" max="6" width="41.42578125" customWidth="1"/>
    <col min="7" max="7" width="16.28515625" customWidth="1"/>
    <col min="8" max="8" width="22.5703125" style="63" customWidth="1"/>
    <col min="9" max="9" width="23.140625" customWidth="1"/>
    <col min="12" max="12" width="16.7109375" bestFit="1" customWidth="1"/>
    <col min="14" max="14" width="17.5703125" customWidth="1"/>
    <col min="15" max="15" width="18.7109375" customWidth="1"/>
    <col min="17" max="17" width="32.85546875" hidden="1" customWidth="1"/>
  </cols>
  <sheetData>
    <row r="1" spans="1:17" ht="15.75" thickBot="1"/>
    <row r="2" spans="1:17" ht="37.5" customHeight="1" thickBot="1">
      <c r="B2" s="106" t="s">
        <v>222</v>
      </c>
      <c r="C2" s="107"/>
      <c r="D2" s="107"/>
      <c r="E2" s="107"/>
      <c r="F2" s="107"/>
    </row>
    <row r="3" spans="1:17" ht="46.5">
      <c r="B3" s="1"/>
      <c r="G3" s="46"/>
    </row>
    <row r="4" spans="1:17" ht="15" customHeight="1">
      <c r="A4" s="45" t="s">
        <v>223</v>
      </c>
      <c r="B4" s="108" t="s">
        <v>0</v>
      </c>
      <c r="C4" s="108" t="s">
        <v>1</v>
      </c>
      <c r="D4" s="108" t="s">
        <v>1</v>
      </c>
      <c r="E4" s="108" t="s">
        <v>2</v>
      </c>
      <c r="F4" s="108" t="s">
        <v>3</v>
      </c>
    </row>
    <row r="5" spans="1:17">
      <c r="B5" s="109"/>
      <c r="C5" s="109"/>
      <c r="D5" s="109"/>
      <c r="E5" s="109"/>
      <c r="F5" s="109"/>
    </row>
    <row r="6" spans="1:17">
      <c r="B6" s="47"/>
      <c r="C6" s="47" t="s">
        <v>218</v>
      </c>
      <c r="D6" s="47"/>
      <c r="E6" s="47"/>
      <c r="F6" s="51" t="s">
        <v>220</v>
      </c>
      <c r="G6" s="45"/>
    </row>
    <row r="7" spans="1:17" s="45" customFormat="1">
      <c r="B7" s="47"/>
      <c r="C7" s="47" t="s">
        <v>219</v>
      </c>
      <c r="D7" s="47"/>
      <c r="E7" s="47"/>
      <c r="F7" s="51" t="s">
        <v>221</v>
      </c>
      <c r="Q7" s="45" t="s">
        <v>331</v>
      </c>
    </row>
    <row r="8" spans="1:17">
      <c r="A8" s="54"/>
      <c r="B8" s="2">
        <v>1</v>
      </c>
      <c r="C8" s="3" t="s">
        <v>4</v>
      </c>
      <c r="D8" s="3"/>
      <c r="E8" s="3"/>
      <c r="F8" s="49"/>
      <c r="G8" s="45" t="s">
        <v>223</v>
      </c>
      <c r="H8" s="63" t="s">
        <v>224</v>
      </c>
      <c r="I8" s="45" t="s">
        <v>326</v>
      </c>
      <c r="J8" s="86" t="s">
        <v>328</v>
      </c>
      <c r="K8" s="45"/>
      <c r="L8" s="45" t="s">
        <v>330</v>
      </c>
      <c r="M8" s="45"/>
      <c r="N8" s="45" t="s">
        <v>327</v>
      </c>
      <c r="Q8">
        <f>IF(ISTEXT(F8),1,0)</f>
        <v>0</v>
      </c>
    </row>
    <row r="9" spans="1:17" ht="15" customHeight="1">
      <c r="B9" s="4" t="s">
        <v>5</v>
      </c>
      <c r="C9" s="67" t="s">
        <v>231</v>
      </c>
      <c r="D9" s="5" t="s">
        <v>6</v>
      </c>
      <c r="E9" s="6" t="s">
        <v>7</v>
      </c>
      <c r="F9" s="51" t="s">
        <v>185</v>
      </c>
      <c r="G9" s="54">
        <v>0.1</v>
      </c>
      <c r="H9" s="63">
        <f>IF(ISTEXT(F9),0,1)</f>
        <v>0</v>
      </c>
      <c r="I9">
        <f>IF(G9&lt;'Suivi Qualité PV'!B$4,1,0)</f>
        <v>1</v>
      </c>
      <c r="J9">
        <f>IF(AND(H9=1,I9=1),1,0)</f>
        <v>0</v>
      </c>
      <c r="K9" s="76"/>
      <c r="L9">
        <f>IF(ISTEXT(F9),0,B9)</f>
        <v>0</v>
      </c>
      <c r="N9" t="str">
        <f t="shared" ref="N9:N40" si="0">IF(AND(J9&lt;&gt;0,L9&lt;&gt;0),B9,"")</f>
        <v/>
      </c>
      <c r="O9" s="45"/>
      <c r="Q9" s="45">
        <f t="shared" ref="Q9:Q72" si="1">IF(ISTEXT(F9),1,0)</f>
        <v>1</v>
      </c>
    </row>
    <row r="10" spans="1:17" ht="15" customHeight="1">
      <c r="B10" s="113" t="s">
        <v>8</v>
      </c>
      <c r="C10" s="94" t="s">
        <v>232</v>
      </c>
      <c r="D10" s="5" t="s">
        <v>9</v>
      </c>
      <c r="E10" s="116" t="s">
        <v>10</v>
      </c>
      <c r="F10" s="64" t="s">
        <v>186</v>
      </c>
      <c r="G10" s="54">
        <v>0.1</v>
      </c>
      <c r="H10" s="63">
        <f t="shared" ref="H10:H73" si="2">IF(ISTEXT(F10),0,1)</f>
        <v>0</v>
      </c>
      <c r="I10" s="45">
        <f>IF(G10&lt;'Suivi Qualité PV'!B$4,1,0)</f>
        <v>1</v>
      </c>
      <c r="J10" s="45">
        <f t="shared" ref="J10:J73" si="3">IF(AND(H10=1,I10=1),1,0)</f>
        <v>0</v>
      </c>
      <c r="K10" s="77"/>
      <c r="L10" s="45">
        <f t="shared" ref="L10:L73" si="4">IF(ISTEXT(F10),0,B10)</f>
        <v>0</v>
      </c>
      <c r="M10" s="45"/>
      <c r="N10" s="45" t="str">
        <f t="shared" si="0"/>
        <v/>
      </c>
      <c r="O10" s="45"/>
      <c r="Q10" s="45">
        <f t="shared" si="1"/>
        <v>1</v>
      </c>
    </row>
    <row r="11" spans="1:17" ht="15" customHeight="1">
      <c r="B11" s="114"/>
      <c r="C11" s="115"/>
      <c r="D11" s="5" t="s">
        <v>11</v>
      </c>
      <c r="E11" s="117"/>
      <c r="F11" s="64" t="s">
        <v>186</v>
      </c>
      <c r="G11" s="54">
        <v>0.1</v>
      </c>
      <c r="H11" s="63">
        <f t="shared" si="2"/>
        <v>0</v>
      </c>
      <c r="I11" s="45">
        <f>IF(G11&lt;'Suivi Qualité PV'!B$4,1,0)</f>
        <v>1</v>
      </c>
      <c r="J11" s="45">
        <f t="shared" si="3"/>
        <v>0</v>
      </c>
      <c r="K11" s="110"/>
      <c r="L11" s="45">
        <f t="shared" si="4"/>
        <v>0</v>
      </c>
      <c r="M11" s="45"/>
      <c r="N11" s="45" t="str">
        <f t="shared" si="0"/>
        <v/>
      </c>
      <c r="O11" s="45"/>
      <c r="Q11" s="45">
        <f t="shared" si="1"/>
        <v>1</v>
      </c>
    </row>
    <row r="12" spans="1:17" ht="15" customHeight="1">
      <c r="B12" s="7" t="s">
        <v>12</v>
      </c>
      <c r="C12" s="67" t="s">
        <v>233</v>
      </c>
      <c r="D12" s="5" t="s">
        <v>13</v>
      </c>
      <c r="E12" s="8" t="s">
        <v>14</v>
      </c>
      <c r="F12" s="51" t="s">
        <v>187</v>
      </c>
      <c r="G12" s="54">
        <v>0.1</v>
      </c>
      <c r="H12" s="63">
        <f t="shared" si="2"/>
        <v>0</v>
      </c>
      <c r="I12" s="45">
        <f>IF(G12&lt;'Suivi Qualité PV'!B$4,1,0)</f>
        <v>1</v>
      </c>
      <c r="J12" s="45">
        <f t="shared" si="3"/>
        <v>0</v>
      </c>
      <c r="K12" s="111"/>
      <c r="L12" s="45">
        <f t="shared" si="4"/>
        <v>0</v>
      </c>
      <c r="M12" s="45"/>
      <c r="N12" s="45" t="str">
        <f t="shared" si="0"/>
        <v/>
      </c>
      <c r="O12" s="45"/>
      <c r="Q12" s="45">
        <f t="shared" si="1"/>
        <v>1</v>
      </c>
    </row>
    <row r="13" spans="1:17" ht="15" customHeight="1">
      <c r="B13" s="113" t="s">
        <v>15</v>
      </c>
      <c r="C13" s="89" t="s">
        <v>234</v>
      </c>
      <c r="D13" s="8" t="s">
        <v>16</v>
      </c>
      <c r="E13" s="89" t="s">
        <v>17</v>
      </c>
      <c r="F13" s="49"/>
      <c r="G13" s="54">
        <v>0.5</v>
      </c>
      <c r="H13" s="63">
        <f t="shared" si="2"/>
        <v>1</v>
      </c>
      <c r="I13" s="45">
        <f>IF(G13&lt;'Suivi Qualité PV'!B$4,1,0)</f>
        <v>1</v>
      </c>
      <c r="J13" s="45">
        <f t="shared" si="3"/>
        <v>1</v>
      </c>
      <c r="K13" s="78"/>
      <c r="L13" s="45" t="str">
        <f>IF(ISTEXT(F13),0,B13)</f>
        <v>1,0,4</v>
      </c>
      <c r="M13" s="45"/>
      <c r="N13" s="45" t="str">
        <f t="shared" si="0"/>
        <v>1,0,4</v>
      </c>
      <c r="O13" s="45"/>
      <c r="Q13" s="45">
        <f t="shared" si="1"/>
        <v>0</v>
      </c>
    </row>
    <row r="14" spans="1:17" ht="15" customHeight="1">
      <c r="B14" s="114"/>
      <c r="C14" s="90"/>
      <c r="D14" s="8" t="s">
        <v>181</v>
      </c>
      <c r="E14" s="90"/>
      <c r="F14" s="49"/>
      <c r="G14" s="75">
        <v>0.5</v>
      </c>
      <c r="H14" s="63">
        <f t="shared" si="2"/>
        <v>1</v>
      </c>
      <c r="I14" s="45">
        <f>IF(G14&lt;'Suivi Qualité PV'!B$4,1,0)</f>
        <v>1</v>
      </c>
      <c r="J14" s="45">
        <f t="shared" si="3"/>
        <v>1</v>
      </c>
      <c r="K14" s="78"/>
      <c r="L14" s="45">
        <f t="shared" si="4"/>
        <v>0</v>
      </c>
      <c r="M14" s="45"/>
      <c r="N14" s="45" t="str">
        <f t="shared" si="0"/>
        <v/>
      </c>
      <c r="O14" s="45"/>
      <c r="Q14" s="45">
        <f t="shared" si="1"/>
        <v>0</v>
      </c>
    </row>
    <row r="15" spans="1:17" ht="15" customHeight="1">
      <c r="A15" s="54">
        <v>0.2</v>
      </c>
      <c r="B15" s="11">
        <v>2</v>
      </c>
      <c r="C15" s="12" t="s">
        <v>18</v>
      </c>
      <c r="D15" s="12"/>
      <c r="E15" s="10"/>
      <c r="F15" s="49"/>
      <c r="G15" s="45"/>
      <c r="H15" s="63">
        <f t="shared" si="2"/>
        <v>1</v>
      </c>
      <c r="I15" s="45">
        <f>IF(G15&lt;'Suivi Qualité PV'!B$4,1,0)</f>
        <v>1</v>
      </c>
      <c r="J15" s="45">
        <f t="shared" si="3"/>
        <v>1</v>
      </c>
      <c r="K15" s="79"/>
      <c r="L15" s="45">
        <f t="shared" si="4"/>
        <v>2</v>
      </c>
      <c r="M15" s="45"/>
      <c r="N15" s="45">
        <f t="shared" si="0"/>
        <v>2</v>
      </c>
      <c r="O15" s="45"/>
      <c r="Q15" s="45">
        <f t="shared" si="1"/>
        <v>0</v>
      </c>
    </row>
    <row r="16" spans="1:17" ht="15" customHeight="1">
      <c r="B16" s="11">
        <v>2.1</v>
      </c>
      <c r="C16" s="13" t="s">
        <v>19</v>
      </c>
      <c r="D16" s="12"/>
      <c r="E16" s="10"/>
      <c r="F16" s="49"/>
      <c r="G16" s="45"/>
      <c r="H16" s="63">
        <f t="shared" si="2"/>
        <v>1</v>
      </c>
      <c r="I16" s="45">
        <f>IF(G16&lt;'Suivi Qualité PV'!B$4,1,0)</f>
        <v>1</v>
      </c>
      <c r="J16" s="45">
        <f t="shared" si="3"/>
        <v>1</v>
      </c>
      <c r="K16" s="80"/>
      <c r="L16" s="45">
        <f t="shared" si="4"/>
        <v>2.1</v>
      </c>
      <c r="M16" s="45"/>
      <c r="N16" s="45">
        <f t="shared" si="0"/>
        <v>2.1</v>
      </c>
      <c r="O16" s="45"/>
      <c r="Q16" s="45">
        <f t="shared" si="1"/>
        <v>0</v>
      </c>
    </row>
    <row r="17" spans="1:17" ht="15" customHeight="1">
      <c r="B17" s="14" t="s">
        <v>20</v>
      </c>
      <c r="C17" s="15" t="s">
        <v>235</v>
      </c>
      <c r="D17" s="16" t="s">
        <v>179</v>
      </c>
      <c r="E17" s="10" t="s">
        <v>22</v>
      </c>
      <c r="F17" s="51" t="s">
        <v>188</v>
      </c>
      <c r="G17" s="54">
        <v>0.1</v>
      </c>
      <c r="H17" s="63">
        <f t="shared" si="2"/>
        <v>0</v>
      </c>
      <c r="I17" s="45">
        <f>IF(G17&lt;'Suivi Qualité PV'!B$4,1,0)</f>
        <v>1</v>
      </c>
      <c r="J17" s="45">
        <f t="shared" si="3"/>
        <v>0</v>
      </c>
      <c r="K17" s="80"/>
      <c r="L17" s="45">
        <f t="shared" si="4"/>
        <v>0</v>
      </c>
      <c r="M17" s="45"/>
      <c r="N17" s="45" t="str">
        <f t="shared" si="0"/>
        <v/>
      </c>
      <c r="O17" s="45"/>
      <c r="Q17" s="45">
        <f t="shared" si="1"/>
        <v>1</v>
      </c>
    </row>
    <row r="18" spans="1:17" ht="15" customHeight="1">
      <c r="B18" s="14" t="s">
        <v>23</v>
      </c>
      <c r="C18" s="15" t="s">
        <v>236</v>
      </c>
      <c r="D18" s="5" t="s">
        <v>24</v>
      </c>
      <c r="E18" s="10" t="s">
        <v>25</v>
      </c>
      <c r="F18" s="51"/>
      <c r="G18" s="54">
        <v>0.1</v>
      </c>
      <c r="H18" s="63">
        <f t="shared" si="2"/>
        <v>1</v>
      </c>
      <c r="I18" s="45">
        <f>IF(G18&lt;'Suivi Qualité PV'!B$4,1,0)</f>
        <v>1</v>
      </c>
      <c r="J18" s="45">
        <f t="shared" si="3"/>
        <v>1</v>
      </c>
      <c r="K18" s="81"/>
      <c r="L18" s="45" t="str">
        <f t="shared" si="4"/>
        <v>2,1,2</v>
      </c>
      <c r="M18" s="45"/>
      <c r="N18" s="45" t="str">
        <f t="shared" si="0"/>
        <v>2,1,2</v>
      </c>
      <c r="O18" s="45"/>
      <c r="Q18" s="45">
        <f t="shared" si="1"/>
        <v>0</v>
      </c>
    </row>
    <row r="19" spans="1:17" ht="15" customHeight="1">
      <c r="B19" s="92" t="s">
        <v>26</v>
      </c>
      <c r="C19" s="94" t="s">
        <v>237</v>
      </c>
      <c r="D19" s="17" t="s">
        <v>16</v>
      </c>
      <c r="E19" s="89" t="s">
        <v>27</v>
      </c>
      <c r="F19" s="64" t="s">
        <v>189</v>
      </c>
      <c r="G19" s="54">
        <v>0.1</v>
      </c>
      <c r="H19" s="63">
        <f t="shared" si="2"/>
        <v>0</v>
      </c>
      <c r="I19" s="45">
        <f>IF(G19&lt;'Suivi Qualité PV'!B$4,1,0)</f>
        <v>1</v>
      </c>
      <c r="J19" s="45">
        <f t="shared" si="3"/>
        <v>0</v>
      </c>
      <c r="K19" s="81"/>
      <c r="L19" s="45">
        <f t="shared" si="4"/>
        <v>0</v>
      </c>
      <c r="M19" s="45"/>
      <c r="N19" s="45" t="str">
        <f t="shared" si="0"/>
        <v/>
      </c>
      <c r="O19" s="45"/>
      <c r="Q19" s="45">
        <f t="shared" si="1"/>
        <v>1</v>
      </c>
    </row>
    <row r="20" spans="1:17" ht="15" customHeight="1">
      <c r="B20" s="101"/>
      <c r="C20" s="102"/>
      <c r="D20" s="17" t="s">
        <v>28</v>
      </c>
      <c r="E20" s="91"/>
      <c r="F20" s="64" t="s">
        <v>189</v>
      </c>
      <c r="G20" s="54">
        <v>0.1</v>
      </c>
      <c r="H20" s="63">
        <f t="shared" si="2"/>
        <v>0</v>
      </c>
      <c r="I20" s="45">
        <f>IF(G20&lt;'Suivi Qualité PV'!B$4,1,0)</f>
        <v>1</v>
      </c>
      <c r="J20" s="45">
        <f t="shared" si="3"/>
        <v>0</v>
      </c>
      <c r="K20" s="112"/>
      <c r="L20" s="45">
        <f t="shared" si="4"/>
        <v>0</v>
      </c>
      <c r="M20" s="45"/>
      <c r="N20" s="45" t="str">
        <f t="shared" si="0"/>
        <v/>
      </c>
      <c r="O20" s="45"/>
      <c r="Q20" s="45">
        <f t="shared" si="1"/>
        <v>1</v>
      </c>
    </row>
    <row r="21" spans="1:17" ht="15" customHeight="1">
      <c r="B21" s="93"/>
      <c r="C21" s="95"/>
      <c r="D21" s="17" t="s">
        <v>29</v>
      </c>
      <c r="E21" s="90"/>
      <c r="F21" s="64" t="s">
        <v>189</v>
      </c>
      <c r="G21" s="54">
        <v>0.1</v>
      </c>
      <c r="H21" s="63">
        <f t="shared" si="2"/>
        <v>0</v>
      </c>
      <c r="I21" s="45">
        <f>IF(G21&lt;'Suivi Qualité PV'!B$4,1,0)</f>
        <v>1</v>
      </c>
      <c r="J21" s="45">
        <f t="shared" si="3"/>
        <v>0</v>
      </c>
      <c r="K21" s="112"/>
      <c r="L21" s="45">
        <f t="shared" si="4"/>
        <v>0</v>
      </c>
      <c r="M21" s="45"/>
      <c r="N21" s="45" t="str">
        <f t="shared" si="0"/>
        <v/>
      </c>
      <c r="O21" s="45"/>
      <c r="Q21" s="45">
        <f t="shared" si="1"/>
        <v>1</v>
      </c>
    </row>
    <row r="22" spans="1:17" ht="15" customHeight="1">
      <c r="B22" s="14" t="s">
        <v>30</v>
      </c>
      <c r="C22" s="15" t="s">
        <v>238</v>
      </c>
      <c r="D22" s="16" t="s">
        <v>31</v>
      </c>
      <c r="E22" s="10" t="s">
        <v>32</v>
      </c>
      <c r="F22" s="51" t="s">
        <v>190</v>
      </c>
      <c r="G22" s="54">
        <v>0.1</v>
      </c>
      <c r="H22" s="63">
        <f t="shared" si="2"/>
        <v>0</v>
      </c>
      <c r="I22" s="45">
        <f>IF(G22&lt;'Suivi Qualité PV'!B$4,1,0)</f>
        <v>1</v>
      </c>
      <c r="J22" s="45">
        <f t="shared" si="3"/>
        <v>0</v>
      </c>
      <c r="K22" s="112"/>
      <c r="L22" s="45">
        <f t="shared" si="4"/>
        <v>0</v>
      </c>
      <c r="M22" s="45"/>
      <c r="N22" s="45" t="str">
        <f t="shared" si="0"/>
        <v/>
      </c>
      <c r="O22" s="45"/>
      <c r="Q22" s="45">
        <f t="shared" si="1"/>
        <v>1</v>
      </c>
    </row>
    <row r="23" spans="1:17" ht="15" customHeight="1">
      <c r="B23" s="14" t="s">
        <v>33</v>
      </c>
      <c r="C23" s="15" t="s">
        <v>239</v>
      </c>
      <c r="D23" s="16" t="s">
        <v>34</v>
      </c>
      <c r="E23" s="10" t="s">
        <v>32</v>
      </c>
      <c r="F23" s="50"/>
      <c r="G23" s="87">
        <v>0.5</v>
      </c>
      <c r="H23" s="63">
        <f t="shared" si="2"/>
        <v>1</v>
      </c>
      <c r="I23" s="45">
        <f>IF(G23&lt;'Suivi Qualité PV'!B$4,1,0)</f>
        <v>1</v>
      </c>
      <c r="J23" s="45">
        <f t="shared" si="3"/>
        <v>1</v>
      </c>
      <c r="K23" s="81"/>
      <c r="L23" s="45" t="str">
        <f t="shared" si="4"/>
        <v>2,1,5</v>
      </c>
      <c r="M23" s="45"/>
      <c r="N23" s="45" t="str">
        <f t="shared" si="0"/>
        <v>2,1,5</v>
      </c>
      <c r="O23" s="45"/>
      <c r="Q23" s="45">
        <f t="shared" si="1"/>
        <v>0</v>
      </c>
    </row>
    <row r="24" spans="1:17" ht="15" customHeight="1">
      <c r="B24" s="14" t="s">
        <v>35</v>
      </c>
      <c r="C24" s="18" t="s">
        <v>240</v>
      </c>
      <c r="D24" s="19" t="s">
        <v>36</v>
      </c>
      <c r="E24" s="10" t="s">
        <v>37</v>
      </c>
      <c r="F24" s="50"/>
      <c r="G24" s="54">
        <v>0.5</v>
      </c>
      <c r="H24" s="63">
        <f t="shared" si="2"/>
        <v>1</v>
      </c>
      <c r="I24" s="45">
        <f>IF(G24&lt;'Suivi Qualité PV'!B$4,1,0)</f>
        <v>1</v>
      </c>
      <c r="J24" s="45">
        <f t="shared" si="3"/>
        <v>1</v>
      </c>
      <c r="K24" s="81"/>
      <c r="L24" s="45" t="str">
        <f t="shared" si="4"/>
        <v>2,1,6</v>
      </c>
      <c r="M24" s="45"/>
      <c r="N24" s="45" t="str">
        <f t="shared" si="0"/>
        <v>2,1,6</v>
      </c>
      <c r="O24" s="45"/>
      <c r="Q24" s="45">
        <f t="shared" si="1"/>
        <v>0</v>
      </c>
    </row>
    <row r="25" spans="1:17" ht="15" customHeight="1">
      <c r="B25" s="14" t="s">
        <v>38</v>
      </c>
      <c r="C25" s="20" t="s">
        <v>241</v>
      </c>
      <c r="D25" s="17" t="s">
        <v>28</v>
      </c>
      <c r="E25" s="8" t="s">
        <v>37</v>
      </c>
      <c r="F25" s="50"/>
      <c r="G25" s="54">
        <v>0.5</v>
      </c>
      <c r="H25" s="63">
        <f t="shared" si="2"/>
        <v>1</v>
      </c>
      <c r="I25" s="45">
        <f>IF(G25&lt;'Suivi Qualité PV'!B$4,1,0)</f>
        <v>1</v>
      </c>
      <c r="J25" s="45">
        <f t="shared" si="3"/>
        <v>1</v>
      </c>
      <c r="K25" s="81"/>
      <c r="L25" s="45" t="str">
        <f t="shared" si="4"/>
        <v>2,1,7</v>
      </c>
      <c r="N25" s="45" t="str">
        <f t="shared" si="0"/>
        <v>2,1,7</v>
      </c>
      <c r="O25" s="45"/>
      <c r="Q25" s="45">
        <f t="shared" si="1"/>
        <v>0</v>
      </c>
    </row>
    <row r="26" spans="1:17" ht="15" customHeight="1">
      <c r="B26" s="9"/>
      <c r="C26" s="16"/>
      <c r="D26" s="16"/>
      <c r="E26" s="10"/>
      <c r="F26" s="50"/>
      <c r="G26" s="45"/>
      <c r="H26" s="63">
        <f t="shared" si="2"/>
        <v>1</v>
      </c>
      <c r="I26" s="45">
        <f>IF(G26&lt;'Suivi Qualité PV'!B$4,1,0)</f>
        <v>1</v>
      </c>
      <c r="J26" s="45">
        <f t="shared" si="3"/>
        <v>1</v>
      </c>
      <c r="K26" s="81"/>
      <c r="L26" s="45">
        <f t="shared" si="4"/>
        <v>0</v>
      </c>
      <c r="N26" s="45" t="str">
        <f t="shared" si="0"/>
        <v/>
      </c>
      <c r="O26" s="45"/>
      <c r="Q26" s="45">
        <f t="shared" si="1"/>
        <v>0</v>
      </c>
    </row>
    <row r="27" spans="1:17" ht="15" customHeight="1">
      <c r="A27" s="54">
        <v>0.3</v>
      </c>
      <c r="B27" s="11">
        <v>2.2000000000000002</v>
      </c>
      <c r="C27" s="13" t="s">
        <v>183</v>
      </c>
      <c r="D27" s="12"/>
      <c r="E27" s="10"/>
      <c r="F27" s="50"/>
      <c r="G27" s="45"/>
      <c r="H27" s="63">
        <f t="shared" si="2"/>
        <v>1</v>
      </c>
      <c r="I27" s="45">
        <f>IF(G27&lt;'Suivi Qualité PV'!B$4,1,0)</f>
        <v>1</v>
      </c>
      <c r="J27" s="45">
        <f t="shared" si="3"/>
        <v>1</v>
      </c>
      <c r="K27" s="79"/>
      <c r="L27" s="45">
        <f t="shared" si="4"/>
        <v>2.2000000000000002</v>
      </c>
      <c r="N27" s="45">
        <f t="shared" si="0"/>
        <v>2.2000000000000002</v>
      </c>
      <c r="O27" s="45"/>
      <c r="Q27" s="45">
        <f t="shared" si="1"/>
        <v>0</v>
      </c>
    </row>
    <row r="28" spans="1:17" ht="15" customHeight="1">
      <c r="B28" s="11"/>
      <c r="C28" s="13" t="s">
        <v>177</v>
      </c>
      <c r="D28" s="12"/>
      <c r="E28" s="10"/>
      <c r="F28" s="50"/>
      <c r="G28" s="45"/>
      <c r="H28" s="63">
        <f t="shared" si="2"/>
        <v>1</v>
      </c>
      <c r="I28" s="45">
        <f>IF(G28&lt;'Suivi Qualité PV'!B$4,1,0)</f>
        <v>1</v>
      </c>
      <c r="J28" s="45">
        <f t="shared" si="3"/>
        <v>1</v>
      </c>
      <c r="K28" s="80"/>
      <c r="L28" s="45">
        <f t="shared" si="4"/>
        <v>0</v>
      </c>
      <c r="N28" s="45" t="str">
        <f t="shared" si="0"/>
        <v/>
      </c>
      <c r="O28" s="45"/>
      <c r="Q28" s="45">
        <f t="shared" si="1"/>
        <v>0</v>
      </c>
    </row>
    <row r="29" spans="1:17" ht="15" customHeight="1">
      <c r="B29" s="14" t="s">
        <v>39</v>
      </c>
      <c r="C29" s="15" t="s">
        <v>242</v>
      </c>
      <c r="D29" s="5" t="s">
        <v>24</v>
      </c>
      <c r="E29" s="10" t="s">
        <v>25</v>
      </c>
      <c r="F29" s="52" t="s">
        <v>191</v>
      </c>
      <c r="G29" s="54">
        <v>0.2</v>
      </c>
      <c r="H29" s="63">
        <f t="shared" si="2"/>
        <v>0</v>
      </c>
      <c r="I29" s="45">
        <f>IF(G29&lt;'Suivi Qualité PV'!B$4,1,0)</f>
        <v>1</v>
      </c>
      <c r="J29" s="45">
        <f t="shared" si="3"/>
        <v>0</v>
      </c>
      <c r="K29" s="80"/>
      <c r="L29" s="45">
        <f t="shared" si="4"/>
        <v>0</v>
      </c>
      <c r="N29" s="45" t="str">
        <f t="shared" si="0"/>
        <v/>
      </c>
      <c r="O29" s="45"/>
      <c r="Q29" s="45">
        <f t="shared" si="1"/>
        <v>1</v>
      </c>
    </row>
    <row r="30" spans="1:17" ht="15" customHeight="1">
      <c r="B30" s="92" t="s">
        <v>40</v>
      </c>
      <c r="C30" s="94" t="s">
        <v>243</v>
      </c>
      <c r="D30" s="17" t="s">
        <v>16</v>
      </c>
      <c r="E30" s="89" t="s">
        <v>27</v>
      </c>
      <c r="F30" s="65" t="s">
        <v>192</v>
      </c>
      <c r="G30" s="54">
        <v>0.2</v>
      </c>
      <c r="H30" s="63">
        <f t="shared" si="2"/>
        <v>0</v>
      </c>
      <c r="I30" s="45">
        <f>IF(G30&lt;'Suivi Qualité PV'!B$4,1,0)</f>
        <v>1</v>
      </c>
      <c r="J30" s="45">
        <f t="shared" si="3"/>
        <v>0</v>
      </c>
      <c r="K30" s="81"/>
      <c r="L30" s="45">
        <f t="shared" si="4"/>
        <v>0</v>
      </c>
      <c r="N30" s="45" t="str">
        <f t="shared" si="0"/>
        <v/>
      </c>
      <c r="O30" s="45"/>
      <c r="Q30" s="45">
        <f t="shared" si="1"/>
        <v>1</v>
      </c>
    </row>
    <row r="31" spans="1:17" ht="15" customHeight="1">
      <c r="B31" s="101"/>
      <c r="C31" s="102"/>
      <c r="D31" s="17" t="s">
        <v>28</v>
      </c>
      <c r="E31" s="91"/>
      <c r="F31" s="65" t="s">
        <v>192</v>
      </c>
      <c r="G31" s="88">
        <v>0.2</v>
      </c>
      <c r="H31" s="63">
        <f t="shared" si="2"/>
        <v>0</v>
      </c>
      <c r="I31" s="45">
        <f>IF(G31&lt;'Suivi Qualité PV'!B$4,1,0)</f>
        <v>1</v>
      </c>
      <c r="J31" s="45">
        <f t="shared" si="3"/>
        <v>0</v>
      </c>
      <c r="K31" s="112"/>
      <c r="L31" s="45">
        <f t="shared" si="4"/>
        <v>0</v>
      </c>
      <c r="N31" s="45" t="str">
        <f t="shared" si="0"/>
        <v/>
      </c>
      <c r="O31" s="45"/>
      <c r="Q31" s="45">
        <f t="shared" si="1"/>
        <v>1</v>
      </c>
    </row>
    <row r="32" spans="1:17" ht="15" customHeight="1">
      <c r="B32" s="93"/>
      <c r="C32" s="95"/>
      <c r="D32" s="17" t="s">
        <v>29</v>
      </c>
      <c r="E32" s="90"/>
      <c r="F32" s="65" t="s">
        <v>192</v>
      </c>
      <c r="G32" s="54">
        <v>0.2</v>
      </c>
      <c r="H32" s="63">
        <f t="shared" si="2"/>
        <v>0</v>
      </c>
      <c r="I32" s="45">
        <f>IF(G32&lt;'Suivi Qualité PV'!B$4,1,0)</f>
        <v>1</v>
      </c>
      <c r="J32" s="45">
        <f t="shared" si="3"/>
        <v>0</v>
      </c>
      <c r="K32" s="112"/>
      <c r="L32" s="45">
        <f t="shared" si="4"/>
        <v>0</v>
      </c>
      <c r="N32" s="45" t="str">
        <f t="shared" si="0"/>
        <v/>
      </c>
      <c r="O32" s="45"/>
      <c r="Q32" s="45">
        <f t="shared" si="1"/>
        <v>1</v>
      </c>
    </row>
    <row r="33" spans="1:17" ht="15" customHeight="1">
      <c r="B33" s="14" t="s">
        <v>41</v>
      </c>
      <c r="C33" s="15" t="s">
        <v>244</v>
      </c>
      <c r="D33" s="16" t="s">
        <v>179</v>
      </c>
      <c r="E33" s="10" t="s">
        <v>22</v>
      </c>
      <c r="F33" s="50"/>
      <c r="G33" s="54">
        <v>0.2</v>
      </c>
      <c r="H33" s="63">
        <f t="shared" si="2"/>
        <v>1</v>
      </c>
      <c r="I33" s="45">
        <f>IF(G33&lt;'Suivi Qualité PV'!B$4,1,0)</f>
        <v>1</v>
      </c>
      <c r="J33" s="45">
        <f t="shared" si="3"/>
        <v>1</v>
      </c>
      <c r="K33" s="112"/>
      <c r="L33" s="45" t="str">
        <f t="shared" si="4"/>
        <v>2,2,3</v>
      </c>
      <c r="N33" s="45" t="str">
        <f t="shared" si="0"/>
        <v>2,2,3</v>
      </c>
      <c r="O33" s="45"/>
      <c r="Q33" s="45">
        <f t="shared" si="1"/>
        <v>0</v>
      </c>
    </row>
    <row r="34" spans="1:17" ht="15" customHeight="1">
      <c r="B34" s="14" t="s">
        <v>42</v>
      </c>
      <c r="C34" s="15" t="s">
        <v>245</v>
      </c>
      <c r="D34" s="16" t="s">
        <v>31</v>
      </c>
      <c r="E34" s="10" t="s">
        <v>32</v>
      </c>
      <c r="F34" s="53" t="s">
        <v>193</v>
      </c>
      <c r="G34" s="54">
        <v>0.2</v>
      </c>
      <c r="H34" s="63">
        <f t="shared" si="2"/>
        <v>0</v>
      </c>
      <c r="I34" s="45">
        <f>IF(G34&lt;'Suivi Qualité PV'!B$4,1,0)</f>
        <v>1</v>
      </c>
      <c r="J34" s="45">
        <f t="shared" si="3"/>
        <v>0</v>
      </c>
      <c r="K34" s="81"/>
      <c r="L34" s="45">
        <f t="shared" si="4"/>
        <v>0</v>
      </c>
      <c r="N34" s="45" t="str">
        <f t="shared" si="0"/>
        <v/>
      </c>
      <c r="O34" s="45"/>
      <c r="Q34" s="45">
        <f t="shared" si="1"/>
        <v>1</v>
      </c>
    </row>
    <row r="35" spans="1:17" ht="15" customHeight="1">
      <c r="B35" s="14" t="s">
        <v>43</v>
      </c>
      <c r="C35" s="15" t="s">
        <v>246</v>
      </c>
      <c r="D35" s="16" t="s">
        <v>34</v>
      </c>
      <c r="E35" s="10" t="s">
        <v>32</v>
      </c>
      <c r="F35" s="50"/>
      <c r="G35" s="54">
        <v>0.2</v>
      </c>
      <c r="H35" s="63">
        <f t="shared" si="2"/>
        <v>1</v>
      </c>
      <c r="I35" s="45">
        <f>IF(G35&lt;'Suivi Qualité PV'!B$4,1,0)</f>
        <v>1</v>
      </c>
      <c r="J35" s="45">
        <f t="shared" si="3"/>
        <v>1</v>
      </c>
      <c r="K35" s="81"/>
      <c r="L35" s="45" t="str">
        <f t="shared" si="4"/>
        <v>2,2,5</v>
      </c>
      <c r="N35" s="45" t="str">
        <f t="shared" si="0"/>
        <v>2,2,5</v>
      </c>
      <c r="O35" s="45"/>
      <c r="Q35" s="45">
        <f t="shared" si="1"/>
        <v>0</v>
      </c>
    </row>
    <row r="36" spans="1:17" ht="15" customHeight="1">
      <c r="B36" s="14" t="s">
        <v>44</v>
      </c>
      <c r="C36" s="18" t="s">
        <v>247</v>
      </c>
      <c r="D36" s="19" t="s">
        <v>36</v>
      </c>
      <c r="E36" s="10" t="s">
        <v>37</v>
      </c>
      <c r="F36" s="53" t="s">
        <v>194</v>
      </c>
      <c r="G36" s="54">
        <v>0.2</v>
      </c>
      <c r="H36" s="63">
        <f t="shared" si="2"/>
        <v>0</v>
      </c>
      <c r="I36" s="45">
        <f>IF(G36&lt;'Suivi Qualité PV'!B$4,1,0)</f>
        <v>1</v>
      </c>
      <c r="J36" s="45">
        <f t="shared" si="3"/>
        <v>0</v>
      </c>
      <c r="K36" s="81"/>
      <c r="L36" s="45">
        <f t="shared" si="4"/>
        <v>0</v>
      </c>
      <c r="N36" s="45" t="str">
        <f t="shared" si="0"/>
        <v/>
      </c>
      <c r="O36" s="45"/>
      <c r="Q36" s="45">
        <f t="shared" si="1"/>
        <v>1</v>
      </c>
    </row>
    <row r="37" spans="1:17" ht="17.25" customHeight="1">
      <c r="B37" s="14" t="s">
        <v>45</v>
      </c>
      <c r="C37" s="20" t="s">
        <v>248</v>
      </c>
      <c r="D37" s="17" t="s">
        <v>28</v>
      </c>
      <c r="E37" s="8" t="s">
        <v>37</v>
      </c>
      <c r="F37" s="50"/>
      <c r="G37" s="45"/>
      <c r="H37" s="63">
        <f t="shared" si="2"/>
        <v>1</v>
      </c>
      <c r="I37" s="45">
        <f>IF(G37&lt;'Suivi Qualité PV'!B$4,1,0)</f>
        <v>1</v>
      </c>
      <c r="J37" s="45">
        <f t="shared" si="3"/>
        <v>1</v>
      </c>
      <c r="K37" s="81"/>
      <c r="L37" s="45" t="str">
        <f t="shared" si="4"/>
        <v>2,2,7</v>
      </c>
      <c r="N37" s="45" t="str">
        <f t="shared" si="0"/>
        <v>2,2,7</v>
      </c>
      <c r="O37" s="45"/>
      <c r="Q37" s="45">
        <f t="shared" si="1"/>
        <v>0</v>
      </c>
    </row>
    <row r="38" spans="1:17" s="45" customFormat="1" ht="17.25" customHeight="1">
      <c r="B38" s="14"/>
      <c r="C38" s="20"/>
      <c r="D38" s="17"/>
      <c r="E38" s="8"/>
      <c r="F38" s="50"/>
      <c r="H38" s="63">
        <f t="shared" si="2"/>
        <v>1</v>
      </c>
      <c r="I38" s="45">
        <f>IF(G38&lt;'Suivi Qualité PV'!B$4,1,0)</f>
        <v>1</v>
      </c>
      <c r="J38" s="45">
        <f t="shared" si="3"/>
        <v>1</v>
      </c>
      <c r="K38" s="81"/>
      <c r="L38" s="45">
        <f t="shared" si="4"/>
        <v>0</v>
      </c>
      <c r="N38" s="45" t="str">
        <f t="shared" si="0"/>
        <v/>
      </c>
      <c r="Q38" s="45">
        <f t="shared" si="1"/>
        <v>0</v>
      </c>
    </row>
    <row r="39" spans="1:17" ht="15" customHeight="1">
      <c r="A39" s="54">
        <v>0.4</v>
      </c>
      <c r="B39" s="11" t="s">
        <v>46</v>
      </c>
      <c r="C39" s="13" t="s">
        <v>47</v>
      </c>
      <c r="D39" s="12"/>
      <c r="E39" s="10"/>
      <c r="F39" s="50"/>
      <c r="G39" s="45"/>
      <c r="H39" s="63">
        <f t="shared" si="2"/>
        <v>1</v>
      </c>
      <c r="I39" s="45">
        <f>IF(G39&lt;'Suivi Qualité PV'!B$4,1,0)</f>
        <v>1</v>
      </c>
      <c r="J39" s="45">
        <f t="shared" si="3"/>
        <v>1</v>
      </c>
      <c r="K39" s="81"/>
      <c r="L39" s="45" t="str">
        <f t="shared" si="4"/>
        <v>2,3,0</v>
      </c>
      <c r="N39" s="45" t="str">
        <f t="shared" si="0"/>
        <v>2,3,0</v>
      </c>
      <c r="O39" s="45"/>
      <c r="Q39" s="45">
        <f t="shared" si="1"/>
        <v>0</v>
      </c>
    </row>
    <row r="40" spans="1:17" ht="15" customHeight="1">
      <c r="B40" s="14" t="s">
        <v>48</v>
      </c>
      <c r="C40" s="15" t="s">
        <v>249</v>
      </c>
      <c r="D40" s="5" t="s">
        <v>24</v>
      </c>
      <c r="E40" s="10" t="s">
        <v>25</v>
      </c>
      <c r="F40" s="50"/>
      <c r="G40" s="45"/>
      <c r="H40" s="63">
        <f t="shared" si="2"/>
        <v>1</v>
      </c>
      <c r="I40" s="45">
        <f>IF(G40&lt;'Suivi Qualité PV'!B$4,1,0)</f>
        <v>1</v>
      </c>
      <c r="J40" s="45">
        <f t="shared" si="3"/>
        <v>1</v>
      </c>
      <c r="K40" s="80"/>
      <c r="L40" s="45" t="str">
        <f t="shared" si="4"/>
        <v>2,3,1</v>
      </c>
      <c r="N40" s="45" t="str">
        <f t="shared" si="0"/>
        <v>2,3,1</v>
      </c>
      <c r="O40" s="45"/>
      <c r="Q40" s="45">
        <f t="shared" si="1"/>
        <v>0</v>
      </c>
    </row>
    <row r="41" spans="1:17" ht="14.25" customHeight="1">
      <c r="B41" s="92" t="s">
        <v>49</v>
      </c>
      <c r="C41" s="94" t="s">
        <v>250</v>
      </c>
      <c r="D41" s="17" t="s">
        <v>16</v>
      </c>
      <c r="E41" s="89" t="s">
        <v>27</v>
      </c>
      <c r="F41" s="50"/>
      <c r="G41" s="45"/>
      <c r="H41" s="63">
        <f t="shared" si="2"/>
        <v>1</v>
      </c>
      <c r="I41" s="45">
        <f>IF(G41&lt;'Suivi Qualité PV'!B$4,1,0)</f>
        <v>1</v>
      </c>
      <c r="J41" s="45">
        <f t="shared" si="3"/>
        <v>1</v>
      </c>
      <c r="K41" s="81"/>
      <c r="L41" s="45" t="str">
        <f t="shared" si="4"/>
        <v>2,3,2</v>
      </c>
      <c r="N41" s="45" t="str">
        <f t="shared" ref="N41:N72" si="5">IF(AND(J41&lt;&gt;0,L41&lt;&gt;0),B41,"")</f>
        <v>2,3,2</v>
      </c>
      <c r="O41" s="45"/>
      <c r="Q41" s="45">
        <f t="shared" si="1"/>
        <v>0</v>
      </c>
    </row>
    <row r="42" spans="1:17" ht="15" customHeight="1">
      <c r="B42" s="101"/>
      <c r="C42" s="102"/>
      <c r="D42" s="17" t="s">
        <v>28</v>
      </c>
      <c r="E42" s="91"/>
      <c r="F42" s="50"/>
      <c r="G42" s="45"/>
      <c r="H42" s="63">
        <f t="shared" si="2"/>
        <v>1</v>
      </c>
      <c r="I42" s="45">
        <f>IF(G42&lt;'Suivi Qualité PV'!B$4,1,0)</f>
        <v>1</v>
      </c>
      <c r="J42" s="45">
        <f t="shared" si="3"/>
        <v>1</v>
      </c>
      <c r="K42" s="112"/>
      <c r="L42" s="45">
        <f t="shared" si="4"/>
        <v>0</v>
      </c>
      <c r="N42" s="45" t="str">
        <f t="shared" si="5"/>
        <v/>
      </c>
      <c r="O42" s="45"/>
      <c r="Q42" s="45">
        <f t="shared" si="1"/>
        <v>0</v>
      </c>
    </row>
    <row r="43" spans="1:17" ht="15" customHeight="1">
      <c r="B43" s="93"/>
      <c r="C43" s="95"/>
      <c r="D43" s="17" t="s">
        <v>29</v>
      </c>
      <c r="E43" s="90"/>
      <c r="F43" s="50"/>
      <c r="G43" s="45"/>
      <c r="H43" s="63">
        <f t="shared" si="2"/>
        <v>1</v>
      </c>
      <c r="I43" s="45">
        <f>IF(G43&lt;'Suivi Qualité PV'!B$4,1,0)</f>
        <v>1</v>
      </c>
      <c r="J43" s="45">
        <f t="shared" si="3"/>
        <v>1</v>
      </c>
      <c r="K43" s="112"/>
      <c r="L43" s="45">
        <f t="shared" si="4"/>
        <v>0</v>
      </c>
      <c r="N43" s="45" t="str">
        <f t="shared" si="5"/>
        <v/>
      </c>
      <c r="O43" s="45"/>
      <c r="Q43" s="45">
        <f t="shared" si="1"/>
        <v>0</v>
      </c>
    </row>
    <row r="44" spans="1:17" ht="15" customHeight="1">
      <c r="B44" s="14" t="s">
        <v>50</v>
      </c>
      <c r="C44" s="15" t="s">
        <v>251</v>
      </c>
      <c r="D44" s="16" t="s">
        <v>179</v>
      </c>
      <c r="E44" s="10" t="s">
        <v>22</v>
      </c>
      <c r="F44" s="50"/>
      <c r="G44" s="45"/>
      <c r="H44" s="63">
        <f t="shared" si="2"/>
        <v>1</v>
      </c>
      <c r="I44" s="45">
        <f>IF(G44&lt;'Suivi Qualité PV'!B$4,1,0)</f>
        <v>1</v>
      </c>
      <c r="J44" s="45">
        <f t="shared" si="3"/>
        <v>1</v>
      </c>
      <c r="K44" s="112"/>
      <c r="L44" s="45" t="str">
        <f t="shared" si="4"/>
        <v>2,3,3</v>
      </c>
      <c r="N44" s="45" t="str">
        <f t="shared" si="5"/>
        <v>2,3,3</v>
      </c>
      <c r="O44" s="45"/>
      <c r="Q44" s="45">
        <f t="shared" si="1"/>
        <v>0</v>
      </c>
    </row>
    <row r="45" spans="1:17" ht="15" customHeight="1">
      <c r="B45" s="14" t="s">
        <v>51</v>
      </c>
      <c r="C45" s="15" t="s">
        <v>252</v>
      </c>
      <c r="D45" s="16" t="s">
        <v>31</v>
      </c>
      <c r="E45" s="10" t="s">
        <v>32</v>
      </c>
      <c r="F45" s="53"/>
      <c r="G45" s="45"/>
      <c r="H45" s="63">
        <f t="shared" si="2"/>
        <v>1</v>
      </c>
      <c r="I45" s="45">
        <f>IF(G45&lt;'Suivi Qualité PV'!B$4,1,0)</f>
        <v>1</v>
      </c>
      <c r="J45" s="45">
        <f t="shared" si="3"/>
        <v>1</v>
      </c>
      <c r="K45" s="81"/>
      <c r="L45" s="45" t="str">
        <f t="shared" si="4"/>
        <v>2,3,4</v>
      </c>
      <c r="N45" s="45" t="str">
        <f t="shared" si="5"/>
        <v>2,3,4</v>
      </c>
      <c r="O45" s="45"/>
      <c r="Q45" s="45">
        <f t="shared" si="1"/>
        <v>0</v>
      </c>
    </row>
    <row r="46" spans="1:17" ht="15" customHeight="1">
      <c r="B46" s="14" t="s">
        <v>52</v>
      </c>
      <c r="C46" s="15" t="s">
        <v>253</v>
      </c>
      <c r="D46" s="16" t="s">
        <v>34</v>
      </c>
      <c r="E46" s="10" t="s">
        <v>32</v>
      </c>
      <c r="F46" s="50"/>
      <c r="G46" s="45"/>
      <c r="H46" s="63">
        <f t="shared" si="2"/>
        <v>1</v>
      </c>
      <c r="I46" s="45">
        <f>IF(G46&lt;'Suivi Qualité PV'!B$4,1,0)</f>
        <v>1</v>
      </c>
      <c r="J46" s="45">
        <f t="shared" si="3"/>
        <v>1</v>
      </c>
      <c r="K46" s="81"/>
      <c r="L46" s="45" t="str">
        <f t="shared" si="4"/>
        <v>2,3,5</v>
      </c>
      <c r="N46" s="45" t="str">
        <f t="shared" si="5"/>
        <v>2,3,5</v>
      </c>
      <c r="O46" s="45"/>
      <c r="Q46" s="45">
        <f t="shared" si="1"/>
        <v>0</v>
      </c>
    </row>
    <row r="47" spans="1:17" ht="15" customHeight="1">
      <c r="B47" s="14" t="s">
        <v>53</v>
      </c>
      <c r="C47" s="18" t="s">
        <v>254</v>
      </c>
      <c r="D47" s="19" t="s">
        <v>36</v>
      </c>
      <c r="E47" s="10" t="s">
        <v>37</v>
      </c>
      <c r="F47" s="50"/>
      <c r="G47" s="45"/>
      <c r="H47" s="63">
        <f t="shared" si="2"/>
        <v>1</v>
      </c>
      <c r="I47" s="45">
        <f>IF(G47&lt;'Suivi Qualité PV'!B$4,1,0)</f>
        <v>1</v>
      </c>
      <c r="J47" s="45">
        <f t="shared" si="3"/>
        <v>1</v>
      </c>
      <c r="K47" s="81"/>
      <c r="L47" s="45" t="str">
        <f t="shared" si="4"/>
        <v>2,3,6</v>
      </c>
      <c r="N47" s="45" t="str">
        <f t="shared" si="5"/>
        <v>2,3,6</v>
      </c>
      <c r="O47" s="45"/>
      <c r="Q47" s="45">
        <f t="shared" si="1"/>
        <v>0</v>
      </c>
    </row>
    <row r="48" spans="1:17" ht="15" customHeight="1">
      <c r="B48" s="14" t="s">
        <v>54</v>
      </c>
      <c r="C48" s="20" t="s">
        <v>255</v>
      </c>
      <c r="D48" s="17" t="s">
        <v>28</v>
      </c>
      <c r="E48" s="8" t="s">
        <v>37</v>
      </c>
      <c r="F48" s="50"/>
      <c r="G48" s="45"/>
      <c r="H48" s="63">
        <f t="shared" si="2"/>
        <v>1</v>
      </c>
      <c r="I48" s="45">
        <f>IF(G48&lt;'Suivi Qualité PV'!B$4,1,0)</f>
        <v>1</v>
      </c>
      <c r="J48" s="45">
        <f t="shared" si="3"/>
        <v>1</v>
      </c>
      <c r="K48" s="81"/>
      <c r="L48" s="45" t="str">
        <f t="shared" si="4"/>
        <v>2,3,7</v>
      </c>
      <c r="N48" s="45" t="str">
        <f t="shared" si="5"/>
        <v>2,3,7</v>
      </c>
      <c r="O48" s="45"/>
      <c r="Q48" s="45">
        <f t="shared" si="1"/>
        <v>0</v>
      </c>
    </row>
    <row r="49" spans="1:17" ht="15" customHeight="1">
      <c r="B49" s="9"/>
      <c r="C49" s="15"/>
      <c r="D49" s="16"/>
      <c r="E49" s="10"/>
      <c r="F49" s="50"/>
      <c r="G49" s="45"/>
      <c r="H49" s="63">
        <f t="shared" si="2"/>
        <v>1</v>
      </c>
      <c r="I49" s="45">
        <f>IF(G49&lt;'Suivi Qualité PV'!B$4,1,0)</f>
        <v>1</v>
      </c>
      <c r="J49" s="45">
        <f t="shared" si="3"/>
        <v>1</v>
      </c>
      <c r="K49" s="81"/>
      <c r="L49" s="45">
        <f t="shared" si="4"/>
        <v>0</v>
      </c>
      <c r="N49" s="45" t="str">
        <f t="shared" si="5"/>
        <v/>
      </c>
      <c r="O49" s="45"/>
      <c r="Q49" s="45">
        <f t="shared" si="1"/>
        <v>0</v>
      </c>
    </row>
    <row r="50" spans="1:17" ht="15" customHeight="1">
      <c r="A50" s="54">
        <v>0.5</v>
      </c>
      <c r="B50" s="11" t="s">
        <v>55</v>
      </c>
      <c r="C50" s="13" t="s">
        <v>182</v>
      </c>
      <c r="D50" s="12"/>
      <c r="E50" s="10"/>
      <c r="F50" s="50"/>
      <c r="G50" s="45"/>
      <c r="H50" s="63">
        <f t="shared" si="2"/>
        <v>1</v>
      </c>
      <c r="I50" s="45">
        <f>IF(G50&lt;'Suivi Qualité PV'!B$4,1,0)</f>
        <v>1</v>
      </c>
      <c r="J50" s="45">
        <f t="shared" si="3"/>
        <v>1</v>
      </c>
      <c r="K50" s="79"/>
      <c r="L50" s="45" t="str">
        <f t="shared" si="4"/>
        <v>2,4,0</v>
      </c>
      <c r="N50" s="45" t="str">
        <f t="shared" si="5"/>
        <v>2,4,0</v>
      </c>
      <c r="O50" s="45"/>
      <c r="Q50" s="45">
        <f t="shared" si="1"/>
        <v>0</v>
      </c>
    </row>
    <row r="51" spans="1:17" ht="15" customHeight="1">
      <c r="B51" s="14" t="s">
        <v>56</v>
      </c>
      <c r="C51" s="15" t="s">
        <v>256</v>
      </c>
      <c r="D51" s="5" t="s">
        <v>24</v>
      </c>
      <c r="E51" s="10" t="s">
        <v>25</v>
      </c>
      <c r="F51" s="53" t="s">
        <v>195</v>
      </c>
      <c r="G51" s="54">
        <v>0.2</v>
      </c>
      <c r="H51" s="63">
        <f t="shared" si="2"/>
        <v>0</v>
      </c>
      <c r="I51" s="45">
        <f>IF(G51&lt;'Suivi Qualité PV'!B$4,1,0)</f>
        <v>1</v>
      </c>
      <c r="J51" s="45">
        <f t="shared" si="3"/>
        <v>0</v>
      </c>
      <c r="K51" s="80"/>
      <c r="L51" s="45">
        <f t="shared" si="4"/>
        <v>0</v>
      </c>
      <c r="N51" s="45" t="str">
        <f t="shared" si="5"/>
        <v/>
      </c>
      <c r="O51" s="45"/>
      <c r="Q51" s="45">
        <f t="shared" si="1"/>
        <v>1</v>
      </c>
    </row>
    <row r="52" spans="1:17" ht="15" customHeight="1">
      <c r="B52" s="92" t="s">
        <v>57</v>
      </c>
      <c r="C52" s="94" t="s">
        <v>257</v>
      </c>
      <c r="D52" s="17" t="s">
        <v>16</v>
      </c>
      <c r="E52" s="89" t="s">
        <v>27</v>
      </c>
      <c r="F52" s="66" t="s">
        <v>196</v>
      </c>
      <c r="G52" s="54">
        <v>0.2</v>
      </c>
      <c r="H52" s="63">
        <f t="shared" si="2"/>
        <v>0</v>
      </c>
      <c r="I52" s="45">
        <f>IF(G52&lt;'Suivi Qualité PV'!B$4,1,0)</f>
        <v>1</v>
      </c>
      <c r="J52" s="45">
        <f t="shared" si="3"/>
        <v>0</v>
      </c>
      <c r="K52" s="81"/>
      <c r="L52" s="45">
        <f t="shared" si="4"/>
        <v>0</v>
      </c>
      <c r="N52" s="45" t="str">
        <f t="shared" si="5"/>
        <v/>
      </c>
      <c r="O52" s="45"/>
      <c r="Q52" s="45">
        <f t="shared" si="1"/>
        <v>1</v>
      </c>
    </row>
    <row r="53" spans="1:17" ht="15" customHeight="1">
      <c r="B53" s="101"/>
      <c r="C53" s="102"/>
      <c r="D53" s="17" t="s">
        <v>28</v>
      </c>
      <c r="E53" s="91"/>
      <c r="F53" s="66" t="s">
        <v>196</v>
      </c>
      <c r="G53" s="54">
        <v>0.2</v>
      </c>
      <c r="H53" s="63">
        <f t="shared" si="2"/>
        <v>0</v>
      </c>
      <c r="I53" s="45">
        <f>IF(G53&lt;'Suivi Qualité PV'!B$4,1,0)</f>
        <v>1</v>
      </c>
      <c r="J53" s="45">
        <f t="shared" si="3"/>
        <v>0</v>
      </c>
      <c r="K53" s="112"/>
      <c r="L53" s="45">
        <f t="shared" si="4"/>
        <v>0</v>
      </c>
      <c r="N53" s="45" t="str">
        <f t="shared" si="5"/>
        <v/>
      </c>
      <c r="O53" s="45"/>
      <c r="Q53" s="45">
        <f t="shared" si="1"/>
        <v>1</v>
      </c>
    </row>
    <row r="54" spans="1:17" ht="15" customHeight="1">
      <c r="B54" s="93"/>
      <c r="C54" s="95"/>
      <c r="D54" s="17" t="s">
        <v>29</v>
      </c>
      <c r="E54" s="90"/>
      <c r="F54" s="66" t="s">
        <v>196</v>
      </c>
      <c r="G54" s="54">
        <v>0.2</v>
      </c>
      <c r="H54" s="63">
        <f t="shared" si="2"/>
        <v>0</v>
      </c>
      <c r="I54" s="45">
        <f>IF(G54&lt;'Suivi Qualité PV'!B$4,1,0)</f>
        <v>1</v>
      </c>
      <c r="J54" s="45">
        <f t="shared" si="3"/>
        <v>0</v>
      </c>
      <c r="K54" s="112"/>
      <c r="L54" s="45">
        <f t="shared" si="4"/>
        <v>0</v>
      </c>
      <c r="N54" s="45" t="str">
        <f t="shared" si="5"/>
        <v/>
      </c>
      <c r="O54" s="45"/>
      <c r="Q54" s="45">
        <f t="shared" si="1"/>
        <v>1</v>
      </c>
    </row>
    <row r="55" spans="1:17" ht="15" customHeight="1">
      <c r="B55" s="14" t="s">
        <v>58</v>
      </c>
      <c r="C55" s="15" t="s">
        <v>258</v>
      </c>
      <c r="D55" s="16" t="s">
        <v>179</v>
      </c>
      <c r="E55" s="10" t="s">
        <v>22</v>
      </c>
      <c r="F55" s="53" t="s">
        <v>197</v>
      </c>
      <c r="G55" s="54">
        <v>0.2</v>
      </c>
      <c r="H55" s="63">
        <f t="shared" si="2"/>
        <v>0</v>
      </c>
      <c r="I55" s="45">
        <f>IF(G55&lt;'Suivi Qualité PV'!B$4,1,0)</f>
        <v>1</v>
      </c>
      <c r="J55" s="45">
        <f t="shared" si="3"/>
        <v>0</v>
      </c>
      <c r="K55" s="112"/>
      <c r="L55" s="45">
        <f t="shared" si="4"/>
        <v>0</v>
      </c>
      <c r="N55" s="45" t="str">
        <f t="shared" si="5"/>
        <v/>
      </c>
      <c r="O55" s="45"/>
      <c r="Q55" s="45">
        <f t="shared" si="1"/>
        <v>1</v>
      </c>
    </row>
    <row r="56" spans="1:17" ht="15" customHeight="1">
      <c r="B56" s="14" t="s">
        <v>59</v>
      </c>
      <c r="C56" s="15" t="s">
        <v>259</v>
      </c>
      <c r="D56" s="16" t="s">
        <v>31</v>
      </c>
      <c r="E56" s="10" t="s">
        <v>32</v>
      </c>
      <c r="F56" s="53" t="s">
        <v>198</v>
      </c>
      <c r="G56" s="54">
        <v>0.2</v>
      </c>
      <c r="H56" s="63">
        <f t="shared" si="2"/>
        <v>0</v>
      </c>
      <c r="I56" s="45">
        <f>IF(G56&lt;'Suivi Qualité PV'!B$4,1,0)</f>
        <v>1</v>
      </c>
      <c r="J56" s="45">
        <f t="shared" si="3"/>
        <v>0</v>
      </c>
      <c r="K56" s="81"/>
      <c r="L56" s="45">
        <f t="shared" si="4"/>
        <v>0</v>
      </c>
      <c r="N56" s="45" t="str">
        <f t="shared" si="5"/>
        <v/>
      </c>
      <c r="O56" s="45"/>
      <c r="Q56" s="45">
        <f t="shared" si="1"/>
        <v>1</v>
      </c>
    </row>
    <row r="57" spans="1:17" ht="15" customHeight="1">
      <c r="B57" s="14" t="s">
        <v>60</v>
      </c>
      <c r="C57" s="15" t="s">
        <v>260</v>
      </c>
      <c r="D57" s="16" t="s">
        <v>34</v>
      </c>
      <c r="E57" s="10" t="s">
        <v>32</v>
      </c>
      <c r="F57" s="50"/>
      <c r="G57" s="54">
        <v>0.4</v>
      </c>
      <c r="H57" s="63">
        <f t="shared" si="2"/>
        <v>1</v>
      </c>
      <c r="I57" s="45">
        <f>IF(G57&lt;'Suivi Qualité PV'!B$4,1,0)</f>
        <v>1</v>
      </c>
      <c r="J57" s="45">
        <f t="shared" si="3"/>
        <v>1</v>
      </c>
      <c r="K57" s="81"/>
      <c r="L57" s="45" t="str">
        <f t="shared" si="4"/>
        <v>2,4,5</v>
      </c>
      <c r="N57" s="45" t="str">
        <f t="shared" si="5"/>
        <v>2,4,5</v>
      </c>
      <c r="O57" s="45"/>
      <c r="Q57" s="45">
        <f t="shared" si="1"/>
        <v>0</v>
      </c>
    </row>
    <row r="58" spans="1:17" ht="15" customHeight="1">
      <c r="B58" s="14" t="s">
        <v>61</v>
      </c>
      <c r="C58" s="18" t="s">
        <v>261</v>
      </c>
      <c r="D58" s="19" t="s">
        <v>36</v>
      </c>
      <c r="E58" s="10" t="s">
        <v>37</v>
      </c>
      <c r="F58" s="53" t="s">
        <v>199</v>
      </c>
      <c r="G58" s="54">
        <v>0.4</v>
      </c>
      <c r="H58" s="63">
        <f t="shared" si="2"/>
        <v>0</v>
      </c>
      <c r="I58" s="45">
        <f>IF(G58&lt;'Suivi Qualité PV'!B$4,1,0)</f>
        <v>1</v>
      </c>
      <c r="J58" s="45">
        <f t="shared" si="3"/>
        <v>0</v>
      </c>
      <c r="K58" s="81"/>
      <c r="L58" s="45">
        <f t="shared" si="4"/>
        <v>0</v>
      </c>
      <c r="N58" s="45" t="str">
        <f t="shared" si="5"/>
        <v/>
      </c>
      <c r="O58" s="45"/>
      <c r="Q58" s="45">
        <f t="shared" si="1"/>
        <v>1</v>
      </c>
    </row>
    <row r="59" spans="1:17" ht="15" customHeight="1">
      <c r="B59" s="14" t="s">
        <v>62</v>
      </c>
      <c r="C59" s="20" t="s">
        <v>262</v>
      </c>
      <c r="D59" s="17" t="s">
        <v>28</v>
      </c>
      <c r="E59" s="8" t="s">
        <v>37</v>
      </c>
      <c r="F59" s="50"/>
      <c r="G59" s="54">
        <v>0.4</v>
      </c>
      <c r="H59" s="63">
        <f t="shared" si="2"/>
        <v>1</v>
      </c>
      <c r="I59" s="45">
        <f>IF(G59&lt;'Suivi Qualité PV'!B$4,1,0)</f>
        <v>1</v>
      </c>
      <c r="J59" s="45">
        <f t="shared" si="3"/>
        <v>1</v>
      </c>
      <c r="K59" s="81"/>
      <c r="L59" s="45" t="str">
        <f t="shared" si="4"/>
        <v>2,4,7</v>
      </c>
      <c r="N59" s="45" t="str">
        <f t="shared" si="5"/>
        <v>2,4,7</v>
      </c>
      <c r="O59" s="45"/>
      <c r="Q59" s="45">
        <f t="shared" si="1"/>
        <v>0</v>
      </c>
    </row>
    <row r="60" spans="1:17" ht="15" customHeight="1">
      <c r="B60" s="9"/>
      <c r="C60" s="15"/>
      <c r="D60" s="16"/>
      <c r="E60" s="10"/>
      <c r="F60" s="50"/>
      <c r="G60" s="45"/>
      <c r="H60" s="63">
        <f t="shared" si="2"/>
        <v>1</v>
      </c>
      <c r="I60" s="45">
        <f>IF(G60&lt;'Suivi Qualité PV'!B$4,1,0)</f>
        <v>1</v>
      </c>
      <c r="J60" s="45">
        <f t="shared" si="3"/>
        <v>1</v>
      </c>
      <c r="K60" s="81"/>
      <c r="L60" s="45">
        <f t="shared" si="4"/>
        <v>0</v>
      </c>
      <c r="N60" s="45" t="str">
        <f t="shared" si="5"/>
        <v/>
      </c>
      <c r="O60" s="45"/>
      <c r="Q60" s="45">
        <f t="shared" si="1"/>
        <v>0</v>
      </c>
    </row>
    <row r="61" spans="1:17" ht="15" customHeight="1">
      <c r="A61" s="54">
        <v>0.6</v>
      </c>
      <c r="B61" s="11" t="s">
        <v>63</v>
      </c>
      <c r="C61" s="21" t="s">
        <v>64</v>
      </c>
      <c r="D61" s="3"/>
      <c r="E61" s="10"/>
      <c r="F61" s="50"/>
      <c r="G61" s="45"/>
      <c r="H61" s="63">
        <f t="shared" si="2"/>
        <v>1</v>
      </c>
      <c r="I61" s="45">
        <f>IF(G61&lt;'Suivi Qualité PV'!B$4,1,0)</f>
        <v>1</v>
      </c>
      <c r="J61" s="45">
        <f t="shared" si="3"/>
        <v>1</v>
      </c>
      <c r="K61" s="79"/>
      <c r="L61" s="45" t="str">
        <f t="shared" si="4"/>
        <v>2,5,0</v>
      </c>
      <c r="N61" s="45" t="str">
        <f t="shared" si="5"/>
        <v>2,5,0</v>
      </c>
      <c r="O61" s="45"/>
      <c r="Q61" s="45">
        <f t="shared" si="1"/>
        <v>0</v>
      </c>
    </row>
    <row r="62" spans="1:17" ht="15" customHeight="1">
      <c r="B62" s="14" t="s">
        <v>65</v>
      </c>
      <c r="C62" s="15" t="s">
        <v>263</v>
      </c>
      <c r="D62" s="5" t="s">
        <v>24</v>
      </c>
      <c r="E62" s="10" t="s">
        <v>25</v>
      </c>
      <c r="F62" s="50"/>
      <c r="G62" s="54">
        <v>0.5</v>
      </c>
      <c r="H62" s="63">
        <f t="shared" si="2"/>
        <v>1</v>
      </c>
      <c r="I62" s="45">
        <f>IF(G62&lt;'Suivi Qualité PV'!B$4,1,0)</f>
        <v>1</v>
      </c>
      <c r="J62" s="45">
        <f t="shared" si="3"/>
        <v>1</v>
      </c>
      <c r="K62" s="80"/>
      <c r="L62" s="45" t="str">
        <f t="shared" si="4"/>
        <v>2,5,1</v>
      </c>
      <c r="N62" s="45" t="str">
        <f t="shared" si="5"/>
        <v>2,5,1</v>
      </c>
      <c r="O62" s="45"/>
      <c r="Q62" s="45">
        <f t="shared" si="1"/>
        <v>0</v>
      </c>
    </row>
    <row r="63" spans="1:17" ht="15" customHeight="1">
      <c r="B63" s="92" t="s">
        <v>66</v>
      </c>
      <c r="C63" s="94" t="s">
        <v>264</v>
      </c>
      <c r="D63" s="17" t="s">
        <v>16</v>
      </c>
      <c r="E63" s="89" t="s">
        <v>27</v>
      </c>
      <c r="F63" s="50"/>
      <c r="G63" s="54">
        <v>0.5</v>
      </c>
      <c r="H63" s="63">
        <f t="shared" si="2"/>
        <v>1</v>
      </c>
      <c r="I63" s="45">
        <f>IF(G63&lt;'Suivi Qualité PV'!B$4,1,0)</f>
        <v>1</v>
      </c>
      <c r="J63" s="45">
        <f t="shared" si="3"/>
        <v>1</v>
      </c>
      <c r="K63" s="81"/>
      <c r="L63" s="45" t="str">
        <f t="shared" si="4"/>
        <v>2,5,2</v>
      </c>
      <c r="N63" s="45" t="str">
        <f t="shared" si="5"/>
        <v>2,5,2</v>
      </c>
      <c r="O63" s="45"/>
      <c r="Q63" s="45">
        <f t="shared" si="1"/>
        <v>0</v>
      </c>
    </row>
    <row r="64" spans="1:17" ht="15" customHeight="1">
      <c r="B64" s="101"/>
      <c r="C64" s="102"/>
      <c r="D64" s="17" t="s">
        <v>28</v>
      </c>
      <c r="E64" s="91"/>
      <c r="F64" s="50"/>
      <c r="G64" s="54">
        <v>0.5</v>
      </c>
      <c r="H64" s="63">
        <f t="shared" si="2"/>
        <v>1</v>
      </c>
      <c r="I64" s="45">
        <f>IF(G64&lt;'Suivi Qualité PV'!B$4,1,0)</f>
        <v>1</v>
      </c>
      <c r="J64" s="45">
        <f t="shared" si="3"/>
        <v>1</v>
      </c>
      <c r="K64" s="112"/>
      <c r="L64" s="45">
        <f t="shared" si="4"/>
        <v>0</v>
      </c>
      <c r="N64" s="45" t="str">
        <f t="shared" si="5"/>
        <v/>
      </c>
      <c r="O64" s="45"/>
      <c r="Q64" s="45">
        <f t="shared" si="1"/>
        <v>0</v>
      </c>
    </row>
    <row r="65" spans="2:17" ht="15" customHeight="1">
      <c r="B65" s="93"/>
      <c r="C65" s="95"/>
      <c r="D65" s="17" t="s">
        <v>29</v>
      </c>
      <c r="E65" s="90"/>
      <c r="F65" s="50"/>
      <c r="G65" s="54">
        <v>0.5</v>
      </c>
      <c r="H65" s="63">
        <f t="shared" si="2"/>
        <v>1</v>
      </c>
      <c r="I65" s="45">
        <f>IF(G65&lt;'Suivi Qualité PV'!B$4,1,0)</f>
        <v>1</v>
      </c>
      <c r="J65" s="45">
        <f t="shared" si="3"/>
        <v>1</v>
      </c>
      <c r="K65" s="112"/>
      <c r="L65" s="45">
        <f t="shared" si="4"/>
        <v>0</v>
      </c>
      <c r="N65" s="45" t="str">
        <f t="shared" si="5"/>
        <v/>
      </c>
      <c r="O65" s="45"/>
      <c r="Q65" s="45">
        <f t="shared" si="1"/>
        <v>0</v>
      </c>
    </row>
    <row r="66" spans="2:17" ht="15" customHeight="1">
      <c r="B66" s="14" t="s">
        <v>67</v>
      </c>
      <c r="C66" s="15" t="s">
        <v>265</v>
      </c>
      <c r="D66" s="16" t="s">
        <v>179</v>
      </c>
      <c r="E66" s="10" t="s">
        <v>22</v>
      </c>
      <c r="F66" s="50"/>
      <c r="G66" s="54">
        <v>0.5</v>
      </c>
      <c r="H66" s="63">
        <f t="shared" si="2"/>
        <v>1</v>
      </c>
      <c r="I66" s="45">
        <f>IF(G66&lt;'Suivi Qualité PV'!B$4,1,0)</f>
        <v>1</v>
      </c>
      <c r="J66" s="45">
        <f t="shared" si="3"/>
        <v>1</v>
      </c>
      <c r="K66" s="112"/>
      <c r="L66" s="45" t="str">
        <f t="shared" si="4"/>
        <v>2,5,3</v>
      </c>
      <c r="N66" s="45" t="str">
        <f t="shared" si="5"/>
        <v>2,5,3</v>
      </c>
      <c r="O66" s="45"/>
      <c r="Q66" s="45">
        <f t="shared" si="1"/>
        <v>0</v>
      </c>
    </row>
    <row r="67" spans="2:17" ht="15" customHeight="1">
      <c r="B67" s="14" t="s">
        <v>68</v>
      </c>
      <c r="C67" s="15" t="s">
        <v>266</v>
      </c>
      <c r="D67" s="16" t="s">
        <v>31</v>
      </c>
      <c r="E67" s="10" t="s">
        <v>32</v>
      </c>
      <c r="F67" s="50"/>
      <c r="G67" s="54">
        <v>0.5</v>
      </c>
      <c r="H67" s="63">
        <f t="shared" si="2"/>
        <v>1</v>
      </c>
      <c r="I67" s="45">
        <f>IF(G67&lt;'Suivi Qualité PV'!B$4,1,0)</f>
        <v>1</v>
      </c>
      <c r="J67" s="45">
        <f t="shared" si="3"/>
        <v>1</v>
      </c>
      <c r="K67" s="81"/>
      <c r="L67" s="45" t="str">
        <f t="shared" si="4"/>
        <v>2,5,4</v>
      </c>
      <c r="N67" s="45" t="str">
        <f t="shared" si="5"/>
        <v>2,5,4</v>
      </c>
      <c r="O67" s="45"/>
      <c r="Q67" s="45">
        <f t="shared" si="1"/>
        <v>0</v>
      </c>
    </row>
    <row r="68" spans="2:17" ht="15" customHeight="1">
      <c r="B68" s="14" t="s">
        <v>69</v>
      </c>
      <c r="C68" s="15" t="s">
        <v>267</v>
      </c>
      <c r="D68" s="16" t="s">
        <v>34</v>
      </c>
      <c r="E68" s="10" t="s">
        <v>32</v>
      </c>
      <c r="F68" s="50"/>
      <c r="G68" s="54">
        <v>0.5</v>
      </c>
      <c r="H68" s="63">
        <f t="shared" si="2"/>
        <v>1</v>
      </c>
      <c r="I68" s="45">
        <f>IF(G68&lt;'Suivi Qualité PV'!B$4,1,0)</f>
        <v>1</v>
      </c>
      <c r="J68" s="45">
        <f t="shared" si="3"/>
        <v>1</v>
      </c>
      <c r="K68" s="81"/>
      <c r="L68" s="45" t="str">
        <f t="shared" si="4"/>
        <v>2,5,5</v>
      </c>
      <c r="N68" s="45" t="str">
        <f t="shared" si="5"/>
        <v>2,5,5</v>
      </c>
      <c r="O68" s="45"/>
      <c r="Q68" s="45">
        <f t="shared" si="1"/>
        <v>0</v>
      </c>
    </row>
    <row r="69" spans="2:17" ht="15" customHeight="1">
      <c r="B69" s="14" t="s">
        <v>70</v>
      </c>
      <c r="C69" s="18" t="s">
        <v>268</v>
      </c>
      <c r="D69" s="19" t="s">
        <v>36</v>
      </c>
      <c r="E69" s="10" t="s">
        <v>37</v>
      </c>
      <c r="F69" s="50"/>
      <c r="G69" s="54">
        <v>0.5</v>
      </c>
      <c r="H69" s="63">
        <f t="shared" si="2"/>
        <v>1</v>
      </c>
      <c r="I69" s="45">
        <f>IF(G69&lt;'Suivi Qualité PV'!B$4,1,0)</f>
        <v>1</v>
      </c>
      <c r="J69" s="45">
        <f t="shared" si="3"/>
        <v>1</v>
      </c>
      <c r="K69" s="81"/>
      <c r="L69" s="45" t="str">
        <f t="shared" si="4"/>
        <v>2,5,6</v>
      </c>
      <c r="N69" s="45" t="str">
        <f t="shared" si="5"/>
        <v>2,5,6</v>
      </c>
      <c r="O69" s="45"/>
      <c r="Q69" s="45">
        <f t="shared" si="1"/>
        <v>0</v>
      </c>
    </row>
    <row r="70" spans="2:17" ht="15" customHeight="1">
      <c r="B70" s="14" t="s">
        <v>71</v>
      </c>
      <c r="C70" s="20" t="s">
        <v>269</v>
      </c>
      <c r="D70" s="17" t="s">
        <v>28</v>
      </c>
      <c r="E70" s="8" t="s">
        <v>37</v>
      </c>
      <c r="F70" s="50"/>
      <c r="G70" s="54">
        <v>0.5</v>
      </c>
      <c r="H70" s="63">
        <f t="shared" si="2"/>
        <v>1</v>
      </c>
      <c r="I70" s="45">
        <f>IF(G70&lt;'Suivi Qualité PV'!B$4,1,0)</f>
        <v>1</v>
      </c>
      <c r="J70" s="45">
        <f t="shared" si="3"/>
        <v>1</v>
      </c>
      <c r="K70" s="81"/>
      <c r="L70" s="45" t="str">
        <f t="shared" si="4"/>
        <v>2,5,7</v>
      </c>
      <c r="N70" s="45" t="str">
        <f t="shared" si="5"/>
        <v>2,5,7</v>
      </c>
      <c r="O70" s="45"/>
      <c r="Q70" s="45">
        <f t="shared" si="1"/>
        <v>0</v>
      </c>
    </row>
    <row r="71" spans="2:17" ht="15" customHeight="1">
      <c r="B71" s="9"/>
      <c r="C71" s="15"/>
      <c r="D71" s="16"/>
      <c r="E71" s="10"/>
      <c r="F71" s="50"/>
      <c r="G71" s="45"/>
      <c r="H71" s="63">
        <f t="shared" si="2"/>
        <v>1</v>
      </c>
      <c r="I71" s="45">
        <f>IF(G71&lt;'Suivi Qualité PV'!B$4,1,0)</f>
        <v>1</v>
      </c>
      <c r="J71" s="45">
        <f t="shared" si="3"/>
        <v>1</v>
      </c>
      <c r="K71" s="81"/>
      <c r="L71" s="45">
        <f t="shared" si="4"/>
        <v>0</v>
      </c>
      <c r="N71" s="45" t="str">
        <f t="shared" si="5"/>
        <v/>
      </c>
      <c r="O71" s="45"/>
      <c r="Q71" s="45">
        <f t="shared" si="1"/>
        <v>0</v>
      </c>
    </row>
    <row r="72" spans="2:17" ht="15" customHeight="1">
      <c r="B72" s="11" t="s">
        <v>72</v>
      </c>
      <c r="C72" s="13" t="s">
        <v>73</v>
      </c>
      <c r="D72" s="12"/>
      <c r="E72" s="10"/>
      <c r="F72" s="50"/>
      <c r="G72" s="45"/>
      <c r="H72" s="63">
        <f t="shared" si="2"/>
        <v>1</v>
      </c>
      <c r="I72" s="45">
        <f>IF(G72&lt;'Suivi Qualité PV'!B$4,1,0)</f>
        <v>1</v>
      </c>
      <c r="J72" s="45">
        <f t="shared" si="3"/>
        <v>1</v>
      </c>
      <c r="K72" s="79"/>
      <c r="L72" s="45" t="str">
        <f t="shared" si="4"/>
        <v>2,6,0</v>
      </c>
      <c r="N72" s="45" t="str">
        <f t="shared" si="5"/>
        <v>2,6,0</v>
      </c>
      <c r="O72" s="45"/>
      <c r="Q72" s="45">
        <f t="shared" si="1"/>
        <v>0</v>
      </c>
    </row>
    <row r="73" spans="2:17" ht="15" customHeight="1">
      <c r="B73" s="14" t="s">
        <v>74</v>
      </c>
      <c r="C73" s="15" t="s">
        <v>270</v>
      </c>
      <c r="D73" s="5" t="s">
        <v>24</v>
      </c>
      <c r="E73" s="10" t="s">
        <v>25</v>
      </c>
      <c r="F73" s="53" t="s">
        <v>200</v>
      </c>
      <c r="G73" s="54">
        <v>0.3</v>
      </c>
      <c r="H73" s="63">
        <f t="shared" si="2"/>
        <v>0</v>
      </c>
      <c r="I73" s="45">
        <f>IF(G73&lt;'Suivi Qualité PV'!B$4,1,0)</f>
        <v>1</v>
      </c>
      <c r="J73" s="45">
        <f t="shared" si="3"/>
        <v>0</v>
      </c>
      <c r="K73" s="80"/>
      <c r="L73" s="45">
        <f t="shared" si="4"/>
        <v>0</v>
      </c>
      <c r="N73" s="45" t="str">
        <f t="shared" ref="N73:N104" si="6">IF(AND(J73&lt;&gt;0,L73&lt;&gt;0),B73,"")</f>
        <v/>
      </c>
      <c r="O73" s="45"/>
      <c r="Q73" s="45">
        <f t="shared" ref="Q73:Q136" si="7">IF(ISTEXT(F73),1,0)</f>
        <v>1</v>
      </c>
    </row>
    <row r="74" spans="2:17" ht="15" customHeight="1">
      <c r="B74" s="92" t="s">
        <v>75</v>
      </c>
      <c r="C74" s="94" t="s">
        <v>271</v>
      </c>
      <c r="D74" s="17" t="s">
        <v>16</v>
      </c>
      <c r="E74" s="89" t="s">
        <v>27</v>
      </c>
      <c r="F74" s="66" t="s">
        <v>201</v>
      </c>
      <c r="G74" s="54">
        <v>0.3</v>
      </c>
      <c r="H74" s="63">
        <f t="shared" ref="H74:H137" si="8">IF(ISTEXT(F74),0,1)</f>
        <v>0</v>
      </c>
      <c r="I74" s="45">
        <f>IF(G74&lt;'Suivi Qualité PV'!B$4,1,0)</f>
        <v>1</v>
      </c>
      <c r="J74" s="45">
        <f t="shared" ref="J74:J137" si="9">IF(AND(H74=1,I74=1),1,0)</f>
        <v>0</v>
      </c>
      <c r="K74" s="81"/>
      <c r="L74" s="45">
        <f t="shared" ref="L74:L137" si="10">IF(ISTEXT(F74),0,B74)</f>
        <v>0</v>
      </c>
      <c r="N74" s="45" t="str">
        <f t="shared" si="6"/>
        <v/>
      </c>
      <c r="O74" s="45"/>
      <c r="Q74" s="45">
        <f t="shared" si="7"/>
        <v>1</v>
      </c>
    </row>
    <row r="75" spans="2:17" ht="15" customHeight="1">
      <c r="B75" s="101"/>
      <c r="C75" s="102"/>
      <c r="D75" s="17" t="s">
        <v>28</v>
      </c>
      <c r="E75" s="91"/>
      <c r="F75" s="66" t="s">
        <v>201</v>
      </c>
      <c r="G75" s="54">
        <v>0.3</v>
      </c>
      <c r="H75" s="63">
        <f t="shared" si="8"/>
        <v>0</v>
      </c>
      <c r="I75" s="45">
        <f>IF(G75&lt;'Suivi Qualité PV'!B$4,1,0)</f>
        <v>1</v>
      </c>
      <c r="J75" s="45">
        <f t="shared" si="9"/>
        <v>0</v>
      </c>
      <c r="K75" s="112"/>
      <c r="L75" s="45">
        <f t="shared" si="10"/>
        <v>0</v>
      </c>
      <c r="N75" s="45" t="str">
        <f t="shared" si="6"/>
        <v/>
      </c>
      <c r="O75" s="45"/>
      <c r="Q75" s="45">
        <f t="shared" si="7"/>
        <v>1</v>
      </c>
    </row>
    <row r="76" spans="2:17" ht="15" customHeight="1">
      <c r="B76" s="93"/>
      <c r="C76" s="95"/>
      <c r="D76" s="17" t="s">
        <v>29</v>
      </c>
      <c r="E76" s="90"/>
      <c r="F76" s="66" t="s">
        <v>201</v>
      </c>
      <c r="G76" s="54">
        <v>0.3</v>
      </c>
      <c r="H76" s="63">
        <f t="shared" si="8"/>
        <v>0</v>
      </c>
      <c r="I76" s="45">
        <f>IF(G76&lt;'Suivi Qualité PV'!B$4,1,0)</f>
        <v>1</v>
      </c>
      <c r="J76" s="45">
        <f t="shared" si="9"/>
        <v>0</v>
      </c>
      <c r="K76" s="112"/>
      <c r="L76" s="45">
        <f t="shared" si="10"/>
        <v>0</v>
      </c>
      <c r="N76" s="45" t="str">
        <f t="shared" si="6"/>
        <v/>
      </c>
      <c r="O76" s="45"/>
      <c r="Q76" s="45">
        <f t="shared" si="7"/>
        <v>1</v>
      </c>
    </row>
    <row r="77" spans="2:17" ht="15" customHeight="1">
      <c r="B77" s="14" t="s">
        <v>76</v>
      </c>
      <c r="C77" s="15" t="s">
        <v>272</v>
      </c>
      <c r="D77" s="16" t="s">
        <v>21</v>
      </c>
      <c r="E77" s="10" t="s">
        <v>22</v>
      </c>
      <c r="F77" s="53" t="s">
        <v>202</v>
      </c>
      <c r="G77" s="54">
        <v>0.3</v>
      </c>
      <c r="H77" s="63">
        <f t="shared" si="8"/>
        <v>0</v>
      </c>
      <c r="I77" s="45">
        <f>IF(G77&lt;'Suivi Qualité PV'!B$4,1,0)</f>
        <v>1</v>
      </c>
      <c r="J77" s="45">
        <f t="shared" si="9"/>
        <v>0</v>
      </c>
      <c r="K77" s="112"/>
      <c r="L77" s="45">
        <f t="shared" si="10"/>
        <v>0</v>
      </c>
      <c r="N77" s="45" t="str">
        <f t="shared" si="6"/>
        <v/>
      </c>
      <c r="O77" s="45"/>
      <c r="Q77" s="45">
        <f t="shared" si="7"/>
        <v>1</v>
      </c>
    </row>
    <row r="78" spans="2:17" ht="15" customHeight="1">
      <c r="B78" s="14" t="s">
        <v>77</v>
      </c>
      <c r="C78" s="15" t="s">
        <v>273</v>
      </c>
      <c r="D78" s="16" t="s">
        <v>31</v>
      </c>
      <c r="E78" s="10" t="s">
        <v>32</v>
      </c>
      <c r="F78" s="53" t="s">
        <v>203</v>
      </c>
      <c r="G78" s="54">
        <v>0.3</v>
      </c>
      <c r="H78" s="63">
        <f t="shared" si="8"/>
        <v>0</v>
      </c>
      <c r="I78" s="45">
        <f>IF(G78&lt;'Suivi Qualité PV'!B$4,1,0)</f>
        <v>1</v>
      </c>
      <c r="J78" s="45">
        <f t="shared" si="9"/>
        <v>0</v>
      </c>
      <c r="K78" s="81"/>
      <c r="L78" s="45">
        <f t="shared" si="10"/>
        <v>0</v>
      </c>
      <c r="N78" s="45" t="str">
        <f t="shared" si="6"/>
        <v/>
      </c>
      <c r="O78" s="45"/>
      <c r="Q78" s="45">
        <f t="shared" si="7"/>
        <v>1</v>
      </c>
    </row>
    <row r="79" spans="2:17" ht="15" customHeight="1">
      <c r="B79" s="14" t="s">
        <v>78</v>
      </c>
      <c r="C79" s="15" t="s">
        <v>274</v>
      </c>
      <c r="D79" s="16" t="s">
        <v>34</v>
      </c>
      <c r="E79" s="10" t="s">
        <v>32</v>
      </c>
      <c r="F79" s="50"/>
      <c r="G79" s="54">
        <v>0.5</v>
      </c>
      <c r="H79" s="63">
        <f t="shared" si="8"/>
        <v>1</v>
      </c>
      <c r="I79" s="45">
        <f>IF(G79&lt;'Suivi Qualité PV'!B$4,1,0)</f>
        <v>1</v>
      </c>
      <c r="J79" s="45">
        <f t="shared" si="9"/>
        <v>1</v>
      </c>
      <c r="K79" s="81"/>
      <c r="L79" s="45" t="str">
        <f t="shared" si="10"/>
        <v>2,6,5</v>
      </c>
      <c r="N79" s="45" t="str">
        <f t="shared" si="6"/>
        <v>2,6,5</v>
      </c>
      <c r="O79" s="45"/>
      <c r="Q79" s="45">
        <f t="shared" si="7"/>
        <v>0</v>
      </c>
    </row>
    <row r="80" spans="2:17" ht="15" customHeight="1">
      <c r="B80" s="14" t="s">
        <v>79</v>
      </c>
      <c r="C80" s="18" t="s">
        <v>275</v>
      </c>
      <c r="D80" s="19" t="s">
        <v>36</v>
      </c>
      <c r="E80" s="10" t="s">
        <v>37</v>
      </c>
      <c r="F80" s="50"/>
      <c r="G80" s="54">
        <v>0.5</v>
      </c>
      <c r="H80" s="63">
        <f t="shared" si="8"/>
        <v>1</v>
      </c>
      <c r="I80" s="45">
        <f>IF(G80&lt;'Suivi Qualité PV'!B$4,1,0)</f>
        <v>1</v>
      </c>
      <c r="J80" s="45">
        <f t="shared" si="9"/>
        <v>1</v>
      </c>
      <c r="K80" s="81"/>
      <c r="L80" s="45" t="str">
        <f t="shared" si="10"/>
        <v>2,6,6</v>
      </c>
      <c r="N80" s="45" t="str">
        <f t="shared" si="6"/>
        <v>2,6,6</v>
      </c>
      <c r="O80" s="45"/>
      <c r="Q80" s="45">
        <f t="shared" si="7"/>
        <v>0</v>
      </c>
    </row>
    <row r="81" spans="2:17" ht="15" customHeight="1">
      <c r="B81" s="14" t="s">
        <v>80</v>
      </c>
      <c r="C81" s="20" t="s">
        <v>276</v>
      </c>
      <c r="D81" s="17" t="s">
        <v>28</v>
      </c>
      <c r="E81" s="8" t="s">
        <v>37</v>
      </c>
      <c r="F81" s="50"/>
      <c r="G81" s="54">
        <v>0.5</v>
      </c>
      <c r="H81" s="63">
        <f t="shared" si="8"/>
        <v>1</v>
      </c>
      <c r="I81" s="45">
        <f>IF(G81&lt;'Suivi Qualité PV'!B$4,1,0)</f>
        <v>1</v>
      </c>
      <c r="J81" s="45">
        <f t="shared" si="9"/>
        <v>1</v>
      </c>
      <c r="K81" s="81"/>
      <c r="L81" s="45" t="str">
        <f t="shared" si="10"/>
        <v>2,6,7</v>
      </c>
      <c r="N81" s="45" t="str">
        <f t="shared" si="6"/>
        <v>2,6,7</v>
      </c>
      <c r="O81" s="45"/>
      <c r="Q81" s="45">
        <f t="shared" si="7"/>
        <v>0</v>
      </c>
    </row>
    <row r="82" spans="2:17" ht="15" customHeight="1">
      <c r="B82" s="9"/>
      <c r="C82" s="16"/>
      <c r="D82" s="16"/>
      <c r="E82" s="10"/>
      <c r="F82" s="50"/>
      <c r="H82" s="63">
        <f t="shared" si="8"/>
        <v>1</v>
      </c>
      <c r="I82" s="45">
        <f>IF(G82&lt;'Suivi Qualité PV'!B$4,1,0)</f>
        <v>1</v>
      </c>
      <c r="J82" s="45">
        <f t="shared" si="9"/>
        <v>1</v>
      </c>
      <c r="K82" s="81"/>
      <c r="L82" s="45">
        <f t="shared" si="10"/>
        <v>0</v>
      </c>
      <c r="N82" s="45" t="str">
        <f t="shared" si="6"/>
        <v/>
      </c>
      <c r="O82" s="45"/>
      <c r="Q82" s="45">
        <f t="shared" si="7"/>
        <v>0</v>
      </c>
    </row>
    <row r="83" spans="2:17" ht="15" customHeight="1">
      <c r="B83" s="11">
        <v>3</v>
      </c>
      <c r="C83" s="12" t="s">
        <v>81</v>
      </c>
      <c r="D83" s="12"/>
      <c r="E83" s="10"/>
      <c r="F83" s="50"/>
      <c r="H83" s="63">
        <f t="shared" si="8"/>
        <v>1</v>
      </c>
      <c r="I83" s="45">
        <f>IF(G83&lt;'Suivi Qualité PV'!B$4,1,0)</f>
        <v>1</v>
      </c>
      <c r="J83" s="45">
        <f t="shared" si="9"/>
        <v>1</v>
      </c>
      <c r="K83" s="79"/>
      <c r="L83" s="45">
        <f t="shared" si="10"/>
        <v>3</v>
      </c>
      <c r="N83" s="45">
        <f t="shared" si="6"/>
        <v>3</v>
      </c>
      <c r="O83" s="45"/>
      <c r="Q83" s="45">
        <f t="shared" si="7"/>
        <v>0</v>
      </c>
    </row>
    <row r="84" spans="2:17" s="45" customFormat="1" ht="15" customHeight="1">
      <c r="B84" s="14" t="s">
        <v>82</v>
      </c>
      <c r="C84" s="67" t="s">
        <v>277</v>
      </c>
      <c r="D84" s="5" t="s">
        <v>184</v>
      </c>
      <c r="E84" s="10" t="s">
        <v>22</v>
      </c>
      <c r="F84" s="53" t="s">
        <v>204</v>
      </c>
      <c r="G84" s="54">
        <v>0.3</v>
      </c>
      <c r="H84" s="63">
        <f t="shared" si="8"/>
        <v>0</v>
      </c>
      <c r="I84" s="45">
        <f>IF(G84&lt;'Suivi Qualité PV'!B$4,1,0)</f>
        <v>1</v>
      </c>
      <c r="J84" s="45">
        <f t="shared" si="9"/>
        <v>0</v>
      </c>
      <c r="K84" s="80"/>
      <c r="L84" s="45">
        <f t="shared" si="10"/>
        <v>0</v>
      </c>
      <c r="N84" s="45" t="str">
        <f t="shared" si="6"/>
        <v/>
      </c>
      <c r="Q84" s="45">
        <f t="shared" si="7"/>
        <v>1</v>
      </c>
    </row>
    <row r="85" spans="2:17" ht="15" customHeight="1">
      <c r="B85" s="14" t="s">
        <v>83</v>
      </c>
      <c r="C85" s="67" t="s">
        <v>278</v>
      </c>
      <c r="D85" s="5" t="s">
        <v>13</v>
      </c>
      <c r="E85" s="10" t="s">
        <v>32</v>
      </c>
      <c r="F85" s="50"/>
      <c r="G85" s="54">
        <v>0.5</v>
      </c>
      <c r="H85" s="63">
        <f t="shared" si="8"/>
        <v>1</v>
      </c>
      <c r="I85" s="45">
        <f>IF(G85&lt;'Suivi Qualité PV'!B$4,1,0)</f>
        <v>1</v>
      </c>
      <c r="J85" s="45">
        <f t="shared" si="9"/>
        <v>1</v>
      </c>
      <c r="K85" s="81"/>
      <c r="L85" s="45" t="str">
        <f t="shared" si="10"/>
        <v>3,0,2</v>
      </c>
      <c r="N85" s="45" t="str">
        <f t="shared" si="6"/>
        <v>3,0,2</v>
      </c>
      <c r="O85" s="45"/>
      <c r="Q85" s="45">
        <f t="shared" si="7"/>
        <v>0</v>
      </c>
    </row>
    <row r="86" spans="2:17" ht="15" customHeight="1">
      <c r="B86" s="14" t="s">
        <v>84</v>
      </c>
      <c r="C86" s="16" t="s">
        <v>279</v>
      </c>
      <c r="D86" s="16" t="s">
        <v>21</v>
      </c>
      <c r="E86" s="10" t="s">
        <v>22</v>
      </c>
      <c r="F86" s="50"/>
      <c r="G86" s="54">
        <v>0.5</v>
      </c>
      <c r="H86" s="63">
        <f t="shared" si="8"/>
        <v>1</v>
      </c>
      <c r="I86" s="45">
        <f>IF(G86&lt;'Suivi Qualité PV'!B$4,1,0)</f>
        <v>1</v>
      </c>
      <c r="J86" s="45">
        <f t="shared" si="9"/>
        <v>1</v>
      </c>
      <c r="K86" s="81"/>
      <c r="L86" s="45" t="str">
        <f t="shared" si="10"/>
        <v>3,0,3</v>
      </c>
      <c r="N86" s="45" t="str">
        <f t="shared" si="6"/>
        <v>3,0,3</v>
      </c>
      <c r="O86" s="45"/>
      <c r="Q86" s="45">
        <f t="shared" si="7"/>
        <v>0</v>
      </c>
    </row>
    <row r="87" spans="2:17" ht="15" customHeight="1">
      <c r="B87" s="14" t="s">
        <v>85</v>
      </c>
      <c r="C87" s="16" t="s">
        <v>280</v>
      </c>
      <c r="D87" s="5" t="s">
        <v>24</v>
      </c>
      <c r="E87" s="10" t="s">
        <v>25</v>
      </c>
      <c r="F87" s="50"/>
      <c r="G87" s="54">
        <v>0.5</v>
      </c>
      <c r="H87" s="63">
        <f t="shared" si="8"/>
        <v>1</v>
      </c>
      <c r="I87" s="45">
        <f>IF(G87&lt;'Suivi Qualité PV'!B$4,1,0)</f>
        <v>1</v>
      </c>
      <c r="J87" s="45">
        <f t="shared" si="9"/>
        <v>1</v>
      </c>
      <c r="K87" s="81"/>
      <c r="L87" s="45" t="str">
        <f t="shared" si="10"/>
        <v>3,0,4</v>
      </c>
      <c r="N87" s="45" t="str">
        <f t="shared" si="6"/>
        <v>3,0,4</v>
      </c>
      <c r="O87" s="45"/>
      <c r="Q87" s="45">
        <f t="shared" si="7"/>
        <v>0</v>
      </c>
    </row>
    <row r="88" spans="2:17" ht="15" customHeight="1">
      <c r="B88" s="92" t="s">
        <v>86</v>
      </c>
      <c r="C88" s="94" t="s">
        <v>281</v>
      </c>
      <c r="D88" s="17" t="s">
        <v>16</v>
      </c>
      <c r="E88" s="89" t="s">
        <v>27</v>
      </c>
      <c r="F88" s="69"/>
      <c r="G88" s="54">
        <v>0.5</v>
      </c>
      <c r="H88" s="63">
        <f t="shared" si="8"/>
        <v>1</v>
      </c>
      <c r="I88" s="45">
        <f>IF(G88&lt;'Suivi Qualité PV'!B$4,1,0)</f>
        <v>1</v>
      </c>
      <c r="J88" s="45">
        <f t="shared" si="9"/>
        <v>1</v>
      </c>
      <c r="K88" s="81"/>
      <c r="L88" s="45" t="str">
        <f t="shared" si="10"/>
        <v>3,0,5</v>
      </c>
      <c r="N88" s="45" t="str">
        <f t="shared" si="6"/>
        <v>3,0,5</v>
      </c>
      <c r="O88" s="45"/>
      <c r="Q88" s="45">
        <f t="shared" si="7"/>
        <v>0</v>
      </c>
    </row>
    <row r="89" spans="2:17" ht="15" customHeight="1">
      <c r="B89" s="101"/>
      <c r="C89" s="102"/>
      <c r="D89" s="17" t="s">
        <v>28</v>
      </c>
      <c r="E89" s="91"/>
      <c r="F89" s="70"/>
      <c r="G89" s="54">
        <v>0.5</v>
      </c>
      <c r="H89" s="63">
        <f t="shared" si="8"/>
        <v>1</v>
      </c>
      <c r="I89" s="45">
        <f>IF(G89&lt;'Suivi Qualité PV'!B$4,1,0)</f>
        <v>1</v>
      </c>
      <c r="J89" s="45">
        <f t="shared" si="9"/>
        <v>1</v>
      </c>
      <c r="K89" s="112"/>
      <c r="L89" s="45">
        <f t="shared" si="10"/>
        <v>0</v>
      </c>
      <c r="N89" s="45" t="str">
        <f t="shared" si="6"/>
        <v/>
      </c>
      <c r="O89" s="45"/>
      <c r="Q89" s="45">
        <f t="shared" si="7"/>
        <v>0</v>
      </c>
    </row>
    <row r="90" spans="2:17" ht="15" customHeight="1">
      <c r="B90" s="93"/>
      <c r="C90" s="95"/>
      <c r="D90" s="17" t="s">
        <v>29</v>
      </c>
      <c r="E90" s="90"/>
      <c r="F90" s="71"/>
      <c r="G90" s="54">
        <v>0.5</v>
      </c>
      <c r="H90" s="63">
        <f t="shared" si="8"/>
        <v>1</v>
      </c>
      <c r="I90" s="45">
        <f>IF(G90&lt;'Suivi Qualité PV'!B$4,1,0)</f>
        <v>1</v>
      </c>
      <c r="J90" s="45">
        <f t="shared" si="9"/>
        <v>1</v>
      </c>
      <c r="K90" s="112"/>
      <c r="L90" s="45">
        <f t="shared" si="10"/>
        <v>0</v>
      </c>
      <c r="N90" s="45" t="str">
        <f t="shared" si="6"/>
        <v/>
      </c>
      <c r="O90" s="45"/>
      <c r="Q90" s="45">
        <f t="shared" si="7"/>
        <v>0</v>
      </c>
    </row>
    <row r="91" spans="2:17" ht="15" customHeight="1">
      <c r="B91" s="14" t="s">
        <v>87</v>
      </c>
      <c r="C91" s="16" t="s">
        <v>282</v>
      </c>
      <c r="D91" s="16" t="s">
        <v>31</v>
      </c>
      <c r="E91" s="10" t="s">
        <v>32</v>
      </c>
      <c r="F91" s="50"/>
      <c r="G91" s="54">
        <v>0.5</v>
      </c>
      <c r="H91" s="63">
        <f t="shared" si="8"/>
        <v>1</v>
      </c>
      <c r="I91" s="45">
        <f>IF(G91&lt;'Suivi Qualité PV'!B$4,1,0)</f>
        <v>1</v>
      </c>
      <c r="J91" s="45">
        <f t="shared" si="9"/>
        <v>1</v>
      </c>
      <c r="K91" s="112"/>
      <c r="L91" s="45" t="str">
        <f t="shared" si="10"/>
        <v>3,0,6</v>
      </c>
      <c r="N91" s="45" t="str">
        <f t="shared" si="6"/>
        <v>3,0,6</v>
      </c>
      <c r="O91" s="45"/>
      <c r="Q91" s="45">
        <f t="shared" si="7"/>
        <v>0</v>
      </c>
    </row>
    <row r="92" spans="2:17" ht="15" customHeight="1">
      <c r="B92" s="14" t="s">
        <v>88</v>
      </c>
      <c r="C92" s="16" t="s">
        <v>283</v>
      </c>
      <c r="D92" s="16" t="s">
        <v>34</v>
      </c>
      <c r="E92" s="10" t="s">
        <v>32</v>
      </c>
      <c r="F92" s="50"/>
      <c r="G92" s="54">
        <v>0.5</v>
      </c>
      <c r="H92" s="63">
        <f t="shared" si="8"/>
        <v>1</v>
      </c>
      <c r="I92" s="45">
        <f>IF(G92&lt;'Suivi Qualité PV'!B$4,1,0)</f>
        <v>1</v>
      </c>
      <c r="J92" s="45">
        <f t="shared" si="9"/>
        <v>1</v>
      </c>
      <c r="K92" s="81"/>
      <c r="L92" s="45" t="str">
        <f t="shared" si="10"/>
        <v>3,0,7</v>
      </c>
      <c r="N92" s="45" t="str">
        <f t="shared" si="6"/>
        <v>3,0,7</v>
      </c>
      <c r="O92" s="45"/>
      <c r="Q92" s="45">
        <f t="shared" si="7"/>
        <v>0</v>
      </c>
    </row>
    <row r="93" spans="2:17" ht="15" customHeight="1">
      <c r="B93" s="14" t="s">
        <v>90</v>
      </c>
      <c r="C93" s="16" t="s">
        <v>284</v>
      </c>
      <c r="D93" s="16" t="s">
        <v>89</v>
      </c>
      <c r="E93" s="8" t="s">
        <v>37</v>
      </c>
      <c r="F93" s="50"/>
      <c r="G93" s="54">
        <v>0.5</v>
      </c>
      <c r="H93" s="63">
        <f t="shared" si="8"/>
        <v>1</v>
      </c>
      <c r="I93" s="45">
        <f>IF(G93&lt;'Suivi Qualité PV'!B$4,1,0)</f>
        <v>1</v>
      </c>
      <c r="J93" s="45">
        <f t="shared" si="9"/>
        <v>1</v>
      </c>
      <c r="K93" s="81"/>
      <c r="L93" s="45" t="str">
        <f t="shared" si="10"/>
        <v>3,0,8</v>
      </c>
      <c r="N93" s="45" t="str">
        <f t="shared" si="6"/>
        <v>3,0,8</v>
      </c>
      <c r="O93" s="45"/>
      <c r="Q93" s="45">
        <f t="shared" si="7"/>
        <v>0</v>
      </c>
    </row>
    <row r="94" spans="2:17" ht="15" customHeight="1">
      <c r="B94" s="14" t="s">
        <v>91</v>
      </c>
      <c r="C94" s="22" t="s">
        <v>285</v>
      </c>
      <c r="D94" s="19" t="s">
        <v>36</v>
      </c>
      <c r="E94" s="8" t="s">
        <v>37</v>
      </c>
      <c r="F94" s="50"/>
      <c r="G94" s="54">
        <v>0.5</v>
      </c>
      <c r="H94" s="63">
        <f t="shared" si="8"/>
        <v>1</v>
      </c>
      <c r="I94" s="45">
        <f>IF(G94&lt;'Suivi Qualité PV'!B$4,1,0)</f>
        <v>1</v>
      </c>
      <c r="J94" s="45">
        <f t="shared" si="9"/>
        <v>1</v>
      </c>
      <c r="K94" s="81"/>
      <c r="L94" s="45" t="str">
        <f t="shared" si="10"/>
        <v>3,0,9</v>
      </c>
      <c r="N94" s="45" t="str">
        <f t="shared" si="6"/>
        <v>3,0,9</v>
      </c>
      <c r="O94" s="45"/>
      <c r="Q94" s="45">
        <f t="shared" si="7"/>
        <v>0</v>
      </c>
    </row>
    <row r="95" spans="2:17" ht="15" customHeight="1">
      <c r="B95" s="14" t="s">
        <v>178</v>
      </c>
      <c r="C95" s="17" t="s">
        <v>286</v>
      </c>
      <c r="D95" s="17" t="s">
        <v>28</v>
      </c>
      <c r="E95" s="8" t="s">
        <v>37</v>
      </c>
      <c r="F95" s="50"/>
      <c r="G95" s="54">
        <v>0.5</v>
      </c>
      <c r="H95" s="63">
        <f t="shared" si="8"/>
        <v>1</v>
      </c>
      <c r="I95" s="45">
        <f>IF(G95&lt;'Suivi Qualité PV'!B$4,1,0)</f>
        <v>1</v>
      </c>
      <c r="J95" s="45">
        <f t="shared" si="9"/>
        <v>1</v>
      </c>
      <c r="K95" s="81"/>
      <c r="L95" s="45" t="str">
        <f t="shared" si="10"/>
        <v>3,0,10</v>
      </c>
      <c r="N95" s="45" t="str">
        <f t="shared" si="6"/>
        <v>3,0,10</v>
      </c>
      <c r="O95" s="45"/>
      <c r="Q95" s="45">
        <f t="shared" si="7"/>
        <v>0</v>
      </c>
    </row>
    <row r="96" spans="2:17" ht="15" customHeight="1">
      <c r="B96" s="14"/>
      <c r="C96" s="17"/>
      <c r="D96" s="17"/>
      <c r="E96" s="8"/>
      <c r="F96" s="50"/>
      <c r="G96" s="45"/>
      <c r="H96" s="63">
        <f t="shared" si="8"/>
        <v>1</v>
      </c>
      <c r="I96" s="45">
        <f>IF(G96&lt;'Suivi Qualité PV'!B$4,1,0)</f>
        <v>1</v>
      </c>
      <c r="J96" s="45">
        <f t="shared" si="9"/>
        <v>1</v>
      </c>
      <c r="K96" s="81"/>
      <c r="L96" s="45">
        <f t="shared" si="10"/>
        <v>0</v>
      </c>
      <c r="N96" s="45" t="str">
        <f t="shared" si="6"/>
        <v/>
      </c>
      <c r="O96" s="45"/>
      <c r="Q96" s="45">
        <f t="shared" si="7"/>
        <v>0</v>
      </c>
    </row>
    <row r="97" spans="2:17" ht="15" customHeight="1">
      <c r="B97" s="14"/>
      <c r="C97" s="17"/>
      <c r="D97" s="17"/>
      <c r="E97" s="8"/>
      <c r="F97" s="50"/>
      <c r="G97" s="45"/>
      <c r="H97" s="63">
        <f t="shared" si="8"/>
        <v>1</v>
      </c>
      <c r="I97" s="45">
        <f>IF(G97&lt;'Suivi Qualité PV'!B$4,1,0)</f>
        <v>1</v>
      </c>
      <c r="J97" s="45">
        <f t="shared" si="9"/>
        <v>1</v>
      </c>
      <c r="K97" s="81"/>
      <c r="L97" s="45">
        <f t="shared" si="10"/>
        <v>0</v>
      </c>
      <c r="N97" s="45" t="str">
        <f t="shared" si="6"/>
        <v/>
      </c>
      <c r="O97" s="45"/>
      <c r="Q97" s="45">
        <f t="shared" si="7"/>
        <v>0</v>
      </c>
    </row>
    <row r="98" spans="2:17" ht="15" customHeight="1">
      <c r="B98" s="14"/>
      <c r="C98" s="17"/>
      <c r="D98" s="17"/>
      <c r="E98" s="8"/>
      <c r="F98" s="50"/>
      <c r="G98" s="45"/>
      <c r="H98" s="63">
        <f t="shared" si="8"/>
        <v>1</v>
      </c>
      <c r="I98" s="45">
        <f>IF(G98&lt;'Suivi Qualité PV'!B$4,1,0)</f>
        <v>1</v>
      </c>
      <c r="J98" s="45">
        <f t="shared" si="9"/>
        <v>1</v>
      </c>
      <c r="K98" s="81"/>
      <c r="L98" s="45">
        <f t="shared" si="10"/>
        <v>0</v>
      </c>
      <c r="N98" s="45" t="str">
        <f t="shared" si="6"/>
        <v/>
      </c>
      <c r="O98" s="45"/>
      <c r="Q98" s="45">
        <f t="shared" si="7"/>
        <v>0</v>
      </c>
    </row>
    <row r="99" spans="2:17" ht="15" customHeight="1">
      <c r="B99" s="14"/>
      <c r="C99" s="17"/>
      <c r="D99" s="17"/>
      <c r="E99" s="8"/>
      <c r="F99" s="50"/>
      <c r="G99" s="45"/>
      <c r="H99" s="63">
        <f t="shared" si="8"/>
        <v>1</v>
      </c>
      <c r="I99" s="45">
        <f>IF(G99&lt;'Suivi Qualité PV'!B$4,1,0)</f>
        <v>1</v>
      </c>
      <c r="J99" s="45">
        <f t="shared" si="9"/>
        <v>1</v>
      </c>
      <c r="K99" s="81"/>
      <c r="L99" s="45">
        <f t="shared" si="10"/>
        <v>0</v>
      </c>
      <c r="N99" s="45" t="str">
        <f t="shared" si="6"/>
        <v/>
      </c>
      <c r="O99" s="45"/>
      <c r="Q99" s="45">
        <f t="shared" si="7"/>
        <v>0</v>
      </c>
    </row>
    <row r="100" spans="2:17" ht="15" customHeight="1">
      <c r="B100" s="9"/>
      <c r="C100" s="16"/>
      <c r="D100" s="16"/>
      <c r="E100" s="10"/>
      <c r="F100" s="50"/>
      <c r="G100" s="45"/>
      <c r="H100" s="63">
        <f t="shared" si="8"/>
        <v>1</v>
      </c>
      <c r="I100" s="45">
        <f>IF(G100&lt;'Suivi Qualité PV'!B$4,1,0)</f>
        <v>1</v>
      </c>
      <c r="J100" s="45">
        <f t="shared" si="9"/>
        <v>1</v>
      </c>
      <c r="K100" s="81"/>
      <c r="L100" s="45">
        <f t="shared" si="10"/>
        <v>0</v>
      </c>
      <c r="N100" s="45" t="str">
        <f t="shared" si="6"/>
        <v/>
      </c>
      <c r="O100" s="45"/>
      <c r="Q100" s="45">
        <f t="shared" si="7"/>
        <v>0</v>
      </c>
    </row>
    <row r="101" spans="2:17" ht="15" customHeight="1">
      <c r="B101" s="11">
        <v>4</v>
      </c>
      <c r="C101" s="12" t="s">
        <v>92</v>
      </c>
      <c r="D101" s="12"/>
      <c r="E101" s="10"/>
      <c r="F101" s="50"/>
      <c r="G101" s="45"/>
      <c r="H101" s="63">
        <f t="shared" si="8"/>
        <v>1</v>
      </c>
      <c r="I101" s="45">
        <f>IF(G101&lt;'Suivi Qualité PV'!B$4,1,0)</f>
        <v>1</v>
      </c>
      <c r="J101" s="45">
        <f t="shared" si="9"/>
        <v>1</v>
      </c>
      <c r="K101" s="79"/>
      <c r="L101" s="45">
        <f t="shared" si="10"/>
        <v>4</v>
      </c>
      <c r="N101" s="45">
        <f t="shared" si="6"/>
        <v>4</v>
      </c>
      <c r="O101" s="45"/>
      <c r="Q101" s="45">
        <f t="shared" si="7"/>
        <v>0</v>
      </c>
    </row>
    <row r="102" spans="2:17" ht="15" customHeight="1">
      <c r="B102" s="14" t="s">
        <v>93</v>
      </c>
      <c r="C102" s="16" t="s">
        <v>287</v>
      </c>
      <c r="D102" s="16" t="s">
        <v>94</v>
      </c>
      <c r="E102" s="10" t="s">
        <v>22</v>
      </c>
      <c r="F102" s="53" t="s">
        <v>205</v>
      </c>
      <c r="G102" s="54">
        <v>0.3</v>
      </c>
      <c r="H102" s="63">
        <f t="shared" si="8"/>
        <v>0</v>
      </c>
      <c r="I102" s="45">
        <f>IF(G102&lt;'Suivi Qualité PV'!B$4,1,0)</f>
        <v>1</v>
      </c>
      <c r="J102" s="45">
        <f t="shared" si="9"/>
        <v>0</v>
      </c>
      <c r="K102" s="80"/>
      <c r="L102" s="45">
        <f t="shared" si="10"/>
        <v>0</v>
      </c>
      <c r="N102" s="45" t="str">
        <f t="shared" si="6"/>
        <v/>
      </c>
      <c r="O102" s="45"/>
      <c r="Q102" s="45">
        <f t="shared" si="7"/>
        <v>1</v>
      </c>
    </row>
    <row r="103" spans="2:17" ht="15" customHeight="1">
      <c r="B103" s="14" t="s">
        <v>95</v>
      </c>
      <c r="C103" s="16" t="s">
        <v>288</v>
      </c>
      <c r="D103" s="5" t="s">
        <v>24</v>
      </c>
      <c r="E103" s="10" t="s">
        <v>25</v>
      </c>
      <c r="F103" s="53" t="s">
        <v>206</v>
      </c>
      <c r="G103" s="54">
        <v>0.3</v>
      </c>
      <c r="H103" s="63">
        <f t="shared" si="8"/>
        <v>0</v>
      </c>
      <c r="I103" s="45">
        <f>IF(G103&lt;'Suivi Qualité PV'!B$4,1,0)</f>
        <v>1</v>
      </c>
      <c r="J103" s="45">
        <f t="shared" si="9"/>
        <v>0</v>
      </c>
      <c r="K103" s="81"/>
      <c r="L103" s="45">
        <f t="shared" si="10"/>
        <v>0</v>
      </c>
      <c r="N103" s="45" t="str">
        <f t="shared" si="6"/>
        <v/>
      </c>
      <c r="O103" s="45"/>
      <c r="Q103" s="45">
        <f t="shared" si="7"/>
        <v>1</v>
      </c>
    </row>
    <row r="104" spans="2:17" ht="15" customHeight="1">
      <c r="B104" s="92" t="s">
        <v>96</v>
      </c>
      <c r="C104" s="94" t="s">
        <v>289</v>
      </c>
      <c r="D104" s="17" t="s">
        <v>16</v>
      </c>
      <c r="E104" s="89" t="s">
        <v>27</v>
      </c>
      <c r="F104" s="66" t="s">
        <v>207</v>
      </c>
      <c r="G104" s="54">
        <v>0.3</v>
      </c>
      <c r="H104" s="63">
        <f t="shared" si="8"/>
        <v>0</v>
      </c>
      <c r="I104" s="45">
        <f>IF(G104&lt;'Suivi Qualité PV'!B$4,1,0)</f>
        <v>1</v>
      </c>
      <c r="J104" s="45">
        <f t="shared" si="9"/>
        <v>0</v>
      </c>
      <c r="K104" s="81"/>
      <c r="L104" s="45">
        <f t="shared" si="10"/>
        <v>0</v>
      </c>
      <c r="N104" s="45" t="str">
        <f t="shared" si="6"/>
        <v/>
      </c>
      <c r="O104" s="45"/>
      <c r="Q104" s="45">
        <f t="shared" si="7"/>
        <v>1</v>
      </c>
    </row>
    <row r="105" spans="2:17" ht="15" customHeight="1">
      <c r="B105" s="101"/>
      <c r="C105" s="102"/>
      <c r="D105" s="17" t="s">
        <v>28</v>
      </c>
      <c r="E105" s="91"/>
      <c r="F105" s="66" t="s">
        <v>207</v>
      </c>
      <c r="G105" s="54">
        <v>0.3</v>
      </c>
      <c r="H105" s="63">
        <f t="shared" si="8"/>
        <v>0</v>
      </c>
      <c r="I105" s="45">
        <f>IF(G105&lt;'Suivi Qualité PV'!B$4,1,0)</f>
        <v>1</v>
      </c>
      <c r="J105" s="45">
        <f t="shared" si="9"/>
        <v>0</v>
      </c>
      <c r="K105" s="112"/>
      <c r="L105" s="45">
        <f t="shared" si="10"/>
        <v>0</v>
      </c>
      <c r="N105" s="45" t="str">
        <f t="shared" ref="N105:N136" si="11">IF(AND(J105&lt;&gt;0,L105&lt;&gt;0),B105,"")</f>
        <v/>
      </c>
      <c r="O105" s="45"/>
      <c r="Q105" s="45">
        <f t="shared" si="7"/>
        <v>1</v>
      </c>
    </row>
    <row r="106" spans="2:17" ht="15" customHeight="1">
      <c r="B106" s="93"/>
      <c r="C106" s="95"/>
      <c r="D106" s="17" t="s">
        <v>29</v>
      </c>
      <c r="E106" s="90"/>
      <c r="F106" s="66" t="s">
        <v>207</v>
      </c>
      <c r="G106" s="54">
        <v>0.3</v>
      </c>
      <c r="H106" s="63">
        <f t="shared" si="8"/>
        <v>0</v>
      </c>
      <c r="I106" s="45">
        <f>IF(G106&lt;'Suivi Qualité PV'!B$4,1,0)</f>
        <v>1</v>
      </c>
      <c r="J106" s="45">
        <f t="shared" si="9"/>
        <v>0</v>
      </c>
      <c r="K106" s="112"/>
      <c r="L106" s="45">
        <f t="shared" si="10"/>
        <v>0</v>
      </c>
      <c r="N106" s="45" t="str">
        <f t="shared" si="11"/>
        <v/>
      </c>
      <c r="O106" s="45"/>
      <c r="Q106" s="45">
        <f t="shared" si="7"/>
        <v>1</v>
      </c>
    </row>
    <row r="107" spans="2:17" ht="15" customHeight="1">
      <c r="B107" s="14" t="s">
        <v>97</v>
      </c>
      <c r="C107" s="16" t="s">
        <v>290</v>
      </c>
      <c r="D107" s="16" t="s">
        <v>31</v>
      </c>
      <c r="E107" s="10" t="s">
        <v>32</v>
      </c>
      <c r="F107" s="53" t="s">
        <v>208</v>
      </c>
      <c r="G107" s="54">
        <v>0.3</v>
      </c>
      <c r="H107" s="63">
        <f t="shared" si="8"/>
        <v>0</v>
      </c>
      <c r="I107" s="45">
        <f>IF(G107&lt;'Suivi Qualité PV'!B$4,1,0)</f>
        <v>1</v>
      </c>
      <c r="J107" s="45">
        <f t="shared" si="9"/>
        <v>0</v>
      </c>
      <c r="K107" s="112"/>
      <c r="L107" s="45">
        <f t="shared" si="10"/>
        <v>0</v>
      </c>
      <c r="N107" s="45" t="str">
        <f t="shared" si="11"/>
        <v/>
      </c>
      <c r="O107" s="45"/>
      <c r="Q107" s="45">
        <f t="shared" si="7"/>
        <v>1</v>
      </c>
    </row>
    <row r="108" spans="2:17" ht="15" customHeight="1">
      <c r="B108" s="14" t="s">
        <v>98</v>
      </c>
      <c r="C108" s="16" t="s">
        <v>291</v>
      </c>
      <c r="D108" s="16" t="s">
        <v>34</v>
      </c>
      <c r="E108" s="10" t="s">
        <v>32</v>
      </c>
      <c r="F108" s="50"/>
      <c r="G108" s="54">
        <v>0.5</v>
      </c>
      <c r="H108" s="63">
        <f t="shared" si="8"/>
        <v>1</v>
      </c>
      <c r="I108" s="45">
        <f>IF(G108&lt;'Suivi Qualité PV'!B$4,1,0)</f>
        <v>1</v>
      </c>
      <c r="J108" s="45">
        <f t="shared" si="9"/>
        <v>1</v>
      </c>
      <c r="K108" s="81"/>
      <c r="L108" s="45" t="str">
        <f t="shared" si="10"/>
        <v>4,0,5</v>
      </c>
      <c r="N108" s="45" t="str">
        <f t="shared" si="11"/>
        <v>4,0,5</v>
      </c>
      <c r="O108" s="45"/>
      <c r="Q108" s="45">
        <f t="shared" si="7"/>
        <v>0</v>
      </c>
    </row>
    <row r="109" spans="2:17" ht="15" customHeight="1">
      <c r="B109" s="14" t="s">
        <v>99</v>
      </c>
      <c r="C109" s="22" t="s">
        <v>292</v>
      </c>
      <c r="D109" s="19" t="s">
        <v>36</v>
      </c>
      <c r="E109" s="10" t="s">
        <v>37</v>
      </c>
      <c r="F109" s="50"/>
      <c r="G109" s="54">
        <v>0.5</v>
      </c>
      <c r="H109" s="63">
        <f t="shared" si="8"/>
        <v>1</v>
      </c>
      <c r="I109" s="45">
        <f>IF(G109&lt;'Suivi Qualité PV'!B$4,1,0)</f>
        <v>1</v>
      </c>
      <c r="J109" s="45">
        <f t="shared" si="9"/>
        <v>1</v>
      </c>
      <c r="K109" s="81"/>
      <c r="L109" s="45" t="str">
        <f t="shared" si="10"/>
        <v>4,0,6</v>
      </c>
      <c r="N109" s="45" t="str">
        <f t="shared" si="11"/>
        <v>4,0,6</v>
      </c>
      <c r="O109" s="45"/>
      <c r="Q109" s="45">
        <f t="shared" si="7"/>
        <v>0</v>
      </c>
    </row>
    <row r="110" spans="2:17" ht="15" customHeight="1">
      <c r="B110" s="14" t="s">
        <v>100</v>
      </c>
      <c r="C110" s="23" t="s">
        <v>293</v>
      </c>
      <c r="D110" s="17" t="s">
        <v>28</v>
      </c>
      <c r="E110" s="8" t="s">
        <v>37</v>
      </c>
      <c r="F110" s="50"/>
      <c r="G110" s="54">
        <v>0.5</v>
      </c>
      <c r="H110" s="63">
        <f t="shared" si="8"/>
        <v>1</v>
      </c>
      <c r="I110" s="45">
        <f>IF(G110&lt;'Suivi Qualité PV'!B$4,1,0)</f>
        <v>1</v>
      </c>
      <c r="J110" s="45">
        <f t="shared" si="9"/>
        <v>1</v>
      </c>
      <c r="K110" s="81"/>
      <c r="L110" s="45" t="str">
        <f t="shared" si="10"/>
        <v>4,0,7</v>
      </c>
      <c r="N110" s="45" t="str">
        <f t="shared" si="11"/>
        <v>4,0,7</v>
      </c>
      <c r="O110" s="45"/>
      <c r="Q110" s="45">
        <f t="shared" si="7"/>
        <v>0</v>
      </c>
    </row>
    <row r="111" spans="2:17" ht="15" customHeight="1">
      <c r="B111" s="9"/>
      <c r="C111" s="24"/>
      <c r="D111" s="17"/>
      <c r="E111" s="6"/>
      <c r="F111" s="50"/>
      <c r="H111" s="63">
        <f t="shared" si="8"/>
        <v>1</v>
      </c>
      <c r="I111" s="45">
        <f>IF(G111&lt;'Suivi Qualité PV'!B$4,1,0)</f>
        <v>1</v>
      </c>
      <c r="J111" s="45">
        <f t="shared" si="9"/>
        <v>1</v>
      </c>
      <c r="K111" s="81"/>
      <c r="L111" s="45">
        <f t="shared" si="10"/>
        <v>0</v>
      </c>
      <c r="N111" s="45" t="str">
        <f t="shared" si="11"/>
        <v/>
      </c>
      <c r="O111" s="45"/>
      <c r="Q111" s="45">
        <f t="shared" si="7"/>
        <v>0</v>
      </c>
    </row>
    <row r="112" spans="2:17" ht="15" customHeight="1">
      <c r="B112" s="25">
        <v>5</v>
      </c>
      <c r="C112" s="12" t="s">
        <v>101</v>
      </c>
      <c r="D112" s="26"/>
      <c r="E112" s="10"/>
      <c r="F112" s="50"/>
      <c r="H112" s="63">
        <f t="shared" si="8"/>
        <v>1</v>
      </c>
      <c r="I112" s="45">
        <f>IF(G112&lt;'Suivi Qualité PV'!B$4,1,0)</f>
        <v>1</v>
      </c>
      <c r="J112" s="45">
        <f t="shared" si="9"/>
        <v>1</v>
      </c>
      <c r="K112" s="79"/>
      <c r="L112" s="45">
        <f t="shared" si="10"/>
        <v>5</v>
      </c>
      <c r="N112" s="45">
        <f t="shared" si="11"/>
        <v>5</v>
      </c>
      <c r="O112" s="45"/>
      <c r="Q112" s="45">
        <f t="shared" si="7"/>
        <v>0</v>
      </c>
    </row>
    <row r="113" spans="2:17" ht="15" customHeight="1">
      <c r="B113" s="11">
        <v>5.0999999999999996</v>
      </c>
      <c r="C113" s="13" t="s">
        <v>102</v>
      </c>
      <c r="D113" s="12"/>
      <c r="E113" s="10"/>
      <c r="F113" s="50"/>
      <c r="H113" s="63">
        <f t="shared" si="8"/>
        <v>1</v>
      </c>
      <c r="I113" s="45">
        <f>IF(G113&lt;'Suivi Qualité PV'!B$4,1,0)</f>
        <v>1</v>
      </c>
      <c r="J113" s="45">
        <f t="shared" si="9"/>
        <v>1</v>
      </c>
      <c r="K113" s="82"/>
      <c r="L113" s="45">
        <f t="shared" si="10"/>
        <v>5.0999999999999996</v>
      </c>
      <c r="N113" s="45">
        <f t="shared" si="11"/>
        <v>5.0999999999999996</v>
      </c>
      <c r="O113" s="45"/>
      <c r="Q113" s="45">
        <f t="shared" si="7"/>
        <v>0</v>
      </c>
    </row>
    <row r="114" spans="2:17" ht="15" customHeight="1">
      <c r="B114" s="14" t="s">
        <v>103</v>
      </c>
      <c r="C114" s="15" t="s">
        <v>294</v>
      </c>
      <c r="D114" s="5" t="s">
        <v>6</v>
      </c>
      <c r="E114" s="6" t="s">
        <v>104</v>
      </c>
      <c r="F114" s="53" t="s">
        <v>209</v>
      </c>
      <c r="G114" s="54">
        <v>0.2</v>
      </c>
      <c r="H114" s="63">
        <f t="shared" si="8"/>
        <v>0</v>
      </c>
      <c r="I114" s="45">
        <f>IF(G114&lt;'Suivi Qualité PV'!B$4,1,0)</f>
        <v>1</v>
      </c>
      <c r="J114" s="45">
        <f t="shared" si="9"/>
        <v>0</v>
      </c>
      <c r="K114" s="80"/>
      <c r="L114" s="45">
        <f t="shared" si="10"/>
        <v>0</v>
      </c>
      <c r="N114" s="45" t="str">
        <f t="shared" si="11"/>
        <v/>
      </c>
      <c r="O114" s="45"/>
      <c r="Q114" s="45">
        <f t="shared" si="7"/>
        <v>1</v>
      </c>
    </row>
    <row r="115" spans="2:17" ht="15" customHeight="1">
      <c r="B115" s="14" t="s">
        <v>105</v>
      </c>
      <c r="C115" s="15" t="s">
        <v>295</v>
      </c>
      <c r="D115" s="16" t="s">
        <v>179</v>
      </c>
      <c r="E115" s="10" t="s">
        <v>22</v>
      </c>
      <c r="F115" s="53" t="s">
        <v>210</v>
      </c>
      <c r="G115" s="54">
        <v>0.2</v>
      </c>
      <c r="H115" s="63">
        <f t="shared" si="8"/>
        <v>0</v>
      </c>
      <c r="I115" s="45">
        <f>IF(G115&lt;'Suivi Qualité PV'!B$4,1,0)</f>
        <v>1</v>
      </c>
      <c r="J115" s="45">
        <f t="shared" si="9"/>
        <v>0</v>
      </c>
      <c r="K115" s="81"/>
      <c r="L115" s="45">
        <f t="shared" si="10"/>
        <v>0</v>
      </c>
      <c r="N115" s="45" t="str">
        <f t="shared" si="11"/>
        <v/>
      </c>
      <c r="O115" s="45"/>
      <c r="Q115" s="45">
        <f t="shared" si="7"/>
        <v>1</v>
      </c>
    </row>
    <row r="116" spans="2:17" ht="15" customHeight="1">
      <c r="B116" s="14"/>
      <c r="C116" s="15"/>
      <c r="D116" s="16"/>
      <c r="E116" s="10"/>
      <c r="F116" s="50"/>
      <c r="H116" s="63">
        <f t="shared" si="8"/>
        <v>1</v>
      </c>
      <c r="I116" s="45">
        <f>IF(G116&lt;'Suivi Qualité PV'!B$4,1,0)</f>
        <v>1</v>
      </c>
      <c r="J116" s="45">
        <f t="shared" si="9"/>
        <v>1</v>
      </c>
      <c r="K116" s="81"/>
      <c r="L116" s="45">
        <f t="shared" si="10"/>
        <v>0</v>
      </c>
      <c r="N116" s="45" t="str">
        <f t="shared" si="11"/>
        <v/>
      </c>
      <c r="O116" s="45"/>
      <c r="Q116" s="45">
        <f t="shared" si="7"/>
        <v>0</v>
      </c>
    </row>
    <row r="117" spans="2:17" ht="15" customHeight="1">
      <c r="B117" s="11">
        <v>5.2</v>
      </c>
      <c r="C117" s="13" t="s">
        <v>106</v>
      </c>
      <c r="D117" s="12"/>
      <c r="E117" s="10"/>
      <c r="F117" s="50"/>
      <c r="H117" s="63">
        <f t="shared" si="8"/>
        <v>1</v>
      </c>
      <c r="I117" s="45">
        <f>IF(G117&lt;'Suivi Qualité PV'!B$4,1,0)</f>
        <v>1</v>
      </c>
      <c r="J117" s="45">
        <f t="shared" si="9"/>
        <v>1</v>
      </c>
      <c r="K117" s="81"/>
      <c r="L117" s="45">
        <f t="shared" si="10"/>
        <v>5.2</v>
      </c>
      <c r="N117" s="45">
        <f t="shared" si="11"/>
        <v>5.2</v>
      </c>
      <c r="O117" s="45"/>
      <c r="Q117" s="45">
        <f t="shared" si="7"/>
        <v>0</v>
      </c>
    </row>
    <row r="118" spans="2:17" ht="15" customHeight="1">
      <c r="B118" s="14" t="s">
        <v>107</v>
      </c>
      <c r="C118" s="15" t="s">
        <v>296</v>
      </c>
      <c r="D118" s="5" t="s">
        <v>6</v>
      </c>
      <c r="E118" s="6" t="s">
        <v>104</v>
      </c>
      <c r="F118" s="52" t="s">
        <v>211</v>
      </c>
      <c r="G118" s="54">
        <v>0.2</v>
      </c>
      <c r="H118" s="63">
        <f t="shared" si="8"/>
        <v>0</v>
      </c>
      <c r="I118" s="45">
        <f>IF(G118&lt;'Suivi Qualité PV'!B$4,1,0)</f>
        <v>1</v>
      </c>
      <c r="J118" s="45">
        <f t="shared" si="9"/>
        <v>0</v>
      </c>
      <c r="K118" s="80"/>
      <c r="L118" s="45">
        <f t="shared" si="10"/>
        <v>0</v>
      </c>
      <c r="N118" s="45" t="str">
        <f t="shared" si="11"/>
        <v/>
      </c>
      <c r="O118" s="45"/>
      <c r="Q118" s="45">
        <f t="shared" si="7"/>
        <v>1</v>
      </c>
    </row>
    <row r="119" spans="2:17" ht="15" customHeight="1">
      <c r="B119" s="14" t="s">
        <v>108</v>
      </c>
      <c r="C119" s="15" t="s">
        <v>297</v>
      </c>
      <c r="D119" s="5" t="s">
        <v>24</v>
      </c>
      <c r="E119" s="10" t="s">
        <v>25</v>
      </c>
      <c r="F119" s="53" t="s">
        <v>212</v>
      </c>
      <c r="G119" s="54">
        <v>0.2</v>
      </c>
      <c r="H119" s="63">
        <f t="shared" si="8"/>
        <v>0</v>
      </c>
      <c r="I119" s="45">
        <f>IF(G119&lt;'Suivi Qualité PV'!B$4,1,0)</f>
        <v>1</v>
      </c>
      <c r="J119" s="45">
        <f t="shared" si="9"/>
        <v>0</v>
      </c>
      <c r="K119" s="81"/>
      <c r="L119" s="45">
        <f t="shared" si="10"/>
        <v>0</v>
      </c>
      <c r="N119" s="45" t="str">
        <f t="shared" si="11"/>
        <v/>
      </c>
      <c r="O119" s="45"/>
      <c r="Q119" s="45">
        <f t="shared" si="7"/>
        <v>1</v>
      </c>
    </row>
    <row r="120" spans="2:17" ht="15" customHeight="1">
      <c r="B120" s="92" t="s">
        <v>109</v>
      </c>
      <c r="C120" s="103" t="s">
        <v>298</v>
      </c>
      <c r="D120" s="17" t="s">
        <v>16</v>
      </c>
      <c r="E120" s="89" t="s">
        <v>27</v>
      </c>
      <c r="F120" s="66" t="s">
        <v>213</v>
      </c>
      <c r="G120" s="54">
        <v>0.2</v>
      </c>
      <c r="H120" s="63">
        <f t="shared" si="8"/>
        <v>0</v>
      </c>
      <c r="I120" s="45">
        <f>IF(G120&lt;'Suivi Qualité PV'!B$4,1,0)</f>
        <v>1</v>
      </c>
      <c r="J120" s="45">
        <f t="shared" si="9"/>
        <v>0</v>
      </c>
      <c r="K120" s="81"/>
      <c r="L120" s="45">
        <f t="shared" si="10"/>
        <v>0</v>
      </c>
      <c r="N120" s="45" t="str">
        <f t="shared" si="11"/>
        <v/>
      </c>
      <c r="O120" s="45"/>
      <c r="Q120" s="45">
        <f t="shared" si="7"/>
        <v>1</v>
      </c>
    </row>
    <row r="121" spans="2:17" ht="15" customHeight="1">
      <c r="B121" s="101"/>
      <c r="C121" s="104"/>
      <c r="D121" s="17" t="s">
        <v>28</v>
      </c>
      <c r="E121" s="91"/>
      <c r="F121" s="66" t="s">
        <v>213</v>
      </c>
      <c r="G121" s="54">
        <v>0.2</v>
      </c>
      <c r="H121" s="63">
        <f t="shared" si="8"/>
        <v>0</v>
      </c>
      <c r="I121" s="45">
        <f>IF(G121&lt;'Suivi Qualité PV'!B$4,1,0)</f>
        <v>1</v>
      </c>
      <c r="J121" s="45">
        <f t="shared" si="9"/>
        <v>0</v>
      </c>
      <c r="K121" s="112"/>
      <c r="L121" s="45">
        <f t="shared" si="10"/>
        <v>0</v>
      </c>
      <c r="N121" s="45" t="str">
        <f t="shared" si="11"/>
        <v/>
      </c>
      <c r="O121" s="45"/>
      <c r="Q121" s="45">
        <f t="shared" si="7"/>
        <v>1</v>
      </c>
    </row>
    <row r="122" spans="2:17" ht="15" customHeight="1">
      <c r="B122" s="93"/>
      <c r="C122" s="105"/>
      <c r="D122" s="17" t="s">
        <v>29</v>
      </c>
      <c r="E122" s="90"/>
      <c r="F122" s="66" t="s">
        <v>213</v>
      </c>
      <c r="G122" s="54">
        <v>0.2</v>
      </c>
      <c r="H122" s="63">
        <f t="shared" si="8"/>
        <v>0</v>
      </c>
      <c r="I122" s="45">
        <f>IF(G122&lt;'Suivi Qualité PV'!B$4,1,0)</f>
        <v>1</v>
      </c>
      <c r="J122" s="45">
        <f t="shared" si="9"/>
        <v>0</v>
      </c>
      <c r="K122" s="112"/>
      <c r="L122" s="45">
        <f t="shared" si="10"/>
        <v>0</v>
      </c>
      <c r="N122" s="45" t="str">
        <f t="shared" si="11"/>
        <v/>
      </c>
      <c r="O122" s="45"/>
      <c r="Q122" s="45">
        <f t="shared" si="7"/>
        <v>1</v>
      </c>
    </row>
    <row r="123" spans="2:17" ht="15" customHeight="1">
      <c r="B123" s="14" t="s">
        <v>110</v>
      </c>
      <c r="C123" s="15" t="s">
        <v>111</v>
      </c>
      <c r="D123" s="16" t="s">
        <v>179</v>
      </c>
      <c r="E123" s="10" t="s">
        <v>22</v>
      </c>
      <c r="F123" s="53" t="s">
        <v>214</v>
      </c>
      <c r="G123" s="54">
        <v>0.2</v>
      </c>
      <c r="H123" s="63">
        <f t="shared" si="8"/>
        <v>0</v>
      </c>
      <c r="I123" s="45">
        <f>IF(G123&lt;'Suivi Qualité PV'!B$4,1,0)</f>
        <v>1</v>
      </c>
      <c r="J123" s="45">
        <f t="shared" si="9"/>
        <v>0</v>
      </c>
      <c r="K123" s="112"/>
      <c r="L123" s="45">
        <f t="shared" si="10"/>
        <v>0</v>
      </c>
      <c r="N123" s="45" t="str">
        <f t="shared" si="11"/>
        <v/>
      </c>
      <c r="O123" s="45"/>
      <c r="Q123" s="45">
        <f t="shared" si="7"/>
        <v>1</v>
      </c>
    </row>
    <row r="124" spans="2:17" ht="15" customHeight="1">
      <c r="B124" s="14" t="s">
        <v>112</v>
      </c>
      <c r="C124" s="15" t="s">
        <v>299</v>
      </c>
      <c r="D124" s="16" t="s">
        <v>31</v>
      </c>
      <c r="E124" s="10" t="s">
        <v>32</v>
      </c>
      <c r="F124" s="53" t="s">
        <v>215</v>
      </c>
      <c r="G124" s="54">
        <v>0.2</v>
      </c>
      <c r="H124" s="63">
        <f t="shared" si="8"/>
        <v>0</v>
      </c>
      <c r="I124" s="45">
        <f>IF(G124&lt;'Suivi Qualité PV'!B$4,1,0)</f>
        <v>1</v>
      </c>
      <c r="J124" s="45">
        <f t="shared" si="9"/>
        <v>0</v>
      </c>
      <c r="K124" s="81"/>
      <c r="L124" s="45">
        <f t="shared" si="10"/>
        <v>0</v>
      </c>
      <c r="N124" s="45" t="str">
        <f t="shared" si="11"/>
        <v/>
      </c>
      <c r="O124" s="45"/>
      <c r="Q124" s="45">
        <f t="shared" si="7"/>
        <v>1</v>
      </c>
    </row>
    <row r="125" spans="2:17" ht="15" customHeight="1">
      <c r="B125" s="14" t="s">
        <v>113</v>
      </c>
      <c r="C125" s="15" t="s">
        <v>300</v>
      </c>
      <c r="D125" s="16" t="s">
        <v>34</v>
      </c>
      <c r="E125" s="10" t="s">
        <v>32</v>
      </c>
      <c r="F125" s="50"/>
      <c r="G125" s="54">
        <v>0.2</v>
      </c>
      <c r="H125" s="63">
        <f t="shared" si="8"/>
        <v>1</v>
      </c>
      <c r="I125" s="45">
        <f>IF(G125&lt;'Suivi Qualité PV'!B$4,1,0)</f>
        <v>1</v>
      </c>
      <c r="J125" s="45">
        <f t="shared" si="9"/>
        <v>1</v>
      </c>
      <c r="K125" s="81"/>
      <c r="L125" s="45" t="str">
        <f t="shared" si="10"/>
        <v>5,2,6</v>
      </c>
      <c r="N125" s="45" t="str">
        <f t="shared" si="11"/>
        <v>5,2,6</v>
      </c>
      <c r="O125" s="45"/>
      <c r="Q125" s="45">
        <f t="shared" si="7"/>
        <v>0</v>
      </c>
    </row>
    <row r="126" spans="2:17" ht="15" customHeight="1">
      <c r="B126" s="14" t="s">
        <v>114</v>
      </c>
      <c r="C126" s="18" t="s">
        <v>301</v>
      </c>
      <c r="D126" s="19" t="s">
        <v>36</v>
      </c>
      <c r="E126" s="10" t="s">
        <v>37</v>
      </c>
      <c r="F126" s="53" t="s">
        <v>216</v>
      </c>
      <c r="G126" s="54">
        <v>0.2</v>
      </c>
      <c r="H126" s="63">
        <f t="shared" si="8"/>
        <v>0</v>
      </c>
      <c r="I126" s="45">
        <f>IF(G126&lt;'Suivi Qualité PV'!B$4,1,0)</f>
        <v>1</v>
      </c>
      <c r="J126" s="45">
        <f t="shared" si="9"/>
        <v>0</v>
      </c>
      <c r="K126" s="81"/>
      <c r="L126" s="45">
        <f t="shared" si="10"/>
        <v>0</v>
      </c>
      <c r="N126" s="45" t="str">
        <f t="shared" si="11"/>
        <v/>
      </c>
      <c r="O126" s="45"/>
      <c r="Q126" s="45">
        <f t="shared" si="7"/>
        <v>1</v>
      </c>
    </row>
    <row r="127" spans="2:17" ht="15" customHeight="1">
      <c r="B127" s="14" t="s">
        <v>115</v>
      </c>
      <c r="C127" s="20" t="s">
        <v>302</v>
      </c>
      <c r="D127" s="17" t="s">
        <v>28</v>
      </c>
      <c r="E127" s="8" t="s">
        <v>37</v>
      </c>
      <c r="F127" s="50"/>
      <c r="G127" s="54">
        <v>0.2</v>
      </c>
      <c r="H127" s="63">
        <f t="shared" si="8"/>
        <v>1</v>
      </c>
      <c r="I127" s="45">
        <f>IF(G127&lt;'Suivi Qualité PV'!B$4,1,0)</f>
        <v>1</v>
      </c>
      <c r="J127" s="45">
        <f t="shared" si="9"/>
        <v>1</v>
      </c>
      <c r="K127" s="81"/>
      <c r="L127" s="45" t="str">
        <f t="shared" si="10"/>
        <v>5,2,8</v>
      </c>
      <c r="N127" s="45" t="str">
        <f t="shared" si="11"/>
        <v>5,2,8</v>
      </c>
      <c r="O127" s="45"/>
      <c r="Q127" s="45">
        <f t="shared" si="7"/>
        <v>0</v>
      </c>
    </row>
    <row r="128" spans="2:17" ht="15" customHeight="1">
      <c r="B128" s="14" t="s">
        <v>116</v>
      </c>
      <c r="C128" s="15" t="s">
        <v>303</v>
      </c>
      <c r="D128" s="28" t="s">
        <v>141</v>
      </c>
      <c r="E128" s="8" t="s">
        <v>37</v>
      </c>
      <c r="F128" s="53" t="s">
        <v>217</v>
      </c>
      <c r="G128" s="54">
        <v>0.2</v>
      </c>
      <c r="H128" s="63">
        <f t="shared" si="8"/>
        <v>0</v>
      </c>
      <c r="I128" s="45">
        <f>IF(G128&lt;'Suivi Qualité PV'!B$4,1,0)</f>
        <v>1</v>
      </c>
      <c r="J128" s="45">
        <f t="shared" si="9"/>
        <v>0</v>
      </c>
      <c r="K128" s="81"/>
      <c r="L128" s="45">
        <f t="shared" si="10"/>
        <v>0</v>
      </c>
      <c r="N128" s="45" t="str">
        <f t="shared" si="11"/>
        <v/>
      </c>
      <c r="O128" s="45"/>
      <c r="Q128" s="45">
        <f t="shared" si="7"/>
        <v>1</v>
      </c>
    </row>
    <row r="129" spans="2:17" ht="15" customHeight="1">
      <c r="B129" s="14"/>
      <c r="C129" s="16"/>
      <c r="D129" s="16"/>
      <c r="E129" s="10"/>
      <c r="F129" s="50"/>
      <c r="H129" s="63">
        <f t="shared" si="8"/>
        <v>1</v>
      </c>
      <c r="I129" s="45">
        <f>IF(G129&lt;'Suivi Qualité PV'!B$4,1,0)</f>
        <v>1</v>
      </c>
      <c r="J129" s="45">
        <f t="shared" si="9"/>
        <v>1</v>
      </c>
      <c r="K129" s="81"/>
      <c r="L129" s="45">
        <f t="shared" si="10"/>
        <v>0</v>
      </c>
      <c r="N129" s="45" t="str">
        <f t="shared" si="11"/>
        <v/>
      </c>
      <c r="O129" s="45"/>
      <c r="Q129" s="45">
        <f t="shared" si="7"/>
        <v>0</v>
      </c>
    </row>
    <row r="130" spans="2:17" ht="15" customHeight="1">
      <c r="B130" s="11">
        <v>6</v>
      </c>
      <c r="C130" s="12" t="s">
        <v>117</v>
      </c>
      <c r="D130" s="12"/>
      <c r="E130" s="10"/>
      <c r="F130" s="50"/>
      <c r="H130" s="63">
        <f t="shared" si="8"/>
        <v>1</v>
      </c>
      <c r="I130" s="45">
        <f>IF(G130&lt;'Suivi Qualité PV'!B$4,1,0)</f>
        <v>1</v>
      </c>
      <c r="J130" s="45">
        <f t="shared" si="9"/>
        <v>1</v>
      </c>
      <c r="K130" s="81"/>
      <c r="L130" s="45">
        <f t="shared" si="10"/>
        <v>6</v>
      </c>
      <c r="N130" s="45">
        <f t="shared" si="11"/>
        <v>6</v>
      </c>
      <c r="O130" s="45"/>
      <c r="Q130" s="45">
        <f t="shared" si="7"/>
        <v>0</v>
      </c>
    </row>
    <row r="131" spans="2:17" ht="15" customHeight="1">
      <c r="B131" s="92" t="s">
        <v>118</v>
      </c>
      <c r="C131" s="94" t="s">
        <v>304</v>
      </c>
      <c r="D131" s="16" t="s">
        <v>119</v>
      </c>
      <c r="E131" s="89" t="s">
        <v>37</v>
      </c>
      <c r="F131" s="50"/>
      <c r="G131" s="54">
        <v>0.6</v>
      </c>
      <c r="H131" s="63">
        <f t="shared" si="8"/>
        <v>1</v>
      </c>
      <c r="I131" s="45">
        <f>IF(G131&lt;'Suivi Qualité PV'!B$4,1,0)</f>
        <v>0</v>
      </c>
      <c r="J131" s="45">
        <f t="shared" si="9"/>
        <v>0</v>
      </c>
      <c r="K131" s="80"/>
      <c r="L131" s="45" t="str">
        <f t="shared" si="10"/>
        <v>6,0,1</v>
      </c>
      <c r="N131" s="45" t="str">
        <f t="shared" si="11"/>
        <v/>
      </c>
      <c r="O131" s="45"/>
      <c r="Q131" s="45">
        <f t="shared" si="7"/>
        <v>0</v>
      </c>
    </row>
    <row r="132" spans="2:17" ht="15" customHeight="1">
      <c r="B132" s="93"/>
      <c r="C132" s="95"/>
      <c r="D132" s="16" t="s">
        <v>120</v>
      </c>
      <c r="E132" s="90"/>
      <c r="F132" s="50"/>
      <c r="G132" s="54">
        <v>0.6</v>
      </c>
      <c r="H132" s="63">
        <f t="shared" si="8"/>
        <v>1</v>
      </c>
      <c r="I132" s="45">
        <f>IF(G132&lt;'Suivi Qualité PV'!B$4,1,0)</f>
        <v>0</v>
      </c>
      <c r="J132" s="45">
        <f t="shared" si="9"/>
        <v>0</v>
      </c>
      <c r="K132" s="112"/>
      <c r="L132" s="45">
        <f t="shared" si="10"/>
        <v>0</v>
      </c>
      <c r="N132" s="45" t="str">
        <f t="shared" si="11"/>
        <v/>
      </c>
      <c r="O132" s="45"/>
      <c r="Q132" s="45">
        <f t="shared" si="7"/>
        <v>0</v>
      </c>
    </row>
    <row r="133" spans="2:17" ht="15" customHeight="1">
      <c r="B133" s="14" t="s">
        <v>121</v>
      </c>
      <c r="C133" s="16" t="s">
        <v>305</v>
      </c>
      <c r="D133" s="16" t="s">
        <v>122</v>
      </c>
      <c r="E133" s="10" t="s">
        <v>22</v>
      </c>
      <c r="F133" s="50"/>
      <c r="G133" s="54">
        <v>0.6</v>
      </c>
      <c r="H133" s="63">
        <f t="shared" si="8"/>
        <v>1</v>
      </c>
      <c r="I133" s="45">
        <f>IF(G133&lt;'Suivi Qualité PV'!B$4,1,0)</f>
        <v>0</v>
      </c>
      <c r="J133" s="45">
        <f t="shared" si="9"/>
        <v>0</v>
      </c>
      <c r="K133" s="112"/>
      <c r="L133" s="45" t="str">
        <f t="shared" si="10"/>
        <v>6,0,2</v>
      </c>
      <c r="N133" s="45" t="str">
        <f t="shared" si="11"/>
        <v/>
      </c>
      <c r="O133" s="45"/>
      <c r="Q133" s="45">
        <f t="shared" si="7"/>
        <v>0</v>
      </c>
    </row>
    <row r="134" spans="2:17" ht="15" customHeight="1">
      <c r="B134" s="14" t="s">
        <v>123</v>
      </c>
      <c r="C134" s="16" t="s">
        <v>306</v>
      </c>
      <c r="D134" s="28" t="s">
        <v>124</v>
      </c>
      <c r="E134" s="8" t="s">
        <v>27</v>
      </c>
      <c r="F134" s="50"/>
      <c r="G134" s="54">
        <v>0.6</v>
      </c>
      <c r="H134" s="63">
        <f t="shared" si="8"/>
        <v>1</v>
      </c>
      <c r="I134" s="45">
        <f>IF(G134&lt;'Suivi Qualité PV'!B$4,1,0)</f>
        <v>0</v>
      </c>
      <c r="J134" s="45">
        <f t="shared" si="9"/>
        <v>0</v>
      </c>
      <c r="K134" s="81"/>
      <c r="L134" s="45" t="str">
        <f t="shared" si="10"/>
        <v>6,0,3</v>
      </c>
      <c r="N134" s="45" t="str">
        <f t="shared" si="11"/>
        <v/>
      </c>
      <c r="O134" s="45"/>
      <c r="Q134" s="45">
        <f t="shared" si="7"/>
        <v>0</v>
      </c>
    </row>
    <row r="135" spans="2:17" ht="15" customHeight="1">
      <c r="B135" s="29"/>
      <c r="C135" s="28"/>
      <c r="D135" s="28"/>
      <c r="E135" s="10"/>
      <c r="F135" s="50"/>
      <c r="H135" s="63">
        <f t="shared" si="8"/>
        <v>1</v>
      </c>
      <c r="I135" s="45">
        <f>IF(G135&lt;'Suivi Qualité PV'!B$4,1,0)</f>
        <v>1</v>
      </c>
      <c r="J135" s="45">
        <f t="shared" si="9"/>
        <v>1</v>
      </c>
      <c r="K135" s="81"/>
      <c r="L135" s="45">
        <f t="shared" si="10"/>
        <v>0</v>
      </c>
      <c r="N135" s="45" t="str">
        <f t="shared" si="11"/>
        <v/>
      </c>
      <c r="O135" s="45"/>
      <c r="Q135" s="45">
        <f t="shared" si="7"/>
        <v>0</v>
      </c>
    </row>
    <row r="136" spans="2:17" ht="15" customHeight="1">
      <c r="B136" s="11">
        <v>7</v>
      </c>
      <c r="C136" s="12" t="s">
        <v>125</v>
      </c>
      <c r="D136" s="12"/>
      <c r="E136" s="30"/>
      <c r="F136" s="50"/>
      <c r="H136" s="63">
        <f t="shared" si="8"/>
        <v>1</v>
      </c>
      <c r="I136" s="45">
        <f>IF(G136&lt;'Suivi Qualité PV'!B$4,1,0)</f>
        <v>1</v>
      </c>
      <c r="J136" s="45">
        <f t="shared" si="9"/>
        <v>1</v>
      </c>
      <c r="K136" s="83"/>
      <c r="L136" s="45">
        <f t="shared" si="10"/>
        <v>7</v>
      </c>
      <c r="N136" s="45">
        <f t="shared" si="11"/>
        <v>7</v>
      </c>
      <c r="O136" s="45"/>
      <c r="Q136" s="45">
        <f t="shared" si="7"/>
        <v>0</v>
      </c>
    </row>
    <row r="137" spans="2:17" ht="15" customHeight="1">
      <c r="B137" s="14" t="s">
        <v>126</v>
      </c>
      <c r="C137" s="16" t="s">
        <v>307</v>
      </c>
      <c r="D137" s="16" t="s">
        <v>127</v>
      </c>
      <c r="E137" s="10" t="s">
        <v>22</v>
      </c>
      <c r="F137" s="50"/>
      <c r="G137" s="54">
        <v>0.6</v>
      </c>
      <c r="H137" s="63">
        <f t="shared" si="8"/>
        <v>1</v>
      </c>
      <c r="I137" s="45">
        <f>IF(G137&lt;'Suivi Qualité PV'!B$4,1,0)</f>
        <v>0</v>
      </c>
      <c r="J137" s="45">
        <f t="shared" si="9"/>
        <v>0</v>
      </c>
      <c r="K137" s="80"/>
      <c r="L137" s="45" t="str">
        <f t="shared" si="10"/>
        <v>7,0,1</v>
      </c>
      <c r="N137" s="45" t="str">
        <f t="shared" ref="N137:N168" si="12">IF(AND(J137&lt;&gt;0,L137&lt;&gt;0),B137,"")</f>
        <v/>
      </c>
      <c r="O137" s="45"/>
      <c r="Q137" s="45">
        <f t="shared" ref="Q137:Q182" si="13">IF(ISTEXT(F137),1,0)</f>
        <v>0</v>
      </c>
    </row>
    <row r="138" spans="2:17" ht="15" customHeight="1">
      <c r="B138" s="92" t="s">
        <v>128</v>
      </c>
      <c r="C138" s="94" t="s">
        <v>308</v>
      </c>
      <c r="D138" s="17" t="s">
        <v>16</v>
      </c>
      <c r="E138" s="89" t="s">
        <v>27</v>
      </c>
      <c r="F138" s="50"/>
      <c r="G138" s="54">
        <v>0.6</v>
      </c>
      <c r="H138" s="63">
        <f t="shared" ref="H138:H182" si="14">IF(ISTEXT(F138),0,1)</f>
        <v>1</v>
      </c>
      <c r="I138" s="45">
        <f>IF(G138&lt;'Suivi Qualité PV'!B$4,1,0)</f>
        <v>0</v>
      </c>
      <c r="J138" s="45">
        <f t="shared" ref="J138:J182" si="15">IF(AND(H138=1,I138=1),1,0)</f>
        <v>0</v>
      </c>
      <c r="K138" s="81"/>
      <c r="L138" s="45" t="str">
        <f t="shared" ref="L138:L182" si="16">IF(ISTEXT(F138),0,B138)</f>
        <v>7,0,2</v>
      </c>
      <c r="N138" s="45" t="str">
        <f t="shared" si="12"/>
        <v/>
      </c>
      <c r="O138" s="45"/>
      <c r="Q138" s="45">
        <f t="shared" si="13"/>
        <v>0</v>
      </c>
    </row>
    <row r="139" spans="2:17" ht="15" customHeight="1">
      <c r="B139" s="93"/>
      <c r="C139" s="95"/>
      <c r="D139" s="17" t="s">
        <v>28</v>
      </c>
      <c r="E139" s="90"/>
      <c r="F139" s="50"/>
      <c r="G139" s="54">
        <v>0.6</v>
      </c>
      <c r="H139" s="63">
        <f t="shared" si="14"/>
        <v>1</v>
      </c>
      <c r="I139" s="45">
        <f>IF(G139&lt;'Suivi Qualité PV'!B$4,1,0)</f>
        <v>0</v>
      </c>
      <c r="J139" s="45">
        <f t="shared" si="15"/>
        <v>0</v>
      </c>
      <c r="K139" s="112"/>
      <c r="L139" s="45">
        <f t="shared" si="16"/>
        <v>0</v>
      </c>
      <c r="N139" s="45" t="str">
        <f t="shared" si="12"/>
        <v/>
      </c>
      <c r="O139" s="45"/>
      <c r="Q139" s="45">
        <f t="shared" si="13"/>
        <v>0</v>
      </c>
    </row>
    <row r="140" spans="2:17" ht="15" customHeight="1">
      <c r="B140" s="14" t="s">
        <v>129</v>
      </c>
      <c r="C140" s="16" t="s">
        <v>309</v>
      </c>
      <c r="D140" s="28" t="s">
        <v>124</v>
      </c>
      <c r="E140" s="8" t="s">
        <v>27</v>
      </c>
      <c r="F140" s="50"/>
      <c r="G140" s="54">
        <v>0.6</v>
      </c>
      <c r="H140" s="63">
        <f t="shared" si="14"/>
        <v>1</v>
      </c>
      <c r="I140" s="45">
        <f>IF(G140&lt;'Suivi Qualité PV'!B$4,1,0)</f>
        <v>0</v>
      </c>
      <c r="J140" s="45">
        <f t="shared" si="15"/>
        <v>0</v>
      </c>
      <c r="K140" s="112"/>
      <c r="L140" s="45" t="str">
        <f t="shared" si="16"/>
        <v>7,0,3</v>
      </c>
      <c r="N140" s="45" t="str">
        <f t="shared" si="12"/>
        <v/>
      </c>
      <c r="O140" s="45"/>
      <c r="Q140" s="45">
        <f t="shared" si="13"/>
        <v>0</v>
      </c>
    </row>
    <row r="141" spans="2:17" ht="15" customHeight="1">
      <c r="B141" s="29"/>
      <c r="C141" s="28"/>
      <c r="D141" s="28"/>
      <c r="E141" s="10"/>
      <c r="F141" s="50"/>
      <c r="H141" s="63">
        <f t="shared" si="14"/>
        <v>1</v>
      </c>
      <c r="I141" s="45">
        <f>IF(G141&lt;'Suivi Qualité PV'!B$4,1,0)</f>
        <v>1</v>
      </c>
      <c r="J141" s="45">
        <f t="shared" si="15"/>
        <v>1</v>
      </c>
      <c r="K141" s="81"/>
      <c r="L141" s="45">
        <f t="shared" si="16"/>
        <v>0</v>
      </c>
      <c r="N141" s="45" t="str">
        <f t="shared" si="12"/>
        <v/>
      </c>
      <c r="O141" s="45"/>
      <c r="Q141" s="45">
        <f t="shared" si="13"/>
        <v>0</v>
      </c>
    </row>
    <row r="142" spans="2:17" ht="15" customHeight="1">
      <c r="B142" s="11">
        <v>8</v>
      </c>
      <c r="C142" s="12" t="s">
        <v>130</v>
      </c>
      <c r="D142" s="16"/>
      <c r="E142" s="30"/>
      <c r="F142" s="50"/>
      <c r="H142" s="63">
        <f t="shared" si="14"/>
        <v>1</v>
      </c>
      <c r="I142" s="45">
        <f>IF(G142&lt;'Suivi Qualité PV'!B$4,1,0)</f>
        <v>1</v>
      </c>
      <c r="J142" s="45">
        <f t="shared" si="15"/>
        <v>1</v>
      </c>
      <c r="K142" s="83"/>
      <c r="L142" s="45">
        <f t="shared" si="16"/>
        <v>8</v>
      </c>
      <c r="N142" s="45">
        <f t="shared" si="12"/>
        <v>8</v>
      </c>
      <c r="O142" s="45"/>
      <c r="Q142" s="45">
        <f t="shared" si="13"/>
        <v>0</v>
      </c>
    </row>
    <row r="143" spans="2:17" ht="15" customHeight="1">
      <c r="B143" s="11">
        <v>8.1</v>
      </c>
      <c r="C143" s="13" t="s">
        <v>131</v>
      </c>
      <c r="D143" s="12"/>
      <c r="E143" s="10"/>
      <c r="F143" s="50"/>
      <c r="H143" s="63">
        <f t="shared" si="14"/>
        <v>1</v>
      </c>
      <c r="I143" s="45">
        <f>IF(G143&lt;'Suivi Qualité PV'!B$4,1,0)</f>
        <v>1</v>
      </c>
      <c r="J143" s="45">
        <f t="shared" si="15"/>
        <v>1</v>
      </c>
      <c r="K143" s="80"/>
      <c r="L143" s="45">
        <f t="shared" si="16"/>
        <v>8.1</v>
      </c>
      <c r="N143" s="45">
        <f t="shared" si="12"/>
        <v>8.1</v>
      </c>
      <c r="O143" s="45"/>
      <c r="Q143" s="45">
        <f t="shared" si="13"/>
        <v>0</v>
      </c>
    </row>
    <row r="144" spans="2:17" ht="15" customHeight="1">
      <c r="B144" s="14" t="s">
        <v>132</v>
      </c>
      <c r="C144" s="15" t="s">
        <v>310</v>
      </c>
      <c r="D144" s="16" t="s">
        <v>133</v>
      </c>
      <c r="E144" s="10" t="s">
        <v>22</v>
      </c>
      <c r="F144" s="50"/>
      <c r="G144" s="54">
        <v>0.6</v>
      </c>
      <c r="H144" s="63">
        <f t="shared" si="14"/>
        <v>1</v>
      </c>
      <c r="I144" s="45">
        <f>IF(G144&lt;'Suivi Qualité PV'!B$4,1,0)</f>
        <v>0</v>
      </c>
      <c r="J144" s="45">
        <f t="shared" si="15"/>
        <v>0</v>
      </c>
      <c r="K144" s="80"/>
      <c r="L144" s="45" t="str">
        <f t="shared" si="16"/>
        <v>8,1,1</v>
      </c>
      <c r="N144" s="45" t="str">
        <f t="shared" si="12"/>
        <v/>
      </c>
      <c r="O144" s="45"/>
      <c r="Q144" s="45">
        <f t="shared" si="13"/>
        <v>0</v>
      </c>
    </row>
    <row r="145" spans="2:17" ht="15" customHeight="1">
      <c r="B145" s="14" t="s">
        <v>134</v>
      </c>
      <c r="C145" s="15" t="s">
        <v>311</v>
      </c>
      <c r="D145" s="16" t="s">
        <v>135</v>
      </c>
      <c r="E145" s="10" t="s">
        <v>37</v>
      </c>
      <c r="F145" s="50"/>
      <c r="G145" s="54">
        <v>0.6</v>
      </c>
      <c r="H145" s="63">
        <f t="shared" si="14"/>
        <v>1</v>
      </c>
      <c r="I145" s="45">
        <f>IF(G145&lt;'Suivi Qualité PV'!B$4,1,0)</f>
        <v>0</v>
      </c>
      <c r="J145" s="45">
        <f t="shared" si="15"/>
        <v>0</v>
      </c>
      <c r="K145" s="81"/>
      <c r="L145" s="45" t="str">
        <f t="shared" si="16"/>
        <v>8,1,2</v>
      </c>
      <c r="N145" s="45" t="str">
        <f t="shared" si="12"/>
        <v/>
      </c>
      <c r="O145" s="45"/>
      <c r="Q145" s="45">
        <f t="shared" si="13"/>
        <v>0</v>
      </c>
    </row>
    <row r="146" spans="2:17" ht="15" customHeight="1">
      <c r="B146" s="14"/>
      <c r="C146" s="15"/>
      <c r="D146" s="16"/>
      <c r="E146" s="27"/>
      <c r="F146" s="50"/>
      <c r="H146" s="63">
        <f t="shared" si="14"/>
        <v>1</v>
      </c>
      <c r="I146" s="45">
        <f>IF(G146&lt;'Suivi Qualité PV'!B$4,1,0)</f>
        <v>1</v>
      </c>
      <c r="J146" s="45">
        <f t="shared" si="15"/>
        <v>1</v>
      </c>
      <c r="K146" s="81"/>
      <c r="L146" s="45">
        <f t="shared" si="16"/>
        <v>0</v>
      </c>
      <c r="N146" s="45" t="str">
        <f t="shared" si="12"/>
        <v/>
      </c>
      <c r="O146" s="45"/>
      <c r="Q146" s="45">
        <f t="shared" si="13"/>
        <v>0</v>
      </c>
    </row>
    <row r="147" spans="2:17" ht="15" customHeight="1">
      <c r="B147" s="11">
        <v>8.1999999999999993</v>
      </c>
      <c r="C147" s="13" t="s">
        <v>136</v>
      </c>
      <c r="D147" s="12"/>
      <c r="E147" s="26"/>
      <c r="F147" s="50"/>
      <c r="H147" s="63">
        <f t="shared" si="14"/>
        <v>1</v>
      </c>
      <c r="I147" s="45">
        <f>IF(G147&lt;'Suivi Qualité PV'!B$4,1,0)</f>
        <v>1</v>
      </c>
      <c r="J147" s="45">
        <f t="shared" si="15"/>
        <v>1</v>
      </c>
      <c r="K147" s="81"/>
      <c r="L147" s="45">
        <f t="shared" si="16"/>
        <v>8.1999999999999993</v>
      </c>
      <c r="N147" s="45">
        <f t="shared" si="12"/>
        <v>8.1999999999999993</v>
      </c>
      <c r="O147" s="45"/>
      <c r="Q147" s="45">
        <f t="shared" si="13"/>
        <v>0</v>
      </c>
    </row>
    <row r="148" spans="2:17" ht="15" customHeight="1">
      <c r="B148" s="14" t="s">
        <v>137</v>
      </c>
      <c r="C148" s="15" t="s">
        <v>312</v>
      </c>
      <c r="D148" s="16" t="s">
        <v>138</v>
      </c>
      <c r="E148" s="10" t="s">
        <v>22</v>
      </c>
      <c r="F148" s="50"/>
      <c r="G148" s="54">
        <v>0.7</v>
      </c>
      <c r="H148" s="63">
        <f t="shared" si="14"/>
        <v>1</v>
      </c>
      <c r="I148" s="45">
        <f>IF(G148&lt;'Suivi Qualité PV'!B$4,1,0)</f>
        <v>0</v>
      </c>
      <c r="J148" s="45">
        <f t="shared" si="15"/>
        <v>0</v>
      </c>
      <c r="K148" s="80"/>
      <c r="L148" s="45" t="str">
        <f t="shared" si="16"/>
        <v>8,2,1</v>
      </c>
      <c r="N148" s="45" t="str">
        <f t="shared" si="12"/>
        <v/>
      </c>
      <c r="O148" s="45"/>
      <c r="Q148" s="45">
        <f t="shared" si="13"/>
        <v>0</v>
      </c>
    </row>
    <row r="149" spans="2:17" ht="15" customHeight="1">
      <c r="B149" s="14" t="s">
        <v>139</v>
      </c>
      <c r="C149" s="15" t="s">
        <v>313</v>
      </c>
      <c r="D149" s="16" t="s">
        <v>138</v>
      </c>
      <c r="E149" s="89" t="s">
        <v>37</v>
      </c>
      <c r="F149" s="50"/>
      <c r="G149" s="54">
        <v>0.7</v>
      </c>
      <c r="H149" s="63">
        <f t="shared" si="14"/>
        <v>1</v>
      </c>
      <c r="I149" s="45">
        <f>IF(G149&lt;'Suivi Qualité PV'!B$4,1,0)</f>
        <v>0</v>
      </c>
      <c r="J149" s="45">
        <f t="shared" si="15"/>
        <v>0</v>
      </c>
      <c r="K149" s="81"/>
      <c r="L149" s="45" t="str">
        <f t="shared" si="16"/>
        <v>8,2,2</v>
      </c>
      <c r="N149" s="45" t="str">
        <f t="shared" si="12"/>
        <v/>
      </c>
      <c r="O149" s="45"/>
      <c r="Q149" s="45">
        <f t="shared" si="13"/>
        <v>0</v>
      </c>
    </row>
    <row r="150" spans="2:17" ht="15" customHeight="1">
      <c r="B150" s="14" t="s">
        <v>140</v>
      </c>
      <c r="C150" s="15" t="s">
        <v>314</v>
      </c>
      <c r="D150" s="16" t="s">
        <v>141</v>
      </c>
      <c r="E150" s="90"/>
      <c r="F150" s="50"/>
      <c r="G150" s="54">
        <v>0.7</v>
      </c>
      <c r="H150" s="63">
        <f t="shared" si="14"/>
        <v>1</v>
      </c>
      <c r="I150" s="45">
        <f>IF(G150&lt;'Suivi Qualité PV'!B$4,1,0)</f>
        <v>0</v>
      </c>
      <c r="J150" s="45">
        <f t="shared" si="15"/>
        <v>0</v>
      </c>
      <c r="K150" s="81"/>
      <c r="L150" s="45" t="str">
        <f t="shared" si="16"/>
        <v>8,2,3</v>
      </c>
      <c r="N150" s="45" t="str">
        <f t="shared" si="12"/>
        <v/>
      </c>
      <c r="O150" s="45"/>
      <c r="Q150" s="45">
        <f t="shared" si="13"/>
        <v>0</v>
      </c>
    </row>
    <row r="151" spans="2:17" ht="15" customHeight="1">
      <c r="B151" s="14"/>
      <c r="C151" s="15"/>
      <c r="D151" s="16"/>
      <c r="E151" s="8"/>
      <c r="F151" s="50"/>
      <c r="H151" s="63">
        <f t="shared" si="14"/>
        <v>1</v>
      </c>
      <c r="I151" s="45">
        <f>IF(G151&lt;'Suivi Qualité PV'!B$4,1,0)</f>
        <v>1</v>
      </c>
      <c r="J151" s="45">
        <f t="shared" si="15"/>
        <v>1</v>
      </c>
      <c r="K151" s="81"/>
      <c r="L151" s="45">
        <f t="shared" si="16"/>
        <v>0</v>
      </c>
      <c r="N151" s="45" t="str">
        <f t="shared" si="12"/>
        <v/>
      </c>
      <c r="O151" s="45"/>
      <c r="Q151" s="45">
        <f t="shared" si="13"/>
        <v>0</v>
      </c>
    </row>
    <row r="152" spans="2:17" ht="15" customHeight="1">
      <c r="B152" s="11">
        <v>9</v>
      </c>
      <c r="C152" s="12" t="s">
        <v>142</v>
      </c>
      <c r="D152" s="16"/>
      <c r="E152" s="8"/>
      <c r="F152" s="50"/>
      <c r="H152" s="63">
        <f t="shared" si="14"/>
        <v>1</v>
      </c>
      <c r="I152" s="45">
        <f>IF(G152&lt;'Suivi Qualité PV'!B$4,1,0)</f>
        <v>1</v>
      </c>
      <c r="J152" s="45">
        <f t="shared" si="15"/>
        <v>1</v>
      </c>
      <c r="K152" s="81"/>
      <c r="L152" s="45">
        <f t="shared" si="16"/>
        <v>9</v>
      </c>
      <c r="N152" s="45">
        <f t="shared" si="12"/>
        <v>9</v>
      </c>
      <c r="O152" s="45"/>
      <c r="Q152" s="45">
        <f t="shared" si="13"/>
        <v>0</v>
      </c>
    </row>
    <row r="153" spans="2:17" ht="15" customHeight="1">
      <c r="B153" s="92" t="s">
        <v>143</v>
      </c>
      <c r="C153" s="94" t="s">
        <v>315</v>
      </c>
      <c r="D153" s="94" t="s">
        <v>144</v>
      </c>
      <c r="E153" s="89" t="s">
        <v>37</v>
      </c>
      <c r="F153" s="50"/>
      <c r="G153" s="54">
        <v>0.8</v>
      </c>
      <c r="H153" s="63">
        <f t="shared" si="14"/>
        <v>1</v>
      </c>
      <c r="I153" s="45">
        <f>IF(G153&lt;'Suivi Qualité PV'!B$4,1,0)</f>
        <v>0</v>
      </c>
      <c r="J153" s="45">
        <f t="shared" si="15"/>
        <v>0</v>
      </c>
      <c r="K153" s="80"/>
      <c r="L153" s="45" t="str">
        <f t="shared" si="16"/>
        <v>9,0,1</v>
      </c>
      <c r="N153" s="45" t="str">
        <f t="shared" si="12"/>
        <v/>
      </c>
      <c r="O153" s="45"/>
      <c r="Q153" s="45">
        <f t="shared" si="13"/>
        <v>0</v>
      </c>
    </row>
    <row r="154" spans="2:17" ht="15" customHeight="1">
      <c r="B154" s="93"/>
      <c r="C154" s="95"/>
      <c r="D154" s="95"/>
      <c r="E154" s="90"/>
      <c r="F154" s="50"/>
      <c r="G154" s="54">
        <v>0.8</v>
      </c>
      <c r="H154" s="63">
        <f t="shared" si="14"/>
        <v>1</v>
      </c>
      <c r="I154" s="45">
        <f>IF(G154&lt;'Suivi Qualité PV'!B$4,1,0)</f>
        <v>0</v>
      </c>
      <c r="J154" s="45">
        <f t="shared" si="15"/>
        <v>0</v>
      </c>
      <c r="K154" s="112"/>
      <c r="L154" s="45">
        <f t="shared" si="16"/>
        <v>0</v>
      </c>
      <c r="N154" s="45" t="str">
        <f t="shared" si="12"/>
        <v/>
      </c>
      <c r="O154" s="45"/>
      <c r="Q154" s="45">
        <f t="shared" si="13"/>
        <v>0</v>
      </c>
    </row>
    <row r="155" spans="2:17" ht="15" customHeight="1">
      <c r="B155" s="42"/>
      <c r="C155" s="43"/>
      <c r="D155" s="43"/>
      <c r="E155" s="44"/>
      <c r="F155" s="50"/>
      <c r="H155" s="63">
        <f t="shared" si="14"/>
        <v>1</v>
      </c>
      <c r="I155" s="45">
        <f>IF(G155&lt;'Suivi Qualité PV'!B$4,1,0)</f>
        <v>1</v>
      </c>
      <c r="J155" s="45">
        <f t="shared" si="15"/>
        <v>1</v>
      </c>
      <c r="K155" s="112"/>
      <c r="L155" s="45">
        <f t="shared" si="16"/>
        <v>0</v>
      </c>
      <c r="N155" s="45" t="str">
        <f t="shared" si="12"/>
        <v/>
      </c>
      <c r="O155" s="45"/>
      <c r="Q155" s="45">
        <f t="shared" si="13"/>
        <v>0</v>
      </c>
    </row>
    <row r="156" spans="2:17" ht="15" customHeight="1">
      <c r="B156" s="42"/>
      <c r="C156" s="43"/>
      <c r="D156" s="43"/>
      <c r="E156" s="44"/>
      <c r="F156" s="50"/>
      <c r="H156" s="63">
        <f t="shared" si="14"/>
        <v>1</v>
      </c>
      <c r="I156" s="45">
        <f>IF(G156&lt;'Suivi Qualité PV'!B$4,1,0)</f>
        <v>1</v>
      </c>
      <c r="J156" s="45">
        <f t="shared" si="15"/>
        <v>1</v>
      </c>
      <c r="K156" s="81"/>
      <c r="L156" s="45">
        <f t="shared" si="16"/>
        <v>0</v>
      </c>
      <c r="N156" s="45" t="str">
        <f t="shared" si="12"/>
        <v/>
      </c>
      <c r="O156" s="45"/>
      <c r="Q156" s="45">
        <f t="shared" si="13"/>
        <v>0</v>
      </c>
    </row>
    <row r="157" spans="2:17" ht="15" customHeight="1">
      <c r="B157" s="31"/>
      <c r="C157" s="32"/>
      <c r="D157" s="33"/>
      <c r="E157" s="34"/>
      <c r="F157" s="50"/>
      <c r="H157" s="63">
        <f t="shared" si="14"/>
        <v>1</v>
      </c>
      <c r="I157" s="45">
        <f>IF(G157&lt;'Suivi Qualité PV'!B$4,1,0)</f>
        <v>1</v>
      </c>
      <c r="J157" s="45">
        <f t="shared" si="15"/>
        <v>1</v>
      </c>
      <c r="K157" s="81"/>
      <c r="L157" s="45">
        <f t="shared" si="16"/>
        <v>0</v>
      </c>
      <c r="N157" s="45" t="str">
        <f t="shared" si="12"/>
        <v/>
      </c>
      <c r="O157" s="45"/>
      <c r="Q157" s="45">
        <f t="shared" si="13"/>
        <v>0</v>
      </c>
    </row>
    <row r="158" spans="2:17" ht="15" customHeight="1">
      <c r="B158" s="11">
        <v>10</v>
      </c>
      <c r="C158" s="35" t="s">
        <v>145</v>
      </c>
      <c r="D158" s="35"/>
      <c r="E158" s="10"/>
      <c r="F158" s="50"/>
      <c r="H158" s="63">
        <f t="shared" si="14"/>
        <v>1</v>
      </c>
      <c r="I158" s="45">
        <f>IF(G158&lt;'Suivi Qualité PV'!B$4,1,0)</f>
        <v>1</v>
      </c>
      <c r="J158" s="45">
        <f t="shared" si="15"/>
        <v>1</v>
      </c>
      <c r="K158" s="84"/>
      <c r="L158" s="45">
        <f t="shared" si="16"/>
        <v>10</v>
      </c>
      <c r="N158" s="45">
        <f t="shared" si="12"/>
        <v>10</v>
      </c>
      <c r="O158" s="45"/>
      <c r="Q158" s="45">
        <f t="shared" si="13"/>
        <v>0</v>
      </c>
    </row>
    <row r="159" spans="2:17" ht="15" customHeight="1">
      <c r="B159" s="14" t="s">
        <v>146</v>
      </c>
      <c r="C159" s="68" t="s">
        <v>316</v>
      </c>
      <c r="D159" s="36" t="s">
        <v>147</v>
      </c>
      <c r="E159" s="30" t="s">
        <v>148</v>
      </c>
      <c r="F159" s="50"/>
      <c r="G159" s="54">
        <v>0.8</v>
      </c>
      <c r="H159" s="63">
        <f t="shared" si="14"/>
        <v>1</v>
      </c>
      <c r="I159" s="45">
        <f>IF(G159&lt;'Suivi Qualité PV'!B$4,1,0)</f>
        <v>0</v>
      </c>
      <c r="J159" s="45">
        <f t="shared" si="15"/>
        <v>0</v>
      </c>
      <c r="K159" s="80"/>
      <c r="L159" s="45" t="str">
        <f t="shared" si="16"/>
        <v>10,0,1</v>
      </c>
      <c r="N159" s="45" t="str">
        <f t="shared" si="12"/>
        <v/>
      </c>
      <c r="O159" s="45"/>
      <c r="Q159" s="45">
        <f t="shared" si="13"/>
        <v>0</v>
      </c>
    </row>
    <row r="160" spans="2:17" ht="15" customHeight="1">
      <c r="B160" s="14" t="s">
        <v>149</v>
      </c>
      <c r="C160" s="26" t="s">
        <v>317</v>
      </c>
      <c r="D160" s="37" t="s">
        <v>150</v>
      </c>
      <c r="E160" s="38" t="s">
        <v>151</v>
      </c>
      <c r="F160" s="50"/>
      <c r="G160" s="54">
        <v>0.8</v>
      </c>
      <c r="H160" s="63">
        <f t="shared" si="14"/>
        <v>1</v>
      </c>
      <c r="I160" s="45">
        <f>IF(G160&lt;'Suivi Qualité PV'!B$4,1,0)</f>
        <v>0</v>
      </c>
      <c r="J160" s="45">
        <f t="shared" si="15"/>
        <v>0</v>
      </c>
      <c r="K160" s="81"/>
      <c r="L160" s="45" t="str">
        <f t="shared" si="16"/>
        <v>10,0,2</v>
      </c>
      <c r="N160" s="45" t="str">
        <f t="shared" si="12"/>
        <v/>
      </c>
      <c r="O160" s="45"/>
      <c r="Q160" s="45">
        <f t="shared" si="13"/>
        <v>0</v>
      </c>
    </row>
    <row r="161" spans="2:17" ht="15" customHeight="1">
      <c r="B161" s="92" t="s">
        <v>152</v>
      </c>
      <c r="C161" s="89" t="s">
        <v>318</v>
      </c>
      <c r="D161" s="37" t="s">
        <v>153</v>
      </c>
      <c r="E161" s="89" t="s">
        <v>154</v>
      </c>
      <c r="F161" s="50"/>
      <c r="G161" s="54">
        <v>0.8</v>
      </c>
      <c r="H161" s="63">
        <f t="shared" si="14"/>
        <v>1</v>
      </c>
      <c r="I161" s="45">
        <f>IF(G161&lt;'Suivi Qualité PV'!B$4,1,0)</f>
        <v>0</v>
      </c>
      <c r="J161" s="45">
        <f t="shared" si="15"/>
        <v>0</v>
      </c>
      <c r="K161" s="81"/>
      <c r="L161" s="45" t="str">
        <f t="shared" si="16"/>
        <v>10,0,3</v>
      </c>
      <c r="N161" s="45" t="str">
        <f t="shared" si="12"/>
        <v/>
      </c>
      <c r="O161" s="45"/>
      <c r="Q161" s="45">
        <f t="shared" si="13"/>
        <v>0</v>
      </c>
    </row>
    <row r="162" spans="2:17" ht="15" customHeight="1">
      <c r="B162" s="101"/>
      <c r="C162" s="98"/>
      <c r="D162" s="37" t="s">
        <v>155</v>
      </c>
      <c r="E162" s="91"/>
      <c r="F162" s="50"/>
      <c r="G162" s="54">
        <v>0.8</v>
      </c>
      <c r="H162" s="63">
        <f t="shared" si="14"/>
        <v>1</v>
      </c>
      <c r="I162" s="45">
        <f>IF(G162&lt;'Suivi Qualité PV'!B$4,1,0)</f>
        <v>0</v>
      </c>
      <c r="J162" s="45">
        <f t="shared" si="15"/>
        <v>0</v>
      </c>
      <c r="K162" s="112"/>
      <c r="L162" s="45">
        <f t="shared" si="16"/>
        <v>0</v>
      </c>
      <c r="N162" s="45" t="str">
        <f t="shared" si="12"/>
        <v/>
      </c>
      <c r="O162" s="45"/>
      <c r="Q162" s="45">
        <f t="shared" si="13"/>
        <v>0</v>
      </c>
    </row>
    <row r="163" spans="2:17" ht="15" customHeight="1">
      <c r="B163" s="101"/>
      <c r="C163" s="98"/>
      <c r="D163" s="37" t="s">
        <v>156</v>
      </c>
      <c r="E163" s="91"/>
      <c r="F163" s="50"/>
      <c r="G163" s="54">
        <v>0.8</v>
      </c>
      <c r="H163" s="63">
        <f t="shared" si="14"/>
        <v>1</v>
      </c>
      <c r="I163" s="45">
        <f>IF(G163&lt;'Suivi Qualité PV'!B$4,1,0)</f>
        <v>0</v>
      </c>
      <c r="J163" s="45">
        <f t="shared" si="15"/>
        <v>0</v>
      </c>
      <c r="K163" s="112"/>
      <c r="L163" s="45">
        <f t="shared" si="16"/>
        <v>0</v>
      </c>
      <c r="N163" s="45" t="str">
        <f t="shared" si="12"/>
        <v/>
      </c>
      <c r="O163" s="45"/>
      <c r="Q163" s="45">
        <f t="shared" si="13"/>
        <v>0</v>
      </c>
    </row>
    <row r="164" spans="2:17" ht="15" customHeight="1">
      <c r="B164" s="93"/>
      <c r="C164" s="99"/>
      <c r="D164" s="37" t="s">
        <v>180</v>
      </c>
      <c r="E164" s="90"/>
      <c r="F164" s="50"/>
      <c r="G164" s="54">
        <v>0.8</v>
      </c>
      <c r="H164" s="63">
        <f t="shared" si="14"/>
        <v>1</v>
      </c>
      <c r="I164" s="45">
        <f>IF(G164&lt;'Suivi Qualité PV'!B$4,1,0)</f>
        <v>0</v>
      </c>
      <c r="J164" s="45">
        <f t="shared" si="15"/>
        <v>0</v>
      </c>
      <c r="K164" s="112"/>
      <c r="L164" s="45">
        <f t="shared" si="16"/>
        <v>0</v>
      </c>
      <c r="N164" s="45" t="str">
        <f t="shared" si="12"/>
        <v/>
      </c>
      <c r="O164" s="45"/>
      <c r="Q164" s="45">
        <f t="shared" si="13"/>
        <v>0</v>
      </c>
    </row>
    <row r="165" spans="2:17" ht="15" customHeight="1">
      <c r="B165" s="31"/>
      <c r="C165" s="32"/>
      <c r="D165" s="33"/>
      <c r="E165" s="34"/>
      <c r="F165" s="48"/>
      <c r="H165" s="63">
        <f t="shared" si="14"/>
        <v>1</v>
      </c>
      <c r="I165" s="45">
        <f>IF(G165&lt;'Suivi Qualité PV'!B$4,1,0)</f>
        <v>1</v>
      </c>
      <c r="J165" s="45">
        <f t="shared" si="15"/>
        <v>1</v>
      </c>
      <c r="K165" s="112"/>
      <c r="L165" s="45">
        <f t="shared" si="16"/>
        <v>0</v>
      </c>
      <c r="N165" s="45" t="str">
        <f t="shared" si="12"/>
        <v/>
      </c>
      <c r="O165" s="45"/>
      <c r="Q165" s="45">
        <f t="shared" si="13"/>
        <v>0</v>
      </c>
    </row>
    <row r="166" spans="2:17" ht="15" customHeight="1">
      <c r="B166" s="11">
        <v>11</v>
      </c>
      <c r="C166" s="39" t="s">
        <v>157</v>
      </c>
      <c r="D166" s="37"/>
      <c r="E166" s="38"/>
      <c r="F166" s="48"/>
      <c r="H166" s="63">
        <f t="shared" si="14"/>
        <v>1</v>
      </c>
      <c r="I166" s="45">
        <f>IF(G166&lt;'Suivi Qualité PV'!B$4,1,0)</f>
        <v>1</v>
      </c>
      <c r="J166" s="45">
        <f t="shared" si="15"/>
        <v>1</v>
      </c>
      <c r="K166" s="84"/>
      <c r="L166" s="45">
        <f t="shared" si="16"/>
        <v>11</v>
      </c>
      <c r="N166" s="45">
        <f t="shared" si="12"/>
        <v>11</v>
      </c>
      <c r="O166" s="45"/>
      <c r="Q166" s="45">
        <f t="shared" si="13"/>
        <v>0</v>
      </c>
    </row>
    <row r="167" spans="2:17" ht="15" customHeight="1">
      <c r="B167" s="92" t="s">
        <v>158</v>
      </c>
      <c r="C167" s="89" t="s">
        <v>319</v>
      </c>
      <c r="D167" s="37" t="s">
        <v>159</v>
      </c>
      <c r="E167" s="89" t="s">
        <v>160</v>
      </c>
      <c r="F167" s="48"/>
      <c r="G167" s="54">
        <v>0.8</v>
      </c>
      <c r="H167" s="63">
        <f t="shared" si="14"/>
        <v>1</v>
      </c>
      <c r="I167" s="45">
        <f>IF(G167&lt;'Suivi Qualité PV'!B$4,1,0)</f>
        <v>0</v>
      </c>
      <c r="J167" s="45">
        <f t="shared" si="15"/>
        <v>0</v>
      </c>
      <c r="K167" s="80"/>
      <c r="L167" s="45" t="str">
        <f t="shared" si="16"/>
        <v>11,0,1</v>
      </c>
      <c r="N167" s="45" t="str">
        <f t="shared" si="12"/>
        <v/>
      </c>
      <c r="O167" s="45"/>
      <c r="Q167" s="45">
        <f t="shared" si="13"/>
        <v>0</v>
      </c>
    </row>
    <row r="168" spans="2:17" ht="15" customHeight="1">
      <c r="B168" s="96"/>
      <c r="C168" s="98"/>
      <c r="D168" s="37" t="s">
        <v>161</v>
      </c>
      <c r="E168" s="91"/>
      <c r="F168" s="48"/>
      <c r="G168" s="54">
        <v>0.8</v>
      </c>
      <c r="H168" s="63">
        <f t="shared" si="14"/>
        <v>1</v>
      </c>
      <c r="I168" s="45">
        <f>IF(G168&lt;'Suivi Qualité PV'!B$4,1,0)</f>
        <v>0</v>
      </c>
      <c r="J168" s="45">
        <f t="shared" si="15"/>
        <v>0</v>
      </c>
      <c r="K168" s="112"/>
      <c r="L168" s="45">
        <f t="shared" si="16"/>
        <v>0</v>
      </c>
      <c r="N168" s="45" t="str">
        <f t="shared" si="12"/>
        <v/>
      </c>
      <c r="O168" s="45"/>
      <c r="Q168" s="45">
        <f t="shared" si="13"/>
        <v>0</v>
      </c>
    </row>
    <row r="169" spans="2:17" ht="15" customHeight="1">
      <c r="B169" s="97"/>
      <c r="C169" s="99"/>
      <c r="D169" s="37" t="s">
        <v>162</v>
      </c>
      <c r="E169" s="90"/>
      <c r="F169" s="48"/>
      <c r="G169" s="54">
        <v>0.8</v>
      </c>
      <c r="H169" s="63">
        <f t="shared" si="14"/>
        <v>1</v>
      </c>
      <c r="I169" s="45">
        <f>IF(G169&lt;'Suivi Qualité PV'!B$4,1,0)</f>
        <v>0</v>
      </c>
      <c r="J169" s="45">
        <f t="shared" si="15"/>
        <v>0</v>
      </c>
      <c r="K169" s="118"/>
      <c r="L169" s="45">
        <f t="shared" si="16"/>
        <v>0</v>
      </c>
      <c r="N169" s="45" t="str">
        <f t="shared" ref="N169:N182" si="17">IF(AND(J169&lt;&gt;0,L169&lt;&gt;0),B169,"")</f>
        <v/>
      </c>
      <c r="O169" s="45"/>
      <c r="Q169" s="45">
        <f t="shared" si="13"/>
        <v>0</v>
      </c>
    </row>
    <row r="170" spans="2:17" ht="15" customHeight="1">
      <c r="B170" s="14" t="s">
        <v>163</v>
      </c>
      <c r="C170" s="26" t="s">
        <v>320</v>
      </c>
      <c r="D170" s="37" t="s">
        <v>165</v>
      </c>
      <c r="E170" s="30" t="s">
        <v>151</v>
      </c>
      <c r="F170" s="48"/>
      <c r="G170" s="54">
        <v>0.8</v>
      </c>
      <c r="H170" s="63">
        <f t="shared" si="14"/>
        <v>1</v>
      </c>
      <c r="I170" s="45">
        <f>IF(G170&lt;'Suivi Qualité PV'!B$4,1,0)</f>
        <v>0</v>
      </c>
      <c r="J170" s="45">
        <f t="shared" si="15"/>
        <v>0</v>
      </c>
      <c r="K170" s="118"/>
      <c r="L170" s="45" t="str">
        <f t="shared" si="16"/>
        <v>11,0,2</v>
      </c>
      <c r="N170" s="45" t="str">
        <f t="shared" si="17"/>
        <v/>
      </c>
      <c r="O170" s="45"/>
      <c r="Q170" s="45">
        <f t="shared" si="13"/>
        <v>0</v>
      </c>
    </row>
    <row r="171" spans="2:17" ht="15" customHeight="1">
      <c r="B171" s="92" t="s">
        <v>164</v>
      </c>
      <c r="C171" s="94" t="s">
        <v>321</v>
      </c>
      <c r="D171" s="17" t="s">
        <v>16</v>
      </c>
      <c r="E171" s="89" t="s">
        <v>160</v>
      </c>
      <c r="F171" s="48"/>
      <c r="G171" s="54">
        <v>0.8</v>
      </c>
      <c r="H171" s="63">
        <f t="shared" si="14"/>
        <v>1</v>
      </c>
      <c r="I171" s="45">
        <f>IF(G171&lt;'Suivi Qualité PV'!B$4,1,0)</f>
        <v>0</v>
      </c>
      <c r="J171" s="45">
        <f t="shared" si="15"/>
        <v>0</v>
      </c>
      <c r="K171" s="81"/>
      <c r="L171" s="45" t="str">
        <f t="shared" si="16"/>
        <v>11,0,3</v>
      </c>
      <c r="N171" s="45" t="str">
        <f t="shared" si="17"/>
        <v/>
      </c>
      <c r="O171" s="45"/>
      <c r="Q171" s="45">
        <f t="shared" si="13"/>
        <v>0</v>
      </c>
    </row>
    <row r="172" spans="2:17" ht="15" customHeight="1">
      <c r="B172" s="101"/>
      <c r="C172" s="102"/>
      <c r="D172" s="17" t="s">
        <v>28</v>
      </c>
      <c r="E172" s="91"/>
      <c r="F172" s="48"/>
      <c r="G172" s="54">
        <v>0.8</v>
      </c>
      <c r="H172" s="63">
        <f t="shared" si="14"/>
        <v>1</v>
      </c>
      <c r="I172" s="45">
        <f>IF(G172&lt;'Suivi Qualité PV'!B$4,1,0)</f>
        <v>0</v>
      </c>
      <c r="J172" s="45">
        <f t="shared" si="15"/>
        <v>0</v>
      </c>
      <c r="K172" s="112"/>
      <c r="L172" s="45">
        <f t="shared" si="16"/>
        <v>0</v>
      </c>
      <c r="N172" s="45" t="str">
        <f t="shared" si="17"/>
        <v/>
      </c>
      <c r="O172" s="45"/>
      <c r="Q172" s="45">
        <f t="shared" si="13"/>
        <v>0</v>
      </c>
    </row>
    <row r="173" spans="2:17" ht="15" customHeight="1">
      <c r="B173" s="93"/>
      <c r="C173" s="95"/>
      <c r="D173" s="17" t="s">
        <v>29</v>
      </c>
      <c r="E173" s="90"/>
      <c r="F173" s="48"/>
      <c r="G173" s="54">
        <v>0.8</v>
      </c>
      <c r="H173" s="63">
        <f t="shared" si="14"/>
        <v>1</v>
      </c>
      <c r="I173" s="45">
        <f>IF(G173&lt;'Suivi Qualité PV'!B$4,1,0)</f>
        <v>0</v>
      </c>
      <c r="J173" s="45">
        <f t="shared" si="15"/>
        <v>0</v>
      </c>
      <c r="K173" s="112"/>
      <c r="L173" s="45">
        <f t="shared" si="16"/>
        <v>0</v>
      </c>
      <c r="N173" s="45" t="str">
        <f t="shared" si="17"/>
        <v/>
      </c>
      <c r="O173" s="45"/>
      <c r="Q173" s="45">
        <f t="shared" si="13"/>
        <v>0</v>
      </c>
    </row>
    <row r="174" spans="2:17" ht="15" customHeight="1">
      <c r="B174" s="92" t="s">
        <v>166</v>
      </c>
      <c r="C174" s="89" t="s">
        <v>322</v>
      </c>
      <c r="D174" s="37" t="s">
        <v>153</v>
      </c>
      <c r="E174" s="89" t="s">
        <v>160</v>
      </c>
      <c r="F174" s="48"/>
      <c r="G174" s="54">
        <v>0.8</v>
      </c>
      <c r="H174" s="63">
        <f t="shared" si="14"/>
        <v>1</v>
      </c>
      <c r="I174" s="45">
        <f>IF(G174&lt;'Suivi Qualité PV'!B$4,1,0)</f>
        <v>0</v>
      </c>
      <c r="J174" s="45">
        <f t="shared" si="15"/>
        <v>0</v>
      </c>
      <c r="K174" s="112"/>
      <c r="L174" s="45" t="str">
        <f t="shared" si="16"/>
        <v>11,0,4</v>
      </c>
      <c r="N174" s="45" t="str">
        <f t="shared" si="17"/>
        <v/>
      </c>
      <c r="O174" s="45"/>
      <c r="Q174" s="45">
        <f t="shared" si="13"/>
        <v>0</v>
      </c>
    </row>
    <row r="175" spans="2:17" ht="15" customHeight="1">
      <c r="B175" s="101"/>
      <c r="C175" s="98"/>
      <c r="D175" s="37" t="s">
        <v>155</v>
      </c>
      <c r="E175" s="91"/>
      <c r="F175" s="48"/>
      <c r="G175" s="54">
        <v>0.8</v>
      </c>
      <c r="H175" s="63">
        <f t="shared" si="14"/>
        <v>1</v>
      </c>
      <c r="I175" s="45">
        <f>IF(G175&lt;'Suivi Qualité PV'!B$4,1,0)</f>
        <v>0</v>
      </c>
      <c r="J175" s="45">
        <f t="shared" si="15"/>
        <v>0</v>
      </c>
      <c r="K175" s="112"/>
      <c r="L175" s="45">
        <f t="shared" si="16"/>
        <v>0</v>
      </c>
      <c r="N175" s="45" t="str">
        <f t="shared" si="17"/>
        <v/>
      </c>
      <c r="O175" s="45"/>
      <c r="Q175" s="45">
        <f t="shared" si="13"/>
        <v>0</v>
      </c>
    </row>
    <row r="176" spans="2:17" ht="15" customHeight="1">
      <c r="B176" s="93"/>
      <c r="C176" s="99"/>
      <c r="D176" s="37" t="s">
        <v>180</v>
      </c>
      <c r="E176" s="90"/>
      <c r="F176" s="48"/>
      <c r="G176" s="54">
        <v>0.8</v>
      </c>
      <c r="H176" s="63">
        <f t="shared" si="14"/>
        <v>1</v>
      </c>
      <c r="I176" s="45">
        <f>IF(G176&lt;'Suivi Qualité PV'!B$4,1,0)</f>
        <v>0</v>
      </c>
      <c r="J176" s="45">
        <f t="shared" si="15"/>
        <v>0</v>
      </c>
      <c r="K176" s="112"/>
      <c r="L176" s="45">
        <f t="shared" si="16"/>
        <v>0</v>
      </c>
      <c r="N176" s="45" t="str">
        <f t="shared" si="17"/>
        <v/>
      </c>
      <c r="O176" s="45"/>
      <c r="Q176" s="45">
        <f t="shared" si="13"/>
        <v>0</v>
      </c>
    </row>
    <row r="177" spans="2:17" ht="15" customHeight="1">
      <c r="B177" s="40">
        <v>12</v>
      </c>
      <c r="C177" s="35" t="s">
        <v>167</v>
      </c>
      <c r="D177" s="35"/>
      <c r="E177" s="10"/>
      <c r="F177" s="48"/>
      <c r="H177" s="63">
        <f t="shared" si="14"/>
        <v>1</v>
      </c>
      <c r="I177" s="45">
        <f>IF(G177&lt;'Suivi Qualité PV'!B$4,1,0)</f>
        <v>1</v>
      </c>
      <c r="J177" s="45">
        <f t="shared" si="15"/>
        <v>1</v>
      </c>
      <c r="K177" s="112"/>
      <c r="L177" s="45">
        <f t="shared" si="16"/>
        <v>12</v>
      </c>
      <c r="N177" s="45">
        <f t="shared" si="17"/>
        <v>12</v>
      </c>
      <c r="O177" s="45"/>
      <c r="Q177" s="45">
        <f t="shared" si="13"/>
        <v>0</v>
      </c>
    </row>
    <row r="178" spans="2:17" ht="15" customHeight="1">
      <c r="B178" s="14" t="s">
        <v>168</v>
      </c>
      <c r="C178" s="68" t="s">
        <v>323</v>
      </c>
      <c r="D178" s="36" t="s">
        <v>169</v>
      </c>
      <c r="E178" s="30" t="s">
        <v>170</v>
      </c>
      <c r="F178" s="48"/>
      <c r="G178" s="54">
        <v>1</v>
      </c>
      <c r="H178" s="63">
        <f t="shared" si="14"/>
        <v>1</v>
      </c>
      <c r="I178" s="45">
        <f>IF(G178&lt;'Suivi Qualité PV'!B$4,1,0)</f>
        <v>0</v>
      </c>
      <c r="J178" s="45">
        <f t="shared" si="15"/>
        <v>0</v>
      </c>
      <c r="K178" s="85"/>
      <c r="L178" s="45" t="str">
        <f t="shared" si="16"/>
        <v>12,0,1</v>
      </c>
      <c r="N178" s="45" t="str">
        <f t="shared" si="17"/>
        <v/>
      </c>
      <c r="O178" s="45"/>
      <c r="Q178" s="45">
        <f t="shared" si="13"/>
        <v>0</v>
      </c>
    </row>
    <row r="179" spans="2:17">
      <c r="B179" s="92" t="s">
        <v>171</v>
      </c>
      <c r="C179" s="89" t="s">
        <v>324</v>
      </c>
      <c r="D179" s="36" t="s">
        <v>172</v>
      </c>
      <c r="E179" s="100" t="s">
        <v>170</v>
      </c>
      <c r="F179" s="72"/>
      <c r="G179" s="54">
        <v>1</v>
      </c>
      <c r="H179" s="63">
        <f t="shared" si="14"/>
        <v>1</v>
      </c>
      <c r="I179" s="45">
        <f>IF(G179&lt;'Suivi Qualité PV'!B$4,1,0)</f>
        <v>0</v>
      </c>
      <c r="J179" s="45">
        <f t="shared" si="15"/>
        <v>0</v>
      </c>
      <c r="K179" s="81"/>
      <c r="L179" s="45" t="str">
        <f t="shared" si="16"/>
        <v>12,0,2</v>
      </c>
      <c r="N179" s="45" t="str">
        <f t="shared" si="17"/>
        <v/>
      </c>
      <c r="O179" s="45"/>
      <c r="Q179" s="45">
        <f t="shared" si="13"/>
        <v>0</v>
      </c>
    </row>
    <row r="180" spans="2:17" ht="30">
      <c r="B180" s="96"/>
      <c r="C180" s="98"/>
      <c r="D180" s="36" t="s">
        <v>173</v>
      </c>
      <c r="E180" s="98"/>
      <c r="F180" s="73"/>
      <c r="G180" s="54">
        <v>1</v>
      </c>
      <c r="H180" s="63">
        <f t="shared" si="14"/>
        <v>1</v>
      </c>
      <c r="I180" s="45">
        <f>IF(G180&lt;'Suivi Qualité PV'!B$4,1,0)</f>
        <v>0</v>
      </c>
      <c r="J180" s="45">
        <f t="shared" si="15"/>
        <v>0</v>
      </c>
      <c r="K180" s="112"/>
      <c r="L180" s="45">
        <f t="shared" si="16"/>
        <v>0</v>
      </c>
      <c r="N180" s="45" t="str">
        <f t="shared" si="17"/>
        <v/>
      </c>
      <c r="O180" s="45"/>
      <c r="Q180" s="45">
        <f t="shared" si="13"/>
        <v>0</v>
      </c>
    </row>
    <row r="181" spans="2:17" ht="30">
      <c r="B181" s="97"/>
      <c r="C181" s="99"/>
      <c r="D181" s="36" t="s">
        <v>174</v>
      </c>
      <c r="E181" s="99"/>
      <c r="F181" s="74"/>
      <c r="G181" s="54">
        <v>1</v>
      </c>
      <c r="H181" s="63">
        <f t="shared" si="14"/>
        <v>1</v>
      </c>
      <c r="I181" s="45">
        <f>IF(G181&lt;'Suivi Qualité PV'!B$4,1,0)</f>
        <v>0</v>
      </c>
      <c r="J181" s="45">
        <f t="shared" si="15"/>
        <v>0</v>
      </c>
      <c r="K181" s="118"/>
      <c r="L181" s="45">
        <f t="shared" si="16"/>
        <v>0</v>
      </c>
      <c r="N181" s="45" t="str">
        <f t="shared" si="17"/>
        <v/>
      </c>
      <c r="O181" s="45"/>
      <c r="Q181" s="45">
        <f t="shared" si="13"/>
        <v>0</v>
      </c>
    </row>
    <row r="182" spans="2:17" ht="30">
      <c r="B182" s="14" t="s">
        <v>175</v>
      </c>
      <c r="C182" s="68" t="s">
        <v>325</v>
      </c>
      <c r="D182" s="36" t="s">
        <v>176</v>
      </c>
      <c r="E182" s="30" t="s">
        <v>170</v>
      </c>
      <c r="F182" s="41"/>
      <c r="G182" s="54">
        <v>1</v>
      </c>
      <c r="H182" s="63">
        <f t="shared" si="14"/>
        <v>1</v>
      </c>
      <c r="I182" s="45">
        <f>IF(G182&lt;'Suivi Qualité PV'!B$4,1,0)</f>
        <v>0</v>
      </c>
      <c r="J182" s="45">
        <f t="shared" si="15"/>
        <v>0</v>
      </c>
      <c r="K182" s="118"/>
      <c r="L182" s="45" t="str">
        <f t="shared" si="16"/>
        <v>12,0,3</v>
      </c>
      <c r="N182" s="45" t="str">
        <f t="shared" si="17"/>
        <v/>
      </c>
      <c r="O182" s="45"/>
      <c r="Q182" s="45">
        <f t="shared" si="13"/>
        <v>0</v>
      </c>
    </row>
    <row r="183" spans="2:17">
      <c r="K183" s="81"/>
      <c r="Q183">
        <f>SUM(Q8:Q182)</f>
        <v>46</v>
      </c>
    </row>
  </sheetData>
  <mergeCells count="83">
    <mergeCell ref="K168:K170"/>
    <mergeCell ref="K172:K174"/>
    <mergeCell ref="K175:K177"/>
    <mergeCell ref="K180:K182"/>
    <mergeCell ref="K121:K123"/>
    <mergeCell ref="K132:K133"/>
    <mergeCell ref="K139:K140"/>
    <mergeCell ref="K154:K155"/>
    <mergeCell ref="K162:K165"/>
    <mergeCell ref="K53:K55"/>
    <mergeCell ref="K64:K66"/>
    <mergeCell ref="K75:K77"/>
    <mergeCell ref="K89:K91"/>
    <mergeCell ref="K105:K107"/>
    <mergeCell ref="K11:K12"/>
    <mergeCell ref="K20:K22"/>
    <mergeCell ref="K31:K33"/>
    <mergeCell ref="K42:K44"/>
    <mergeCell ref="B10:B11"/>
    <mergeCell ref="C10:C11"/>
    <mergeCell ref="E10:E11"/>
    <mergeCell ref="B13:B14"/>
    <mergeCell ref="C13:C14"/>
    <mergeCell ref="E13:E14"/>
    <mergeCell ref="B30:B32"/>
    <mergeCell ref="C30:C32"/>
    <mergeCell ref="E30:E32"/>
    <mergeCell ref="B19:B21"/>
    <mergeCell ref="C19:C21"/>
    <mergeCell ref="B41:B43"/>
    <mergeCell ref="B2:F2"/>
    <mergeCell ref="B4:B5"/>
    <mergeCell ref="C4:C5"/>
    <mergeCell ref="D4:D5"/>
    <mergeCell ref="E4:E5"/>
    <mergeCell ref="F4:F5"/>
    <mergeCell ref="C41:C43"/>
    <mergeCell ref="E41:E43"/>
    <mergeCell ref="B52:B54"/>
    <mergeCell ref="C52:C54"/>
    <mergeCell ref="E52:E54"/>
    <mergeCell ref="B63:B65"/>
    <mergeCell ref="C63:C65"/>
    <mergeCell ref="E63:E65"/>
    <mergeCell ref="B74:B76"/>
    <mergeCell ref="C74:C76"/>
    <mergeCell ref="E74:E76"/>
    <mergeCell ref="B88:B90"/>
    <mergeCell ref="C88:C90"/>
    <mergeCell ref="E88:E90"/>
    <mergeCell ref="B104:B106"/>
    <mergeCell ref="C104:C106"/>
    <mergeCell ref="E104:E106"/>
    <mergeCell ref="B174:B176"/>
    <mergeCell ref="C174:C176"/>
    <mergeCell ref="E174:E176"/>
    <mergeCell ref="B120:B122"/>
    <mergeCell ref="C120:C122"/>
    <mergeCell ref="E120:E122"/>
    <mergeCell ref="B131:B132"/>
    <mergeCell ref="C131:C132"/>
    <mergeCell ref="E131:E132"/>
    <mergeCell ref="E153:E154"/>
    <mergeCell ref="E167:E169"/>
    <mergeCell ref="B171:B173"/>
    <mergeCell ref="C171:C173"/>
    <mergeCell ref="E171:E173"/>
    <mergeCell ref="E149:E150"/>
    <mergeCell ref="E19:E21"/>
    <mergeCell ref="B138:B139"/>
    <mergeCell ref="C138:C139"/>
    <mergeCell ref="B179:B181"/>
    <mergeCell ref="C179:C181"/>
    <mergeCell ref="E179:E181"/>
    <mergeCell ref="E138:E139"/>
    <mergeCell ref="B167:B169"/>
    <mergeCell ref="C167:C169"/>
    <mergeCell ref="B161:B164"/>
    <mergeCell ref="C161:C164"/>
    <mergeCell ref="E161:E164"/>
    <mergeCell ref="B153:B154"/>
    <mergeCell ref="C153:C154"/>
    <mergeCell ref="D153:D154"/>
  </mergeCells>
  <hyperlinks>
    <hyperlink ref="F6" r:id="rId1"/>
    <hyperlink ref="F7" r:id="rId2"/>
    <hyperlink ref="F12" r:id="rId3"/>
    <hyperlink ref="F17" r:id="rId4"/>
    <hyperlink ref="F22" r:id="rId5"/>
    <hyperlink ref="F29" r:id="rId6"/>
    <hyperlink ref="F118" r:id="rId7"/>
    <hyperlink ref="F9" r:id="rId8"/>
  </hyperlinks>
  <pageMargins left="0.7" right="0.7" top="0.75" bottom="0.75" header="0.3" footer="0.3"/>
  <pageSetup paperSize="9"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>
  <dimension ref="A3:F187"/>
  <sheetViews>
    <sheetView tabSelected="1" workbookViewId="0">
      <selection activeCell="F12" sqref="F12"/>
    </sheetView>
  </sheetViews>
  <sheetFormatPr baseColWidth="10" defaultRowHeight="15"/>
  <cols>
    <col min="1" max="1" width="27.28515625" customWidth="1"/>
    <col min="2" max="2" width="23.42578125" customWidth="1"/>
    <col min="3" max="3" width="30.7109375" customWidth="1"/>
    <col min="4" max="4" width="28.42578125" customWidth="1"/>
    <col min="5" max="5" width="22.140625" customWidth="1"/>
    <col min="6" max="6" width="45.140625" customWidth="1"/>
    <col min="7" max="7" width="24.42578125" customWidth="1"/>
  </cols>
  <sheetData>
    <row r="3" spans="1:6">
      <c r="A3" s="55" t="s">
        <v>230</v>
      </c>
      <c r="B3" s="46" t="s">
        <v>225</v>
      </c>
      <c r="C3" s="46" t="s">
        <v>226</v>
      </c>
      <c r="D3" s="46" t="s">
        <v>228</v>
      </c>
      <c r="E3" s="46" t="s">
        <v>229</v>
      </c>
      <c r="F3" s="119" t="s">
        <v>329</v>
      </c>
    </row>
    <row r="4" spans="1:6">
      <c r="A4" s="55"/>
      <c r="B4" s="56">
        <v>0.6</v>
      </c>
      <c r="C4" s="57">
        <f>'TK99'!Q183</f>
        <v>46</v>
      </c>
      <c r="D4" s="45">
        <f>VLOOKUP(B4,A11:B17,2)</f>
        <v>60</v>
      </c>
      <c r="E4" s="58">
        <f>D4-C4</f>
        <v>14</v>
      </c>
      <c r="F4" s="120" t="str">
        <f t="array" ref="F4">IFERROR(INDEX('TK99'!$C:$C,SMALL(IF('TK99'!N9:N182&lt;&gt;"",ROW('TK99'!N9:N182)),ROW(A1))),"")</f>
        <v>1,0,4. MALT fond de fouille</v>
      </c>
    </row>
    <row r="5" spans="1:6">
      <c r="D5" s="45"/>
      <c r="F5" s="120" t="str">
        <f t="array" ref="F5">IFERROR(INDEX('TK99'!$C:$C,SMALL(IF('TK99'!N10:N183&lt;&gt;"",ROW('TK99'!N10:N183)),ROW(A2))),"")</f>
        <v>STRUCTURES</v>
      </c>
    </row>
    <row r="6" spans="1:6">
      <c r="E6" s="45"/>
      <c r="F6" s="120" t="str">
        <f t="array" ref="F6">IFERROR(INDEX('TK99'!$C:$C,SMALL(IF('TK99'!N11:N184&lt;&gt;"",ROW('TK99'!N11:N184)),ROW(A3))),"")</f>
        <v>Semelles</v>
      </c>
    </row>
    <row r="7" spans="1:6">
      <c r="B7" s="60"/>
      <c r="C7" s="60"/>
      <c r="D7" s="45"/>
      <c r="F7" s="120" t="str">
        <f t="array" ref="F7">IFERROR(INDEX('TK99'!$C:$C,SMALL(IF('TK99'!N12:N185&lt;&gt;"",ROW('TK99'!N12:N185)),ROW(A4))),"")</f>
        <v xml:space="preserve">2,1,2. Ferraillages </v>
      </c>
    </row>
    <row r="8" spans="1:6">
      <c r="B8" s="60"/>
      <c r="C8" s="60"/>
      <c r="D8" s="45"/>
      <c r="F8" s="120" t="str">
        <f t="array" ref="F8">IFERROR(INDEX('TK99'!$C:$C,SMALL(IF('TK99'!N13:N186&lt;&gt;"",ROW('TK99'!N13:N186)),ROW(A5))),"")</f>
        <v>2,1,5. Essais sur béton durci</v>
      </c>
    </row>
    <row r="9" spans="1:6">
      <c r="B9" s="60"/>
      <c r="C9" s="60"/>
      <c r="D9" s="59"/>
      <c r="E9" t="str">
        <f>IF('TK99'!G17&gt;'Suivi Qualité PV'!B4,'TK99'!F17,"")</f>
        <v/>
      </c>
      <c r="F9" s="120" t="str">
        <f t="array" ref="F9">IFERROR(INDEX('TK99'!$C:$C,SMALL(IF('TK99'!N14:N187&lt;&gt;"",ROW('TK99'!N14:N187)),ROW(A6))),"")</f>
        <v>2,1,7. MALT fond de fouille / structure</v>
      </c>
    </row>
    <row r="10" spans="1:6">
      <c r="D10" s="60"/>
      <c r="E10" s="60"/>
      <c r="F10" s="120" t="str">
        <f t="array" ref="F10">IFERROR(INDEX('TK99'!$C:$C,SMALL(IF('TK99'!N15:N188&lt;&gt;"",ROW('TK99'!N15:N188)),ROW(A7))),"")</f>
        <v xml:space="preserve">Longrines  </v>
      </c>
    </row>
    <row r="11" spans="1:6">
      <c r="A11" s="60" t="s">
        <v>223</v>
      </c>
      <c r="B11" s="60" t="s">
        <v>227</v>
      </c>
      <c r="D11" s="60"/>
      <c r="E11" s="60"/>
      <c r="F11" s="120" t="str">
        <f t="array" ref="F11">IFERROR(INDEX('TK99'!$C:$C,SMALL(IF('TK99'!N16:N189&lt;&gt;"",ROW('TK99'!N16:N189)),ROW(A8))),"")</f>
        <v>2,2,5. Essais sur béton durci</v>
      </c>
    </row>
    <row r="12" spans="1:6">
      <c r="A12" s="61">
        <v>0.1</v>
      </c>
      <c r="B12" s="62">
        <v>15</v>
      </c>
      <c r="D12" s="60"/>
      <c r="E12" s="60"/>
      <c r="F12" s="120" t="str">
        <f t="array" ref="F12">IFERROR(INDEX('TK99'!$C:$C,SMALL(IF('TK99'!N17:N190&lt;&gt;"",ROW('TK99'!N17:N190)),ROW(A9))),"")</f>
        <v>Poteaux raidisseur</v>
      </c>
    </row>
    <row r="13" spans="1:6">
      <c r="A13" s="61">
        <v>0.3</v>
      </c>
      <c r="B13" s="60">
        <v>30</v>
      </c>
      <c r="D13" s="60"/>
      <c r="E13" s="60"/>
      <c r="F13" s="120" t="str">
        <f t="array" ref="F13">IFERROR(INDEX('TK99'!$C:$C,SMALL(IF('TK99'!N18:N191&lt;&gt;"",ROW('TK99'!N18:N191)),ROW(A10))),"")</f>
        <v xml:space="preserve">2,3,1. Ferraillages </v>
      </c>
    </row>
    <row r="14" spans="1:6">
      <c r="A14" s="61">
        <v>0.5</v>
      </c>
      <c r="B14" s="60">
        <v>50</v>
      </c>
      <c r="D14" s="60"/>
      <c r="E14" s="60"/>
      <c r="F14" s="120" t="str">
        <f t="array" ref="F14">IFERROR(INDEX('TK99'!$C:$C,SMALL(IF('TK99'!N19:N192&lt;&gt;"",ROW('TK99'!N19:N192)),ROW(A11))),"")</f>
        <v>2,3,3. Coffrages</v>
      </c>
    </row>
    <row r="15" spans="1:6">
      <c r="A15" s="61">
        <v>0.6</v>
      </c>
      <c r="B15" s="60">
        <v>60</v>
      </c>
      <c r="D15" s="60"/>
      <c r="E15" s="60"/>
      <c r="F15" s="120" t="str">
        <f t="array" ref="F15">IFERROR(INDEX('TK99'!$C:$C,SMALL(IF('TK99'!N20:N193&lt;&gt;"",ROW('TK99'!N20:N193)),ROW(A12))),"")</f>
        <v xml:space="preserve">2,3,4. Essais sur béton frais </v>
      </c>
    </row>
    <row r="16" spans="1:6">
      <c r="A16" s="61">
        <v>0.8</v>
      </c>
      <c r="B16" s="60">
        <v>75</v>
      </c>
      <c r="D16" s="60"/>
      <c r="E16" s="60"/>
      <c r="F16" s="120" t="str">
        <f t="array" ref="F16">IFERROR(INDEX('TK99'!$C:$C,SMALL(IF('TK99'!N21:N194&lt;&gt;"",ROW('TK99'!N21:N194)),ROW(A13))),"")</f>
        <v>2,3,5. Essais sur béton durci</v>
      </c>
    </row>
    <row r="17" spans="1:6">
      <c r="A17" s="61">
        <v>1</v>
      </c>
      <c r="B17" s="60">
        <v>96</v>
      </c>
      <c r="C17" s="60"/>
      <c r="D17" s="60"/>
      <c r="E17" s="60"/>
      <c r="F17" s="120" t="str">
        <f t="array" ref="F17">IFERROR(INDEX('TK99'!$C:$C,SMALL(IF('TK99'!N22:N195&lt;&gt;"",ROW('TK99'!N22:N195)),ROW(A14))),"")</f>
        <v>2,3,6. Décoffrage/utilisation de l'ouvrage</v>
      </c>
    </row>
    <row r="18" spans="1:6">
      <c r="C18" s="60"/>
      <c r="D18" s="59"/>
      <c r="E18" s="45"/>
      <c r="F18" s="120" t="str">
        <f t="array" ref="F18">IFERROR(INDEX('TK99'!$C:$C,SMALL(IF('TK99'!N23:N196&lt;&gt;"",ROW('TK99'!N23:N196)),ROW(A15))),"")</f>
        <v>2,3,7. MALT structure</v>
      </c>
    </row>
    <row r="19" spans="1:6">
      <c r="A19" s="45"/>
      <c r="B19" s="45"/>
      <c r="C19" s="60"/>
      <c r="D19" s="59"/>
      <c r="E19" s="45"/>
      <c r="F19" s="120" t="str">
        <f t="array" ref="F19">IFERROR(INDEX('TK99'!$C:$C,SMALL(IF('TK99'!N24:N197&lt;&gt;"",ROW('TK99'!N24:N197)),ROW(A16))),"")</f>
        <v>2,4,5. Essais sur béton durci</v>
      </c>
    </row>
    <row r="20" spans="1:6">
      <c r="C20" s="60"/>
      <c r="E20" s="45"/>
      <c r="F20" s="120" t="str">
        <f t="array" ref="F20">IFERROR(INDEX('TK99'!$C:$C,SMALL(IF('TK99'!N25:N198&lt;&gt;"",ROW('TK99'!N25:N198)),ROW(A17))),"")</f>
        <v>Poutres</v>
      </c>
    </row>
    <row r="21" spans="1:6">
      <c r="A21" s="45"/>
      <c r="C21" s="60"/>
      <c r="E21" s="45"/>
      <c r="F21" s="120" t="str">
        <f t="array" ref="F21">IFERROR(INDEX('TK99'!$C:$C,SMALL(IF('TK99'!N26:N199&lt;&gt;"",ROW('TK99'!N26:N199)),ROW(A18))),"")</f>
        <v xml:space="preserve">     2,5,2. MALT structure</v>
      </c>
    </row>
    <row r="22" spans="1:6">
      <c r="A22" s="45"/>
      <c r="C22" s="60"/>
      <c r="F22" s="120" t="str">
        <f t="array" ref="F22">IFERROR(INDEX('TK99'!$C:$C,SMALL(IF('TK99'!N27:N200&lt;&gt;"",ROW('TK99'!N27:N200)),ROW(A19))),"")</f>
        <v>2,5,3. Coffrages</v>
      </c>
    </row>
    <row r="23" spans="1:6">
      <c r="A23" s="45"/>
      <c r="C23" s="60"/>
      <c r="F23" s="120" t="str">
        <f t="array" ref="F23">IFERROR(INDEX('TK99'!$C:$C,SMALL(IF('TK99'!N28:N201&lt;&gt;"",ROW('TK99'!N28:N201)),ROW(A20))),"")</f>
        <v>2,5,5. Essais sur béton durci</v>
      </c>
    </row>
    <row r="24" spans="1:6">
      <c r="A24" s="45"/>
      <c r="F24" s="120" t="str">
        <f t="array" ref="F24">IFERROR(INDEX('TK99'!$C:$C,SMALL(IF('TK99'!N29:N202&lt;&gt;"",ROW('TK99'!N29:N202)),ROW(A21))),"")</f>
        <v>2,5,6. Décoffrage/utilisation de l'ouvrage</v>
      </c>
    </row>
    <row r="25" spans="1:6">
      <c r="A25" s="45"/>
      <c r="F25" s="120" t="str">
        <f t="array" ref="F25">IFERROR(INDEX('TK99'!$C:$C,SMALL(IF('TK99'!N30:N203&lt;&gt;"",ROW('TK99'!N30:N203)),ROW(A22))),"")</f>
        <v>2,5,7. MALT structure</v>
      </c>
    </row>
    <row r="26" spans="1:6">
      <c r="A26" s="45"/>
      <c r="F26" s="120" t="str">
        <f t="array" ref="F26">IFERROR(INDEX('TK99'!$C:$C,SMALL(IF('TK99'!N31:N204&lt;&gt;"",ROW('TK99'!N31:N204)),ROW(A23))),"")</f>
        <v>Acrotères</v>
      </c>
    </row>
    <row r="27" spans="1:6">
      <c r="A27" s="45"/>
      <c r="F27" s="120" t="str">
        <f t="array" ref="F27">IFERROR(INDEX('TK99'!$C:$C,SMALL(IF('TK99'!N32:N205&lt;&gt;"",ROW('TK99'!N32:N205)),ROW(A24))),"")</f>
        <v>2,6,5. Essais sur béton durci</v>
      </c>
    </row>
    <row r="28" spans="1:6">
      <c r="A28" s="45"/>
      <c r="F28" s="120" t="str">
        <f t="array" ref="F28">IFERROR(INDEX('TK99'!$C:$C,SMALL(IF('TK99'!N33:N206&lt;&gt;"",ROW('TK99'!N33:N206)),ROW(A25))),"")</f>
        <v>2,6,6. Decofrage/utilisation de l'ouvrage</v>
      </c>
    </row>
    <row r="29" spans="1:6">
      <c r="A29" s="45"/>
      <c r="F29" s="120" t="str">
        <f t="array" ref="F29">IFERROR(INDEX('TK99'!$C:$C,SMALL(IF('TK99'!N34:N207&lt;&gt;"",ROW('TK99'!N34:N207)),ROW(A26))),"")</f>
        <v xml:space="preserve">DALLES </v>
      </c>
    </row>
    <row r="30" spans="1:6">
      <c r="A30" s="45"/>
      <c r="F30" s="120" t="str">
        <f t="array" ref="F30">IFERROR(INDEX('TK99'!$C:$C,SMALL(IF('TK99'!N35:N208&lt;&gt;"",ROW('TK99'!N35:N208)),ROW(A27))),"")</f>
        <v>3,0,2. Compaction des sols</v>
      </c>
    </row>
    <row r="31" spans="1:6">
      <c r="A31" s="45"/>
      <c r="F31" s="120" t="str">
        <f t="array" ref="F31">IFERROR(INDEX('TK99'!$C:$C,SMALL(IF('TK99'!N36:N209&lt;&gt;"",ROW('TK99'!N36:N209)),ROW(A28))),"")</f>
        <v xml:space="preserve">3,0,4. Ferraillages </v>
      </c>
    </row>
    <row r="32" spans="1:6">
      <c r="A32" s="45"/>
      <c r="F32" s="120" t="str">
        <f t="array" ref="F32">IFERROR(INDEX('TK99'!$C:$C,SMALL(IF('TK99'!N37:N210&lt;&gt;"",ROW('TK99'!N37:N210)),ROW(A29))),"")</f>
        <v>3,0,5. MALT dalle sur radier</v>
      </c>
    </row>
    <row r="33" spans="1:6">
      <c r="A33" s="45"/>
      <c r="F33" s="120" t="str">
        <f t="array" ref="F33">IFERROR(INDEX('TK99'!$C:$C,SMALL(IF('TK99'!N38:N211&lt;&gt;"",ROW('TK99'!N38:N211)),ROW(A30))),"")</f>
        <v>3,0,7.Essais sur béton durci</v>
      </c>
    </row>
    <row r="34" spans="1:6">
      <c r="A34" s="45"/>
      <c r="F34" s="120" t="str">
        <f t="array" ref="F34">IFERROR(INDEX('TK99'!$C:$C,SMALL(IF('TK99'!N39:N212&lt;&gt;"",ROW('TK99'!N39:N212)),ROW(A31))),"")</f>
        <v>3,0,8. Finition de la dalle</v>
      </c>
    </row>
    <row r="35" spans="1:6">
      <c r="A35" s="45"/>
      <c r="F35" s="120" t="str">
        <f t="array" ref="F35">IFERROR(INDEX('TK99'!$C:$C,SMALL(IF('TK99'!N40:N213&lt;&gt;"",ROW('TK99'!N40:N213)),ROW(A32))),"")</f>
        <v>3,0,10. MALT dalle sur radier</v>
      </c>
    </row>
    <row r="36" spans="1:6">
      <c r="A36" s="45"/>
      <c r="F36" s="120" t="str">
        <f t="array" ref="F36">IFERROR(INDEX('TK99'!$C:$C,SMALL(IF('TK99'!N41:N214&lt;&gt;"",ROW('TK99'!N41:N214)),ROW(A33))),"")</f>
        <v>4,0,5. Essais sur béton durci</v>
      </c>
    </row>
    <row r="37" spans="1:6">
      <c r="A37" s="45"/>
      <c r="F37" s="120" t="str">
        <f t="array" ref="F37">IFERROR(INDEX('TK99'!$C:$C,SMALL(IF('TK99'!N42:N215&lt;&gt;"",ROW('TK99'!N42:N215)),ROW(A34))),"")</f>
        <v>4,0,7. MALT plancher haut</v>
      </c>
    </row>
    <row r="38" spans="1:6">
      <c r="A38" s="45"/>
      <c r="F38" s="120" t="str">
        <f t="array" ref="F38">IFERROR(INDEX('TK99'!$C:$C,SMALL(IF('TK99'!N43:N216&lt;&gt;"",ROW('TK99'!N43:N216)),ROW(A35))),"")</f>
        <v xml:space="preserve">VOILES </v>
      </c>
    </row>
    <row r="39" spans="1:6">
      <c r="A39" s="45"/>
      <c r="F39" s="120" t="str">
        <f t="array" ref="F39">IFERROR(INDEX('TK99'!$C:$C,SMALL(IF('TK99'!N44:N217&lt;&gt;"",ROW('TK99'!N44:N217)),ROW(A36))),"")</f>
        <v>Corps creux Agglo/Brique</v>
      </c>
    </row>
    <row r="40" spans="1:6">
      <c r="A40" s="45"/>
      <c r="F40" s="120" t="str">
        <f t="array" ref="F40">IFERROR(INDEX('TK99'!$C:$C,SMALL(IF('TK99'!N45:N218&lt;&gt;"",ROW('TK99'!N45:N218)),ROW(A37))),"")</f>
        <v>5,2,6. Essais sur béton durci</v>
      </c>
    </row>
    <row r="41" spans="1:6">
      <c r="A41" s="45"/>
      <c r="F41" s="120" t="str">
        <f t="array" ref="F41">IFERROR(INDEX('TK99'!$C:$C,SMALL(IF('TK99'!N46:N219&lt;&gt;"",ROW('TK99'!N46:N219)),ROW(A38))),"")</f>
        <v xml:space="preserve">ETANCHEITE ET ISOLATION </v>
      </c>
    </row>
    <row r="42" spans="1:6">
      <c r="F42" s="120" t="str">
        <f t="array" ref="F42">IFERROR(INDEX('TK99'!$C:$C,SMALL(IF('TK99'!N47:N220&lt;&gt;"",ROW('TK99'!N47:N220)),ROW(A39))),"")</f>
        <v>REVETEMENT</v>
      </c>
    </row>
    <row r="43" spans="1:6">
      <c r="F43" s="120" t="str">
        <f t="array" ref="F43">IFERROR(INDEX('TK99'!$C:$C,SMALL(IF('TK99'!N48:N221&lt;&gt;"",ROW('TK99'!N48:N221)),ROW(A40))),"")</f>
        <v>Peintures Int/Ext</v>
      </c>
    </row>
    <row r="44" spans="1:6">
      <c r="F44" s="120" t="str">
        <f t="array" ref="F44">IFERROR(INDEX('TK99'!$C:$C,SMALL(IF('TK99'!N49:N222&lt;&gt;"",ROW('TK99'!N49:N222)),ROW(A41))),"")</f>
        <v>ELECTRICITE</v>
      </c>
    </row>
    <row r="45" spans="1:6">
      <c r="F45" s="120" t="str">
        <f t="array" ref="F45">IFERROR(INDEX('TK99'!$C:$C,SMALL(IF('TK99'!N50:N223&lt;&gt;"",ROW('TK99'!N50:N223)),ROW(A42))),"")</f>
        <v xml:space="preserve">CLIMATISATION </v>
      </c>
    </row>
    <row r="46" spans="1:6">
      <c r="F46" s="120" t="str">
        <f t="array" ref="F46">IFERROR(INDEX('TK99'!$C:$C,SMALL(IF('TK99'!N51:N224&lt;&gt;"",ROW('TK99'!N51:N224)),ROW(A43))),"")</f>
        <v/>
      </c>
    </row>
    <row r="47" spans="1:6">
      <c r="F47" s="120" t="str">
        <f t="array" ref="F47">IFERROR(INDEX('TK99'!$C:$C,SMALL(IF('TK99'!N52:N225&lt;&gt;"",ROW('TK99'!N52:N225)),ROW(A44))),"")</f>
        <v/>
      </c>
    </row>
    <row r="48" spans="1:6">
      <c r="F48" s="120" t="str">
        <f t="array" ref="F48">IFERROR(INDEX('TK99'!$C:$C,SMALL(IF('TK99'!N53:N226&lt;&gt;"",ROW('TK99'!N53:N226)),ROW(A45))),"")</f>
        <v/>
      </c>
    </row>
    <row r="49" spans="6:6">
      <c r="F49" s="120" t="str">
        <f t="array" ref="F49">IFERROR(INDEX('TK99'!$C:$C,SMALL(IF('TK99'!N54:N227&lt;&gt;"",ROW('TK99'!N54:N227)),ROW(A46))),"")</f>
        <v/>
      </c>
    </row>
    <row r="50" spans="6:6">
      <c r="F50" s="120" t="str">
        <f t="array" ref="F50">IFERROR(INDEX('TK99'!$C:$C,SMALL(IF('TK99'!N55:N228&lt;&gt;"",ROW('TK99'!N55:N228)),ROW(A47))),"")</f>
        <v/>
      </c>
    </row>
    <row r="51" spans="6:6">
      <c r="F51" s="120" t="str">
        <f t="array" ref="F51">IFERROR(INDEX('TK99'!$C:$C,SMALL(IF('TK99'!N56:N229&lt;&gt;"",ROW('TK99'!N56:N229)),ROW(A48))),"")</f>
        <v/>
      </c>
    </row>
    <row r="52" spans="6:6">
      <c r="F52" s="120" t="str">
        <f t="array" ref="F52">IFERROR(INDEX('TK99'!$C:$C,SMALL(IF('TK99'!N57:N230&lt;&gt;"",ROW('TK99'!N57:N230)),ROW(A49))),"")</f>
        <v/>
      </c>
    </row>
    <row r="53" spans="6:6">
      <c r="F53" s="120" t="str">
        <f t="array" ref="F53">IFERROR(INDEX('TK99'!$C:$C,SMALL(IF('TK99'!N58:N231&lt;&gt;"",ROW('TK99'!N58:N231)),ROW(A50))),"")</f>
        <v/>
      </c>
    </row>
    <row r="54" spans="6:6">
      <c r="F54" s="120" t="str">
        <f t="array" ref="F54">IFERROR(INDEX('TK99'!$C:$C,SMALL(IF('TK99'!N59:N232&lt;&gt;"",ROW('TK99'!N59:N232)),ROW(A51))),"")</f>
        <v/>
      </c>
    </row>
    <row r="55" spans="6:6">
      <c r="F55" s="120" t="str">
        <f t="array" ref="F55">IFERROR(INDEX('TK99'!$C:$C,SMALL(IF('TK99'!N60:N233&lt;&gt;"",ROW('TK99'!N60:N233)),ROW(A52))),"")</f>
        <v/>
      </c>
    </row>
    <row r="56" spans="6:6">
      <c r="F56" s="120" t="str">
        <f t="array" ref="F56">IFERROR(INDEX('TK99'!$C:$C,SMALL(IF('TK99'!N61:N234&lt;&gt;"",ROW('TK99'!N61:N234)),ROW(A53))),"")</f>
        <v/>
      </c>
    </row>
    <row r="57" spans="6:6">
      <c r="F57" s="120" t="str">
        <f t="array" ref="F57">IFERROR(INDEX('TK99'!$C:$C,SMALL(IF('TK99'!N62:N235&lt;&gt;"",ROW('TK99'!N62:N235)),ROW(A54))),"")</f>
        <v/>
      </c>
    </row>
    <row r="58" spans="6:6">
      <c r="F58" s="120" t="str">
        <f t="array" ref="F58">IFERROR(INDEX('TK99'!$C:$C,SMALL(IF('TK99'!N63:N236&lt;&gt;"",ROW('TK99'!N63:N236)),ROW(A55))),"")</f>
        <v/>
      </c>
    </row>
    <row r="59" spans="6:6">
      <c r="F59" s="120" t="str">
        <f t="array" ref="F59">IFERROR(INDEX('TK99'!$C:$C,SMALL(IF('TK99'!N64:N237&lt;&gt;"",ROW('TK99'!N64:N237)),ROW(A56))),"")</f>
        <v/>
      </c>
    </row>
    <row r="60" spans="6:6">
      <c r="F60" s="120" t="str">
        <f t="array" ref="F60">IFERROR(INDEX('TK99'!$C:$C,SMALL(IF('TK99'!N65:N238&lt;&gt;"",ROW('TK99'!N65:N238)),ROW(A57))),"")</f>
        <v/>
      </c>
    </row>
    <row r="61" spans="6:6">
      <c r="F61" s="120" t="str">
        <f t="array" ref="F61">IFERROR(INDEX('TK99'!$C:$C,SMALL(IF('TK99'!N66:N239&lt;&gt;"",ROW('TK99'!N66:N239)),ROW(A58))),"")</f>
        <v/>
      </c>
    </row>
    <row r="62" spans="6:6">
      <c r="F62" s="120" t="str">
        <f t="array" ref="F62">IFERROR(INDEX('TK99'!$C:$C,SMALL(IF('TK99'!N67:N240&lt;&gt;"",ROW('TK99'!N67:N240)),ROW(A59))),"")</f>
        <v/>
      </c>
    </row>
    <row r="63" spans="6:6">
      <c r="F63" s="120" t="str">
        <f t="array" ref="F63">IFERROR(INDEX('TK99'!$C:$C,SMALL(IF('TK99'!N68:N241&lt;&gt;"",ROW('TK99'!N68:N241)),ROW(A60))),"")</f>
        <v/>
      </c>
    </row>
    <row r="64" spans="6:6">
      <c r="F64" s="120" t="str">
        <f t="array" ref="F64">IFERROR(INDEX('TK99'!$C:$C,SMALL(IF('TK99'!N69:N242&lt;&gt;"",ROW('TK99'!N69:N242)),ROW(A61))),"")</f>
        <v/>
      </c>
    </row>
    <row r="65" spans="6:6">
      <c r="F65" s="120" t="str">
        <f t="array" ref="F65">IFERROR(INDEX('TK99'!$C:$C,SMALL(IF('TK99'!N70:N243&lt;&gt;"",ROW('TK99'!N70:N243)),ROW(A62))),"")</f>
        <v/>
      </c>
    </row>
    <row r="66" spans="6:6">
      <c r="F66" s="120" t="str">
        <f t="array" ref="F66">IFERROR(INDEX('TK99'!$C:$C,SMALL(IF('TK99'!N71:N244&lt;&gt;"",ROW('TK99'!N71:N244)),ROW(A63))),"")</f>
        <v/>
      </c>
    </row>
    <row r="67" spans="6:6">
      <c r="F67" s="120" t="str">
        <f t="array" ref="F67">IFERROR(INDEX('TK99'!$C:$C,SMALL(IF('TK99'!N72:N245&lt;&gt;"",ROW('TK99'!N72:N245)),ROW(A64))),"")</f>
        <v/>
      </c>
    </row>
    <row r="68" spans="6:6">
      <c r="F68" s="120" t="str">
        <f t="array" ref="F68">IFERROR(INDEX('TK99'!$C:$C,SMALL(IF('TK99'!N73:N246&lt;&gt;"",ROW('TK99'!N73:N246)),ROW(A65))),"")</f>
        <v/>
      </c>
    </row>
    <row r="69" spans="6:6">
      <c r="F69" s="120" t="str">
        <f t="array" ref="F69">IFERROR(INDEX('TK99'!$C:$C,SMALL(IF('TK99'!N74:N247&lt;&gt;"",ROW('TK99'!N74:N247)),ROW(A66))),"")</f>
        <v/>
      </c>
    </row>
    <row r="70" spans="6:6">
      <c r="F70" s="120" t="str">
        <f t="array" ref="F70">IFERROR(INDEX('TK99'!$C:$C,SMALL(IF('TK99'!N75:N248&lt;&gt;"",ROW('TK99'!N75:N248)),ROW(A67))),"")</f>
        <v/>
      </c>
    </row>
    <row r="71" spans="6:6">
      <c r="F71" s="120" t="str">
        <f t="array" ref="F71">IFERROR(INDEX('TK99'!$C:$C,SMALL(IF('TK99'!N76:N249&lt;&gt;"",ROW('TK99'!N76:N249)),ROW(A68))),"")</f>
        <v/>
      </c>
    </row>
    <row r="72" spans="6:6">
      <c r="F72" s="120" t="str">
        <f t="array" ref="F72">IFERROR(INDEX('TK99'!$C:$C,SMALL(IF('TK99'!N77:N250&lt;&gt;"",ROW('TK99'!N77:N250)),ROW(A69))),"")</f>
        <v/>
      </c>
    </row>
    <row r="73" spans="6:6">
      <c r="F73" s="120" t="str">
        <f t="array" ref="F73">IFERROR(INDEX('TK99'!$C:$C,SMALL(IF('TK99'!N78:N251&lt;&gt;"",ROW('TK99'!N78:N251)),ROW(A70))),"")</f>
        <v/>
      </c>
    </row>
    <row r="74" spans="6:6">
      <c r="F74" s="120" t="str">
        <f t="array" ref="F74">IFERROR(INDEX('TK99'!$C:$C,SMALL(IF('TK99'!N79:N252&lt;&gt;"",ROW('TK99'!N79:N252)),ROW(A71))),"")</f>
        <v/>
      </c>
    </row>
    <row r="75" spans="6:6">
      <c r="F75" s="120" t="str">
        <f t="array" ref="F75">IFERROR(INDEX('TK99'!$C:$C,SMALL(IF('TK99'!N80:N253&lt;&gt;"",ROW('TK99'!N80:N253)),ROW(A72))),"")</f>
        <v/>
      </c>
    </row>
    <row r="76" spans="6:6">
      <c r="F76" s="120" t="str">
        <f t="array" ref="F76">IFERROR(INDEX('TK99'!$C:$C,SMALL(IF('TK99'!N81:N254&lt;&gt;"",ROW('TK99'!N81:N254)),ROW(A73))),"")</f>
        <v/>
      </c>
    </row>
    <row r="77" spans="6:6">
      <c r="F77" s="120" t="str">
        <f t="array" ref="F77">IFERROR(INDEX('TK99'!$C:$C,SMALL(IF('TK99'!N82:N255&lt;&gt;"",ROW('TK99'!N82:N255)),ROW(A74))),"")</f>
        <v/>
      </c>
    </row>
    <row r="78" spans="6:6">
      <c r="F78" s="120" t="str">
        <f t="array" ref="F78">IFERROR(INDEX('TK99'!$C:$C,SMALL(IF('TK99'!N83:N256&lt;&gt;"",ROW('TK99'!N83:N256)),ROW(A75))),"")</f>
        <v/>
      </c>
    </row>
    <row r="79" spans="6:6">
      <c r="F79" s="120" t="str">
        <f t="array" ref="F79">IFERROR(INDEX('TK99'!$C:$C,SMALL(IF('TK99'!N84:N257&lt;&gt;"",ROW('TK99'!N84:N257)),ROW(A76))),"")</f>
        <v/>
      </c>
    </row>
    <row r="80" spans="6:6">
      <c r="F80" s="120" t="str">
        <f t="array" ref="F80">IFERROR(INDEX('TK99'!$C:$C,SMALL(IF('TK99'!N85:N258&lt;&gt;"",ROW('TK99'!N85:N258)),ROW(A77))),"")</f>
        <v/>
      </c>
    </row>
    <row r="81" spans="6:6">
      <c r="F81" s="120" t="str">
        <f t="array" ref="F81">IFERROR(INDEX('TK99'!$C:$C,SMALL(IF('TK99'!N86:N259&lt;&gt;"",ROW('TK99'!N86:N259)),ROW(A78))),"")</f>
        <v/>
      </c>
    </row>
    <row r="82" spans="6:6">
      <c r="F82" s="120" t="str">
        <f t="array" ref="F82">IFERROR(INDEX('TK99'!$C:$C,SMALL(IF('TK99'!N87:N260&lt;&gt;"",ROW('TK99'!N87:N260)),ROW(A79))),"")</f>
        <v/>
      </c>
    </row>
    <row r="83" spans="6:6">
      <c r="F83" s="120" t="str">
        <f t="array" ref="F83">IFERROR(INDEX('TK99'!$C:$C,SMALL(IF('TK99'!N88:N261&lt;&gt;"",ROW('TK99'!N88:N261)),ROW(A80))),"")</f>
        <v/>
      </c>
    </row>
    <row r="84" spans="6:6">
      <c r="F84" s="120" t="str">
        <f t="array" ref="F84">IFERROR(INDEX('TK99'!$C:$C,SMALL(IF('TK99'!N89:N262&lt;&gt;"",ROW('TK99'!N89:N262)),ROW(A81))),"")</f>
        <v/>
      </c>
    </row>
    <row r="85" spans="6:6">
      <c r="F85" s="120" t="str">
        <f t="array" ref="F85">IFERROR(INDEX('TK99'!$C:$C,SMALL(IF('TK99'!N90:N263&lt;&gt;"",ROW('TK99'!N90:N263)),ROW(A82))),"")</f>
        <v/>
      </c>
    </row>
    <row r="86" spans="6:6">
      <c r="F86" s="120" t="str">
        <f t="array" ref="F86">IFERROR(INDEX('TK99'!$C:$C,SMALL(IF('TK99'!N91:N264&lt;&gt;"",ROW('TK99'!N91:N264)),ROW(A83))),"")</f>
        <v/>
      </c>
    </row>
    <row r="87" spans="6:6">
      <c r="F87" s="120" t="str">
        <f t="array" ref="F87">IFERROR(INDEX('TK99'!$C:$C,SMALL(IF('TK99'!N92:N265&lt;&gt;"",ROW('TK99'!N92:N265)),ROW(A84))),"")</f>
        <v/>
      </c>
    </row>
    <row r="88" spans="6:6">
      <c r="F88" s="120" t="str">
        <f t="array" ref="F88">IFERROR(INDEX('TK99'!$C:$C,SMALL(IF('TK99'!N93:N266&lt;&gt;"",ROW('TK99'!N93:N266)),ROW(A85))),"")</f>
        <v/>
      </c>
    </row>
    <row r="89" spans="6:6">
      <c r="F89" s="120" t="str">
        <f t="array" ref="F89">IFERROR(INDEX('TK99'!$C:$C,SMALL(IF('TK99'!N94:N267&lt;&gt;"",ROW('TK99'!N94:N267)),ROW(A86))),"")</f>
        <v/>
      </c>
    </row>
    <row r="90" spans="6:6">
      <c r="F90" s="120" t="str">
        <f t="array" ref="F90">IFERROR(INDEX('TK99'!$C:$C,SMALL(IF('TK99'!N95:N268&lt;&gt;"",ROW('TK99'!N95:N268)),ROW(A87))),"")</f>
        <v/>
      </c>
    </row>
    <row r="91" spans="6:6">
      <c r="F91" s="120" t="str">
        <f t="array" ref="F91">IFERROR(INDEX('TK99'!$C:$C,SMALL(IF('TK99'!N96:N269&lt;&gt;"",ROW('TK99'!N96:N269)),ROW(A88))),"")</f>
        <v/>
      </c>
    </row>
    <row r="92" spans="6:6">
      <c r="F92" s="120" t="str">
        <f t="array" ref="F92">IFERROR(INDEX('TK99'!$C:$C,SMALL(IF('TK99'!N97:N270&lt;&gt;"",ROW('TK99'!N97:N270)),ROW(A89))),"")</f>
        <v/>
      </c>
    </row>
    <row r="93" spans="6:6">
      <c r="F93" s="120" t="str">
        <f t="array" ref="F93">IFERROR(INDEX('TK99'!$C:$C,SMALL(IF('TK99'!N98:N271&lt;&gt;"",ROW('TK99'!N98:N271)),ROW(A90))),"")</f>
        <v/>
      </c>
    </row>
    <row r="94" spans="6:6">
      <c r="F94" s="120" t="str">
        <f t="array" ref="F94">IFERROR(INDEX('TK99'!$C:$C,SMALL(IF('TK99'!N99:N272&lt;&gt;"",ROW('TK99'!N99:N272)),ROW(A91))),"")</f>
        <v/>
      </c>
    </row>
    <row r="95" spans="6:6">
      <c r="F95" s="120" t="str">
        <f t="array" ref="F95">IFERROR(INDEX('TK99'!$C:$C,SMALL(IF('TK99'!N100:N273&lt;&gt;"",ROW('TK99'!N100:N273)),ROW(A92))),"")</f>
        <v/>
      </c>
    </row>
    <row r="96" spans="6:6">
      <c r="F96" s="120" t="str">
        <f t="array" ref="F96">IFERROR(INDEX('TK99'!$C:$C,SMALL(IF('TK99'!N101:N274&lt;&gt;"",ROW('TK99'!N101:N274)),ROW(A93))),"")</f>
        <v/>
      </c>
    </row>
    <row r="97" spans="6:6">
      <c r="F97" s="120" t="str">
        <f t="array" ref="F97">IFERROR(INDEX('TK99'!$C:$C,SMALL(IF('TK99'!N102:N275&lt;&gt;"",ROW('TK99'!N102:N275)),ROW(A94))),"")</f>
        <v/>
      </c>
    </row>
    <row r="98" spans="6:6">
      <c r="F98" s="120" t="str">
        <f t="array" ref="F98">IFERROR(INDEX('TK99'!$C:$C,SMALL(IF('TK99'!N103:N276&lt;&gt;"",ROW('TK99'!N103:N276)),ROW(A95))),"")</f>
        <v/>
      </c>
    </row>
    <row r="99" spans="6:6">
      <c r="F99" s="120" t="str">
        <f t="array" ref="F99">IFERROR(INDEX('TK99'!$C:$C,SMALL(IF('TK99'!N104:N277&lt;&gt;"",ROW('TK99'!N104:N277)),ROW(A96))),"")</f>
        <v/>
      </c>
    </row>
    <row r="100" spans="6:6">
      <c r="F100" s="120" t="str">
        <f t="array" ref="F100">IFERROR(INDEX('TK99'!$C:$C,SMALL(IF('TK99'!N105:N278&lt;&gt;"",ROW('TK99'!N105:N278)),ROW(A97))),"")</f>
        <v/>
      </c>
    </row>
    <row r="101" spans="6:6">
      <c r="F101" s="120" t="str">
        <f t="array" ref="F101">IFERROR(INDEX('TK99'!$C:$C,SMALL(IF('TK99'!N106:N279&lt;&gt;"",ROW('TK99'!N106:N279)),ROW(A98))),"")</f>
        <v/>
      </c>
    </row>
    <row r="102" spans="6:6">
      <c r="F102" s="120" t="str">
        <f t="array" ref="F102">IFERROR(INDEX('TK99'!$C:$C,SMALL(IF('TK99'!N107:N280&lt;&gt;"",ROW('TK99'!N107:N280)),ROW(A99))),"")</f>
        <v/>
      </c>
    </row>
    <row r="103" spans="6:6">
      <c r="F103" s="120" t="str">
        <f t="array" ref="F103">IFERROR(INDEX('TK99'!$C:$C,SMALL(IF('TK99'!N108:N281&lt;&gt;"",ROW('TK99'!N108:N281)),ROW(A100))),"")</f>
        <v/>
      </c>
    </row>
    <row r="104" spans="6:6">
      <c r="F104" s="120" t="str">
        <f t="array" ref="F104">IFERROR(INDEX('TK99'!$C:$C,SMALL(IF('TK99'!N109:N282&lt;&gt;"",ROW('TK99'!N109:N282)),ROW(A101))),"")</f>
        <v/>
      </c>
    </row>
    <row r="105" spans="6:6">
      <c r="F105" s="120" t="str">
        <f t="array" ref="F105">IFERROR(INDEX('TK99'!$C:$C,SMALL(IF('TK99'!N110:N283&lt;&gt;"",ROW('TK99'!N110:N283)),ROW(A102))),"")</f>
        <v/>
      </c>
    </row>
    <row r="106" spans="6:6">
      <c r="F106" s="120" t="str">
        <f t="array" ref="F106">IFERROR(INDEX('TK99'!$C:$C,SMALL(IF('TK99'!N111:N284&lt;&gt;"",ROW('TK99'!N111:N284)),ROW(A103))),"")</f>
        <v/>
      </c>
    </row>
    <row r="107" spans="6:6">
      <c r="F107" s="120" t="str">
        <f t="array" ref="F107">IFERROR(INDEX('TK99'!$C:$C,SMALL(IF('TK99'!N112:N285&lt;&gt;"",ROW('TK99'!N112:N285)),ROW(A104))),"")</f>
        <v/>
      </c>
    </row>
    <row r="108" spans="6:6">
      <c r="F108" s="120" t="str">
        <f t="array" ref="F108">IFERROR(INDEX('TK99'!$C:$C,SMALL(IF('TK99'!N113:N286&lt;&gt;"",ROW('TK99'!N113:N286)),ROW(A105))),"")</f>
        <v/>
      </c>
    </row>
    <row r="109" spans="6:6">
      <c r="F109" s="120" t="str">
        <f t="array" ref="F109">IFERROR(INDEX('TK99'!$C:$C,SMALL(IF('TK99'!N114:N287&lt;&gt;"",ROW('TK99'!N114:N287)),ROW(A106))),"")</f>
        <v/>
      </c>
    </row>
    <row r="110" spans="6:6">
      <c r="F110" s="120" t="str">
        <f t="array" ref="F110">IFERROR(INDEX('TK99'!$C:$C,SMALL(IF('TK99'!N115:N288&lt;&gt;"",ROW('TK99'!N115:N288)),ROW(A107))),"")</f>
        <v/>
      </c>
    </row>
    <row r="111" spans="6:6">
      <c r="F111" s="120" t="str">
        <f t="array" ref="F111">IFERROR(INDEX('TK99'!$C:$C,SMALL(IF('TK99'!N116:N289&lt;&gt;"",ROW('TK99'!N116:N289)),ROW(A108))),"")</f>
        <v/>
      </c>
    </row>
    <row r="112" spans="6:6">
      <c r="F112" s="120" t="str">
        <f t="array" ref="F112">IFERROR(INDEX('TK99'!$C:$C,SMALL(IF('TK99'!N117:N290&lt;&gt;"",ROW('TK99'!N117:N290)),ROW(A109))),"")</f>
        <v/>
      </c>
    </row>
    <row r="113" spans="6:6">
      <c r="F113" s="120" t="str">
        <f t="array" ref="F113">IFERROR(INDEX('TK99'!$C:$C,SMALL(IF('TK99'!N118:N291&lt;&gt;"",ROW('TK99'!N118:N291)),ROW(A110))),"")</f>
        <v/>
      </c>
    </row>
    <row r="114" spans="6:6">
      <c r="F114" s="120" t="str">
        <f t="array" ref="F114">IFERROR(INDEX('TK99'!$C:$C,SMALL(IF('TK99'!N119:N292&lt;&gt;"",ROW('TK99'!N119:N292)),ROW(A111))),"")</f>
        <v/>
      </c>
    </row>
    <row r="115" spans="6:6">
      <c r="F115" s="120" t="str">
        <f t="array" ref="F115">IFERROR(INDEX('TK99'!$C:$C,SMALL(IF('TK99'!N120:N293&lt;&gt;"",ROW('TK99'!N120:N293)),ROW(A112))),"")</f>
        <v/>
      </c>
    </row>
    <row r="116" spans="6:6">
      <c r="F116" s="120" t="str">
        <f t="array" ref="F116">IFERROR(INDEX('TK99'!$C:$C,SMALL(IF('TK99'!N121:N294&lt;&gt;"",ROW('TK99'!N121:N294)),ROW(A113))),"")</f>
        <v/>
      </c>
    </row>
    <row r="117" spans="6:6">
      <c r="F117" s="120" t="str">
        <f t="array" ref="F117">IFERROR(INDEX('TK99'!$C:$C,SMALL(IF('TK99'!N122:N295&lt;&gt;"",ROW('TK99'!N122:N295)),ROW(A114))),"")</f>
        <v/>
      </c>
    </row>
    <row r="118" spans="6:6">
      <c r="F118" s="120" t="str">
        <f t="array" ref="F118">IFERROR(INDEX('TK99'!$C:$C,SMALL(IF('TK99'!N123:N296&lt;&gt;"",ROW('TK99'!N123:N296)),ROW(A115))),"")</f>
        <v/>
      </c>
    </row>
    <row r="119" spans="6:6">
      <c r="F119" s="120" t="str">
        <f t="array" ref="F119">IFERROR(INDEX('TK99'!$C:$C,SMALL(IF('TK99'!N124:N297&lt;&gt;"",ROW('TK99'!N124:N297)),ROW(A116))),"")</f>
        <v/>
      </c>
    </row>
    <row r="120" spans="6:6">
      <c r="F120" s="120" t="str">
        <f t="array" ref="F120">IFERROR(INDEX('TK99'!$C:$C,SMALL(IF('TK99'!N125:N298&lt;&gt;"",ROW('TK99'!N125:N298)),ROW(A117))),"")</f>
        <v/>
      </c>
    </row>
    <row r="121" spans="6:6">
      <c r="F121" s="120" t="str">
        <f t="array" ref="F121">IFERROR(INDEX('TK99'!$C:$C,SMALL(IF('TK99'!N126:N299&lt;&gt;"",ROW('TK99'!N126:N299)),ROW(A118))),"")</f>
        <v/>
      </c>
    </row>
    <row r="122" spans="6:6">
      <c r="F122" s="120" t="str">
        <f t="array" ref="F122">IFERROR(INDEX('TK99'!$C:$C,SMALL(IF('TK99'!N127:N300&lt;&gt;"",ROW('TK99'!N127:N300)),ROW(A119))),"")</f>
        <v/>
      </c>
    </row>
    <row r="123" spans="6:6">
      <c r="F123" s="120" t="str">
        <f t="array" ref="F123">IFERROR(INDEX('TK99'!$C:$C,SMALL(IF('TK99'!N128:N301&lt;&gt;"",ROW('TK99'!N128:N301)),ROW(A120))),"")</f>
        <v/>
      </c>
    </row>
    <row r="124" spans="6:6">
      <c r="F124" s="120" t="str">
        <f t="array" ref="F124">IFERROR(INDEX('TK99'!$C:$C,SMALL(IF('TK99'!N129:N302&lt;&gt;"",ROW('TK99'!N129:N302)),ROW(A121))),"")</f>
        <v/>
      </c>
    </row>
    <row r="125" spans="6:6">
      <c r="F125" s="120" t="str">
        <f t="array" ref="F125">IFERROR(INDEX('TK99'!$C:$C,SMALL(IF('TK99'!N130:N303&lt;&gt;"",ROW('TK99'!N130:N303)),ROW(A122))),"")</f>
        <v/>
      </c>
    </row>
    <row r="126" spans="6:6">
      <c r="F126" s="120" t="str">
        <f t="array" ref="F126">IFERROR(INDEX('TK99'!$C:$C,SMALL(IF('TK99'!N131:N304&lt;&gt;"",ROW('TK99'!N131:N304)),ROW(A123))),"")</f>
        <v/>
      </c>
    </row>
    <row r="127" spans="6:6">
      <c r="F127" s="120" t="str">
        <f t="array" ref="F127">IFERROR(INDEX('TK99'!$C:$C,SMALL(IF('TK99'!N132:N305&lt;&gt;"",ROW('TK99'!N132:N305)),ROW(A124))),"")</f>
        <v/>
      </c>
    </row>
    <row r="128" spans="6:6">
      <c r="F128" s="120" t="str">
        <f t="array" ref="F128">IFERROR(INDEX('TK99'!$C:$C,SMALL(IF('TK99'!N133:N306&lt;&gt;"",ROW('TK99'!N133:N306)),ROW(A125))),"")</f>
        <v/>
      </c>
    </row>
    <row r="129" spans="6:6">
      <c r="F129" s="120" t="str">
        <f t="array" ref="F129">IFERROR(INDEX('TK99'!$C:$C,SMALL(IF('TK99'!N134:N307&lt;&gt;"",ROW('TK99'!N134:N307)),ROW(A126))),"")</f>
        <v/>
      </c>
    </row>
    <row r="130" spans="6:6">
      <c r="F130" s="120" t="str">
        <f t="array" ref="F130">IFERROR(INDEX('TK99'!$C:$C,SMALL(IF('TK99'!N135:N308&lt;&gt;"",ROW('TK99'!N135:N308)),ROW(A127))),"")</f>
        <v/>
      </c>
    </row>
    <row r="131" spans="6:6">
      <c r="F131" s="120" t="str">
        <f t="array" ref="F131">IFERROR(INDEX('TK99'!$C:$C,SMALL(IF('TK99'!N136:N309&lt;&gt;"",ROW('TK99'!N136:N309)),ROW(A128))),"")</f>
        <v/>
      </c>
    </row>
    <row r="132" spans="6:6">
      <c r="F132" s="120" t="str">
        <f t="array" ref="F132">IFERROR(INDEX('TK99'!$C:$C,SMALL(IF('TK99'!N137:N310&lt;&gt;"",ROW('TK99'!N137:N310)),ROW(A129))),"")</f>
        <v/>
      </c>
    </row>
    <row r="133" spans="6:6">
      <c r="F133" s="120" t="str">
        <f t="array" ref="F133">IFERROR(INDEX('TK99'!$C:$C,SMALL(IF('TK99'!N138:N311&lt;&gt;"",ROW('TK99'!N138:N311)),ROW(A130))),"")</f>
        <v/>
      </c>
    </row>
    <row r="134" spans="6:6">
      <c r="F134" s="120" t="str">
        <f t="array" ref="F134">IFERROR(INDEX('TK99'!$C:$C,SMALL(IF('TK99'!N139:N312&lt;&gt;"",ROW('TK99'!N139:N312)),ROW(A131))),"")</f>
        <v/>
      </c>
    </row>
    <row r="135" spans="6:6">
      <c r="F135" s="120" t="str">
        <f t="array" ref="F135">IFERROR(INDEX('TK99'!$C:$C,SMALL(IF('TK99'!N140:N313&lt;&gt;"",ROW('TK99'!N140:N313)),ROW(A132))),"")</f>
        <v/>
      </c>
    </row>
    <row r="136" spans="6:6">
      <c r="F136" s="120" t="str">
        <f t="array" ref="F136">IFERROR(INDEX('TK99'!$C:$C,SMALL(IF('TK99'!N141:N314&lt;&gt;"",ROW('TK99'!N141:N314)),ROW(A133))),"")</f>
        <v/>
      </c>
    </row>
    <row r="137" spans="6:6">
      <c r="F137" s="120" t="str">
        <f t="array" ref="F137">IFERROR(INDEX('TK99'!$C:$C,SMALL(IF('TK99'!N142:N315&lt;&gt;"",ROW('TK99'!N142:N315)),ROW(A134))),"")</f>
        <v/>
      </c>
    </row>
    <row r="138" spans="6:6">
      <c r="F138" s="120" t="str">
        <f t="array" ref="F138">IFERROR(INDEX('TK99'!$C:$C,SMALL(IF('TK99'!N143:N316&lt;&gt;"",ROW('TK99'!N143:N316)),ROW(A135))),"")</f>
        <v/>
      </c>
    </row>
    <row r="139" spans="6:6">
      <c r="F139" s="120" t="str">
        <f t="array" ref="F139">IFERROR(INDEX('TK99'!$C:$C,SMALL(IF('TK99'!N144:N317&lt;&gt;"",ROW('TK99'!N144:N317)),ROW(A136))),"")</f>
        <v/>
      </c>
    </row>
    <row r="140" spans="6:6">
      <c r="F140" s="120" t="str">
        <f t="array" ref="F140">IFERROR(INDEX('TK99'!$C:$C,SMALL(IF('TK99'!N145:N318&lt;&gt;"",ROW('TK99'!N145:N318)),ROW(A137))),"")</f>
        <v/>
      </c>
    </row>
    <row r="141" spans="6:6">
      <c r="F141" s="120" t="str">
        <f t="array" ref="F141">IFERROR(INDEX('TK99'!$C:$C,SMALL(IF('TK99'!N146:N319&lt;&gt;"",ROW('TK99'!N146:N319)),ROW(A138))),"")</f>
        <v/>
      </c>
    </row>
    <row r="142" spans="6:6">
      <c r="F142" s="120" t="str">
        <f t="array" ref="F142">IFERROR(INDEX('TK99'!$C:$C,SMALL(IF('TK99'!N147:N320&lt;&gt;"",ROW('TK99'!N147:N320)),ROW(A139))),"")</f>
        <v/>
      </c>
    </row>
    <row r="143" spans="6:6">
      <c r="F143" s="120" t="str">
        <f t="array" ref="F143">IFERROR(INDEX('TK99'!$C:$C,SMALL(IF('TK99'!N148:N321&lt;&gt;"",ROW('TK99'!N148:N321)),ROW(A140))),"")</f>
        <v/>
      </c>
    </row>
    <row r="144" spans="6:6">
      <c r="F144" s="120" t="str">
        <f t="array" ref="F144">IFERROR(INDEX('TK99'!$C:$C,SMALL(IF('TK99'!N149:N322&lt;&gt;"",ROW('TK99'!N149:N322)),ROW(A141))),"")</f>
        <v/>
      </c>
    </row>
    <row r="145" spans="6:6">
      <c r="F145" s="120" t="str">
        <f t="array" ref="F145">IFERROR(INDEX('TK99'!$C:$C,SMALL(IF('TK99'!N150:N323&lt;&gt;"",ROW('TK99'!N150:N323)),ROW(A142))),"")</f>
        <v/>
      </c>
    </row>
    <row r="146" spans="6:6">
      <c r="F146" s="120" t="str">
        <f t="array" ref="F146">IFERROR(INDEX('TK99'!$C:$C,SMALL(IF('TK99'!N151:N324&lt;&gt;"",ROW('TK99'!N151:N324)),ROW(A143))),"")</f>
        <v/>
      </c>
    </row>
    <row r="147" spans="6:6">
      <c r="F147" s="120" t="str">
        <f t="array" ref="F147">IFERROR(INDEX('TK99'!$C:$C,SMALL(IF('TK99'!N152:N325&lt;&gt;"",ROW('TK99'!N152:N325)),ROW(A144))),"")</f>
        <v/>
      </c>
    </row>
    <row r="148" spans="6:6">
      <c r="F148" s="120" t="str">
        <f t="array" ref="F148">IFERROR(INDEX('TK99'!$C:$C,SMALL(IF('TK99'!N153:N326&lt;&gt;"",ROW('TK99'!N153:N326)),ROW(A145))),"")</f>
        <v/>
      </c>
    </row>
    <row r="149" spans="6:6">
      <c r="F149" s="120" t="str">
        <f t="array" ref="F149">IFERROR(INDEX('TK99'!$C:$C,SMALL(IF('TK99'!N154:N327&lt;&gt;"",ROW('TK99'!N154:N327)),ROW(A146))),"")</f>
        <v/>
      </c>
    </row>
    <row r="150" spans="6:6">
      <c r="F150" s="120" t="str">
        <f t="array" ref="F150">IFERROR(INDEX('TK99'!$C:$C,SMALL(IF('TK99'!N155:N328&lt;&gt;"",ROW('TK99'!N155:N328)),ROW(A147))),"")</f>
        <v/>
      </c>
    </row>
    <row r="151" spans="6:6">
      <c r="F151" s="120" t="str">
        <f t="array" ref="F151">IFERROR(INDEX('TK99'!$C:$C,SMALL(IF('TK99'!N156:N329&lt;&gt;"",ROW('TK99'!N156:N329)),ROW(A148))),"")</f>
        <v/>
      </c>
    </row>
    <row r="152" spans="6:6">
      <c r="F152" s="120" t="str">
        <f t="array" ref="F152">IFERROR(INDEX('TK99'!$C:$C,SMALL(IF('TK99'!N157:N330&lt;&gt;"",ROW('TK99'!N157:N330)),ROW(A149))),"")</f>
        <v/>
      </c>
    </row>
    <row r="153" spans="6:6">
      <c r="F153" s="120" t="str">
        <f t="array" ref="F153">IFERROR(INDEX('TK99'!$C:$C,SMALL(IF('TK99'!N158:N331&lt;&gt;"",ROW('TK99'!N158:N331)),ROW(A150))),"")</f>
        <v/>
      </c>
    </row>
    <row r="154" spans="6:6">
      <c r="F154" s="120" t="str">
        <f t="array" ref="F154">IFERROR(INDEX('TK99'!$C:$C,SMALL(IF('TK99'!N159:N332&lt;&gt;"",ROW('TK99'!N159:N332)),ROW(A151))),"")</f>
        <v/>
      </c>
    </row>
    <row r="155" spans="6:6">
      <c r="F155" s="120" t="str">
        <f t="array" ref="F155">IFERROR(INDEX('TK99'!$C:$C,SMALL(IF('TK99'!N160:N333&lt;&gt;"",ROW('TK99'!N160:N333)),ROW(A152))),"")</f>
        <v/>
      </c>
    </row>
    <row r="156" spans="6:6">
      <c r="F156" s="120" t="str">
        <f t="array" ref="F156">IFERROR(INDEX('TK99'!$C:$C,SMALL(IF('TK99'!N161:N334&lt;&gt;"",ROW('TK99'!N161:N334)),ROW(A153))),"")</f>
        <v/>
      </c>
    </row>
    <row r="157" spans="6:6">
      <c r="F157" s="120" t="str">
        <f t="array" ref="F157">IFERROR(INDEX('TK99'!$C:$C,SMALL(IF('TK99'!N162:N335&lt;&gt;"",ROW('TK99'!N162:N335)),ROW(A154))),"")</f>
        <v/>
      </c>
    </row>
    <row r="158" spans="6:6">
      <c r="F158" s="120" t="str">
        <f t="array" ref="F158">IFERROR(INDEX('TK99'!$C:$C,SMALL(IF('TK99'!N163:N336&lt;&gt;"",ROW('TK99'!N163:N336)),ROW(A155))),"")</f>
        <v/>
      </c>
    </row>
    <row r="159" spans="6:6">
      <c r="F159" s="120" t="str">
        <f t="array" ref="F159">IFERROR(INDEX('TK99'!$C:$C,SMALL(IF('TK99'!N164:N337&lt;&gt;"",ROW('TK99'!N164:N337)),ROW(A156))),"")</f>
        <v/>
      </c>
    </row>
    <row r="160" spans="6:6">
      <c r="F160" s="120" t="str">
        <f t="array" ref="F160">IFERROR(INDEX('TK99'!$C:$C,SMALL(IF('TK99'!N165:N338&lt;&gt;"",ROW('TK99'!N165:N338)),ROW(A157))),"")</f>
        <v/>
      </c>
    </row>
    <row r="161" spans="6:6">
      <c r="F161" s="120" t="str">
        <f t="array" ref="F161">IFERROR(INDEX('TK99'!$C:$C,SMALL(IF('TK99'!N166:N339&lt;&gt;"",ROW('TK99'!N166:N339)),ROW(A158))),"")</f>
        <v/>
      </c>
    </row>
    <row r="162" spans="6:6">
      <c r="F162" s="120" t="str">
        <f t="array" ref="F162">IFERROR(INDEX('TK99'!$C:$C,SMALL(IF('TK99'!N167:N340&lt;&gt;"",ROW('TK99'!N167:N340)),ROW(A159))),"")</f>
        <v/>
      </c>
    </row>
    <row r="163" spans="6:6">
      <c r="F163" s="120" t="str">
        <f t="array" ref="F163">IFERROR(INDEX('TK99'!$C:$C,SMALL(IF('TK99'!N168:N341&lt;&gt;"",ROW('TK99'!N168:N341)),ROW(A160))),"")</f>
        <v/>
      </c>
    </row>
    <row r="164" spans="6:6">
      <c r="F164" s="120" t="str">
        <f t="array" ref="F164">IFERROR(INDEX('TK99'!$C:$C,SMALL(IF('TK99'!N169:N342&lt;&gt;"",ROW('TK99'!N169:N342)),ROW(A161))),"")</f>
        <v/>
      </c>
    </row>
    <row r="165" spans="6:6">
      <c r="F165" s="120" t="str">
        <f t="array" ref="F165">IFERROR(INDEX('TK99'!$C:$C,SMALL(IF('TK99'!N170:N343&lt;&gt;"",ROW('TK99'!N170:N343)),ROW(A162))),"")</f>
        <v/>
      </c>
    </row>
    <row r="166" spans="6:6">
      <c r="F166" s="120" t="str">
        <f t="array" ref="F166">IFERROR(INDEX('TK99'!$C:$C,SMALL(IF('TK99'!N171:N344&lt;&gt;"",ROW('TK99'!N171:N344)),ROW(A163))),"")</f>
        <v/>
      </c>
    </row>
    <row r="167" spans="6:6">
      <c r="F167" s="120" t="str">
        <f t="array" ref="F167">IFERROR(INDEX('TK99'!$C:$C,SMALL(IF('TK99'!N172:N345&lt;&gt;"",ROW('TK99'!N172:N345)),ROW(A164))),"")</f>
        <v/>
      </c>
    </row>
    <row r="168" spans="6:6">
      <c r="F168" s="120" t="str">
        <f t="array" ref="F168">IFERROR(INDEX('TK99'!$C:$C,SMALL(IF('TK99'!N173:N346&lt;&gt;"",ROW('TK99'!N173:N346)),ROW(A165))),"")</f>
        <v/>
      </c>
    </row>
    <row r="169" spans="6:6">
      <c r="F169" s="120" t="str">
        <f t="array" ref="F169">IFERROR(INDEX('TK99'!$C:$C,SMALL(IF('TK99'!N174:N347&lt;&gt;"",ROW('TK99'!N174:N347)),ROW(A166))),"")</f>
        <v/>
      </c>
    </row>
    <row r="170" spans="6:6">
      <c r="F170" s="120" t="str">
        <f t="array" ref="F170">IFERROR(INDEX('TK99'!$C:$C,SMALL(IF('TK99'!N175:N348&lt;&gt;"",ROW('TK99'!N175:N348)),ROW(A167))),"")</f>
        <v/>
      </c>
    </row>
    <row r="171" spans="6:6">
      <c r="F171" s="120" t="str">
        <f t="array" ref="F171">IFERROR(INDEX('TK99'!$C:$C,SMALL(IF('TK99'!N176:N349&lt;&gt;"",ROW('TK99'!N176:N349)),ROW(A168))),"")</f>
        <v/>
      </c>
    </row>
    <row r="172" spans="6:6">
      <c r="F172" s="120" t="str">
        <f t="array" ref="F172">IFERROR(INDEX('TK99'!$C:$C,SMALL(IF('TK99'!N177:N350&lt;&gt;"",ROW('TK99'!N177:N350)),ROW(A169))),"")</f>
        <v/>
      </c>
    </row>
    <row r="173" spans="6:6">
      <c r="F173" s="120" t="str">
        <f t="array" ref="F173">IFERROR(INDEX('TK99'!$C:$C,SMALL(IF('TK99'!N178:N351&lt;&gt;"",ROW('TK99'!N178:N351)),ROW(A170))),"")</f>
        <v/>
      </c>
    </row>
    <row r="174" spans="6:6">
      <c r="F174" s="120" t="str">
        <f t="array" ref="F174">IFERROR(INDEX('TK99'!$C:$C,SMALL(IF('TK99'!N179:N352&lt;&gt;"",ROW('TK99'!N179:N352)),ROW(A171))),"")</f>
        <v/>
      </c>
    </row>
    <row r="175" spans="6:6">
      <c r="F175" s="120" t="str">
        <f t="array" ref="F175">IFERROR(INDEX('TK99'!$C:$C,SMALL(IF('TK99'!N180:N353&lt;&gt;"",ROW('TK99'!N180:N353)),ROW(A172))),"")</f>
        <v/>
      </c>
    </row>
    <row r="176" spans="6:6">
      <c r="F176" s="120" t="str">
        <f t="array" ref="F176">IFERROR(INDEX('TK99'!$C:$C,SMALL(IF('TK99'!N181:N354&lt;&gt;"",ROW('TK99'!N181:N354)),ROW(A173))),"")</f>
        <v/>
      </c>
    </row>
    <row r="177" spans="6:6">
      <c r="F177" s="120" t="str">
        <f t="array" ref="F177">IFERROR(INDEX('TK99'!$C:$C,SMALL(IF('TK99'!N182:N355&lt;&gt;"",ROW('TK99'!N182:N355)),ROW(A174))),"")</f>
        <v/>
      </c>
    </row>
    <row r="178" spans="6:6">
      <c r="F178" s="120" t="str">
        <f t="array" ref="F178">IFERROR(INDEX('TK99'!$C:$C,SMALL(IF('TK99'!N183:N356&lt;&gt;"",ROW('TK99'!N183:N356)),ROW(A175))),"")</f>
        <v/>
      </c>
    </row>
    <row r="179" spans="6:6">
      <c r="F179" s="120" t="str">
        <f t="array" ref="F179">IFERROR(INDEX('TK99'!$C:$C,SMALL(IF('TK99'!N184:N357&lt;&gt;"",ROW('TK99'!N184:N357)),ROW(A176))),"")</f>
        <v/>
      </c>
    </row>
    <row r="184" spans="6:6">
      <c r="F184" s="45"/>
    </row>
    <row r="185" spans="6:6">
      <c r="F185" s="45"/>
    </row>
    <row r="186" spans="6:6">
      <c r="F186" s="45"/>
    </row>
    <row r="187" spans="6:6">
      <c r="F187" s="45"/>
    </row>
  </sheetData>
  <autoFilter ref="A3:F179"/>
  <conditionalFormatting sqref="E4">
    <cfRule type="cellIs" dxfId="1" priority="1" operator="equal">
      <formula>0</formula>
    </cfRule>
    <cfRule type="cellIs" dxfId="0" priority="2" operator="greaterThan">
      <formula>0</formula>
    </cfRule>
    <cfRule type="colorScale" priority="4">
      <colorScale>
        <cfvo type="percent" val="&quot;$C$4&quot;"/>
        <cfvo type="percent" val="$C$4"/>
        <color rgb="FF00B050"/>
        <color rgb="FFFFEF9C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TK99</vt:lpstr>
      <vt:lpstr>Suivi Qualité PV</vt:lpstr>
      <vt:lpstr>'TK99'!Criteres</vt:lpstr>
      <vt:lpstr>'TK99'!Extraire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</dc:creator>
  <cp:lastModifiedBy>Frédéric BONNIOT</cp:lastModifiedBy>
  <dcterms:created xsi:type="dcterms:W3CDTF">2016-02-08T16:18:42Z</dcterms:created>
  <dcterms:modified xsi:type="dcterms:W3CDTF">2016-05-26T13:23:42Z</dcterms:modified>
</cp:coreProperties>
</file>