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19440" windowHeight="11640" tabRatio="854"/>
  </bookViews>
  <sheets>
    <sheet name="Analyse microscopique" sheetId="24" r:id="rId1"/>
    <sheet name="BD-minéraux" sheetId="3" r:id="rId2"/>
  </sheets>
  <functionGroups builtInGroupCount="17"/>
  <definedNames>
    <definedName name="_xlnm._FilterDatabase" localSheetId="1" hidden="1">'BD-minéraux'!$2:$2</definedName>
    <definedName name="Amphiboles">#REF!</definedName>
    <definedName name="Apatite">#REF!</definedName>
    <definedName name="Carbonates">#REF!</definedName>
    <definedName name="Chlorite">#REF!</definedName>
    <definedName name="f_ville" localSheetId="0">OFFSET('Analyse microscopique'!p_ville,0,0,COUNTA('Analyse microscopique'!l_ville),1)</definedName>
    <definedName name="f_ville">OFFSET(p_ville,0,0,COUNTA(l_ville),1)</definedName>
    <definedName name="Feldspaths">#REF!</definedName>
    <definedName name="Halogénures">#REF!</definedName>
    <definedName name="Hydroxydes">#REF!</definedName>
    <definedName name="Kaolinite">#REF!</definedName>
    <definedName name="l_ville" localSheetId="0">'Analyse microscopique'!$A$5:$A$35293</definedName>
    <definedName name="l_ville">'BD-minéraux'!$A$3:$A$35267</definedName>
    <definedName name="Métaux">#REF!</definedName>
    <definedName name="Micas">#REF!</definedName>
    <definedName name="Olivines">#REF!</definedName>
    <definedName name="Oxydes">#REF!</definedName>
    <definedName name="p_ville" localSheetId="0">'Analyse microscopique'!#REF!</definedName>
    <definedName name="p_ville">'BD-minéraux'!#REF!</definedName>
    <definedName name="Plagioclases">#REF!</definedName>
    <definedName name="Pyrophyllite_talc">#REF!</definedName>
    <definedName name="Pyroxènes">#REF!</definedName>
    <definedName name="Serpentine">#REF!</definedName>
    <definedName name="Smectite">#REF!</definedName>
    <definedName name="Sulfates">#REF!</definedName>
    <definedName name="Sulfures">#REF!</definedName>
    <definedName name="XRF">#REF!</definedName>
    <definedName name="XRF2">#REF!</definedName>
  </definedNames>
  <calcPr calcId="145621"/>
</workbook>
</file>

<file path=xl/calcChain.xml><?xml version="1.0" encoding="utf-8"?>
<calcChain xmlns="http://schemas.openxmlformats.org/spreadsheetml/2006/main">
  <c r="B12" i="24" l="1"/>
  <c r="B9" i="24"/>
  <c r="B10" i="24"/>
  <c r="B11" i="24"/>
  <c r="B8" i="24"/>
  <c r="B7" i="24"/>
  <c r="B6" i="24"/>
  <c r="B5" i="24"/>
  <c r="T6" i="24" l="1"/>
  <c r="T7" i="24"/>
  <c r="T8" i="24"/>
  <c r="T9" i="24"/>
  <c r="T10" i="24"/>
  <c r="T11" i="24"/>
  <c r="T12" i="24"/>
  <c r="T13" i="24"/>
  <c r="T14" i="24"/>
  <c r="T5" i="24"/>
  <c r="B14" i="24"/>
  <c r="B13" i="24"/>
</calcChain>
</file>

<file path=xl/sharedStrings.xml><?xml version="1.0" encoding="utf-8"?>
<sst xmlns="http://schemas.openxmlformats.org/spreadsheetml/2006/main" count="203" uniqueCount="175">
  <si>
    <t>C</t>
  </si>
  <si>
    <t>Na</t>
  </si>
  <si>
    <t>Mg</t>
  </si>
  <si>
    <t>Al</t>
  </si>
  <si>
    <t>Ca</t>
  </si>
  <si>
    <t>Ti</t>
  </si>
  <si>
    <t>Mn</t>
  </si>
  <si>
    <t>Calcite</t>
  </si>
  <si>
    <t>Ba</t>
  </si>
  <si>
    <t>Bi</t>
  </si>
  <si>
    <t>Cd</t>
  </si>
  <si>
    <t>Co</t>
  </si>
  <si>
    <t>Cr</t>
  </si>
  <si>
    <t>Cu</t>
  </si>
  <si>
    <t>Fe</t>
  </si>
  <si>
    <t>Ni</t>
  </si>
  <si>
    <t>Pb</t>
  </si>
  <si>
    <t>S</t>
  </si>
  <si>
    <t>Sb</t>
  </si>
  <si>
    <t>Sn</t>
  </si>
  <si>
    <t>Zn</t>
  </si>
  <si>
    <t>Si</t>
  </si>
  <si>
    <t>K</t>
  </si>
  <si>
    <t>Au</t>
  </si>
  <si>
    <t>Hg</t>
  </si>
  <si>
    <t>F</t>
  </si>
  <si>
    <t>Li</t>
  </si>
  <si>
    <t>B</t>
  </si>
  <si>
    <t>P</t>
  </si>
  <si>
    <t>Cl</t>
  </si>
  <si>
    <t>W</t>
  </si>
  <si>
    <t>Orthoclase</t>
  </si>
  <si>
    <t>Albite</t>
  </si>
  <si>
    <t>Chamosite</t>
  </si>
  <si>
    <t>Actinolite</t>
  </si>
  <si>
    <t>Muscovite</t>
  </si>
  <si>
    <t>Chalcopyrite</t>
  </si>
  <si>
    <t>Rutile</t>
  </si>
  <si>
    <t>Jarosite</t>
  </si>
  <si>
    <t>Gs</t>
  </si>
  <si>
    <t>Nom du mineral</t>
  </si>
  <si>
    <t>As</t>
  </si>
  <si>
    <t>O</t>
  </si>
  <si>
    <t>V</t>
  </si>
  <si>
    <t>Y</t>
  </si>
  <si>
    <t>Zr</t>
  </si>
  <si>
    <t>Nb</t>
  </si>
  <si>
    <t>Formule</t>
  </si>
  <si>
    <t>Famille</t>
  </si>
  <si>
    <t>Masse molaire</t>
  </si>
  <si>
    <t>Sr</t>
  </si>
  <si>
    <t>Te</t>
  </si>
  <si>
    <t>H</t>
  </si>
  <si>
    <t>He</t>
  </si>
  <si>
    <t>Be</t>
  </si>
  <si>
    <t>N</t>
  </si>
  <si>
    <t>Ne</t>
  </si>
  <si>
    <t>Ar</t>
  </si>
  <si>
    <t>Sc</t>
  </si>
  <si>
    <t>Ga</t>
  </si>
  <si>
    <t>Ge</t>
  </si>
  <si>
    <t>Se</t>
  </si>
  <si>
    <t>Br</t>
  </si>
  <si>
    <t>Kr</t>
  </si>
  <si>
    <t>Rb</t>
  </si>
  <si>
    <t>MO</t>
  </si>
  <si>
    <t>Tc</t>
  </si>
  <si>
    <t>Ru</t>
  </si>
  <si>
    <t>Rh</t>
  </si>
  <si>
    <t>Pd</t>
  </si>
  <si>
    <t>Ag</t>
  </si>
  <si>
    <t>In</t>
  </si>
  <si>
    <t>I</t>
  </si>
  <si>
    <t>Xe</t>
  </si>
  <si>
    <t>Cs</t>
  </si>
  <si>
    <t>Hf</t>
  </si>
  <si>
    <t>Ta</t>
  </si>
  <si>
    <t>Re</t>
  </si>
  <si>
    <t>Os</t>
  </si>
  <si>
    <t>Ir</t>
  </si>
  <si>
    <t>Pt</t>
  </si>
  <si>
    <t>TI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</si>
  <si>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</si>
  <si>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</si>
  <si>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</si>
  <si>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</si>
  <si>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</si>
  <si>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</si>
  <si>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</si>
  <si>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</si>
  <si>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</si>
  <si>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</si>
  <si>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</si>
  <si>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</si>
  <si>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</si>
  <si>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</si>
  <si>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</si>
  <si>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</si>
  <si>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</si>
  <si>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</si>
  <si>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</si>
  <si>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</si>
  <si>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</si>
  <si>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</si>
  <si>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</si>
  <si>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</si>
  <si>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</si>
  <si>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</si>
  <si>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</si>
  <si>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</si>
  <si>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</si>
  <si>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</si>
  <si>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</si>
  <si>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</si>
  <si>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</si>
  <si>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</si>
  <si>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</si>
  <si>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</si>
  <si>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</si>
  <si>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</si>
  <si>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</si>
  <si>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</si>
  <si>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</si>
  <si>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</si>
  <si>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</si>
  <si>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</si>
  <si>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</si>
  <si>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</si>
  <si>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</si>
  <si>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</si>
  <si>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</si>
  <si>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</si>
  <si>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Andradite</t>
  </si>
  <si>
    <t>Antigorite</t>
  </si>
  <si>
    <t>Aluminite</t>
  </si>
  <si>
    <t>Galena</t>
  </si>
  <si>
    <t>Gibbsite</t>
  </si>
  <si>
    <t>Kyanite</t>
  </si>
  <si>
    <t>Stannite</t>
  </si>
  <si>
    <t>Stibnite</t>
  </si>
  <si>
    <t>Tennantite</t>
  </si>
  <si>
    <t>Titanite</t>
  </si>
  <si>
    <t>Wollastonite-1A</t>
  </si>
  <si>
    <t>REE</t>
  </si>
  <si>
    <t>Nom du minéral</t>
  </si>
  <si>
    <t xml:space="preserve">Analyse 1 </t>
  </si>
  <si>
    <t>Analyse 2</t>
  </si>
  <si>
    <t>Analyse 3</t>
  </si>
  <si>
    <t>Analyse 4</t>
  </si>
  <si>
    <t>Analyse 5</t>
  </si>
  <si>
    <t>Analyse 6</t>
  </si>
  <si>
    <t>Analyse 7</t>
  </si>
  <si>
    <t>Nom du minéral extrait de la base de donnée</t>
  </si>
  <si>
    <t>Eléments chimiques</t>
  </si>
  <si>
    <t>Les chiffres correspondent aux résultats obtenus par analyses chimique à l'aide d'un microscope électronque</t>
  </si>
  <si>
    <t>Cette recherche manuelle s'avère très longue, fastidieuse et pas du tout efficace car le risque d'erreur est tres tres haut surtout que la base de données contient 4738 minérales.</t>
  </si>
  <si>
    <t>Ces chiffrent doivent servir à trouver le nom du minéral en utilisant une base de donnée : elle setrouve dans la feuille intitulée "BD-minéraux"</t>
  </si>
  <si>
    <t>Exemple :</t>
  </si>
  <si>
    <t>Oxygène (O) = 48.66, Sodium (Na) = 8.3, Aluminium (Al) = 10.77, Silicium (Si) = 31.5 et Calcium (Ca) = 0.76</t>
  </si>
  <si>
    <r>
      <t xml:space="preserve">Je cherche la base de donnée "DB-minéraux" les valeur de l'oxygène, Na, Al, Si et Ca qui correspondent aux résultats de l'analyse 3, et le minéral qui correspond s'appelle </t>
    </r>
    <r>
      <rPr>
        <b/>
        <sz val="14"/>
        <color rgb="FF00B0F0"/>
        <rFont val="Calibri"/>
        <family val="2"/>
        <scheme val="minor"/>
      </rPr>
      <t>Albite.</t>
    </r>
  </si>
  <si>
    <t>Les case vertes contiennent les noms des minéraux trouvés dans la base de données "BD-minéraux" en se servant des résultats d'analyse (spectre 1 à spectre 7)</t>
  </si>
  <si>
    <t>la recherche est d'autant plus longue car on peut traiter des centaines d'analyses comme ça</t>
  </si>
  <si>
    <t>Serait-il possible d'écrire un code VB qui automatise la recherche</t>
  </si>
  <si>
    <t>Type de résultats d'analyses au microscope électronique</t>
  </si>
  <si>
    <t xml:space="preserve">à savoir : </t>
  </si>
  <si>
    <t xml:space="preserve"> Les résultats obtenus par le microscope électrique ne sont jamais strictement identiques à ceux théoriques contenus dans la base de sonnées "BD-minéraux"; </t>
  </si>
  <si>
    <t>Exemple de l'analyse 3, au lieu d'avoir une valeur de 48.66 pour l'oxygène, on peut avoir soit ~43, soit ~55 ( donc +/- 10 à 15 % de la valeur théorique)</t>
  </si>
  <si>
    <t>Serait-il possible que le code VB demande  l'incertitude (5%, 10%, 15%...) sur les analyses du microscope électronique avant de lancer la recherche et l'identification des minéraux?</t>
  </si>
  <si>
    <t>Analyse 8</t>
  </si>
  <si>
    <t>Analyse 9</t>
  </si>
  <si>
    <t>Cobaltite</t>
  </si>
  <si>
    <t>Analyse 10</t>
  </si>
  <si>
    <t>Total</t>
  </si>
  <si>
    <t>le minéral n'est reconnu que si on met la valeur théorique de 48.66 qui se trouve dans la base de donnée "BD-minéraux"</t>
  </si>
  <si>
    <t>Ne sont pas identifiés pourtant le même code que pour les analyses au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</si>
</sst>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Arial"/>
      <family val="2"/>
    </font>
    <font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3" fillId="2" borderId="1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6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0" xfId="0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2" fontId="6" fillId="0" borderId="0" xfId="0" applyNumberFormat="1" applyFont="1" applyFill="1" applyAlignment="1">
      <alignment horizontal="center"/>
    </xf>
    <xf numFmtId="2" fontId="6" fillId="0" borderId="0" xfId="0" applyNumberFormat="1" applyFont="1" applyFill="1"/>
    <xf numFmtId="0" fontId="7" fillId="0" borderId="1" xfId="0" applyFont="1" applyFill="1" applyBorder="1"/>
    <xf numFmtId="0" fontId="9" fillId="0" borderId="0" xfId="0" applyFont="1" applyFill="1"/>
    <xf numFmtId="0" fontId="3" fillId="0" borderId="0" xfId="0" applyFont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6" fillId="0" borderId="5" xfId="0" applyFont="1" applyFill="1" applyBorder="1"/>
    <xf numFmtId="2" fontId="6" fillId="0" borderId="0" xfId="0" applyNumberFormat="1" applyFont="1" applyFill="1" applyBorder="1"/>
    <xf numFmtId="0" fontId="6" fillId="0" borderId="3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left"/>
    </xf>
    <xf numFmtId="2" fontId="6" fillId="5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0" fontId="6" fillId="7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2" fontId="10" fillId="5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12" fillId="8" borderId="0" xfId="0" applyFont="1" applyFill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2" fontId="6" fillId="5" borderId="3" xfId="0" applyNumberFormat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/>
    </xf>
    <xf numFmtId="2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/>
    </xf>
    <xf numFmtId="2" fontId="6" fillId="9" borderId="0" xfId="0" applyNumberFormat="1" applyFont="1" applyFill="1"/>
    <xf numFmtId="0" fontId="6" fillId="9" borderId="1" xfId="0" applyFont="1" applyFill="1" applyBorder="1"/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2" fontId="15" fillId="9" borderId="1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2" fontId="14" fillId="3" borderId="1" xfId="0" applyNumberFormat="1" applyFont="1" applyFill="1" applyBorder="1" applyAlignment="1">
      <alignment horizontal="center" vertical="center"/>
    </xf>
    <xf numFmtId="0" fontId="15" fillId="9" borderId="0" xfId="0" applyFont="1" applyFill="1" applyBorder="1" applyAlignment="1">
      <alignment horizontal="left" vertical="center"/>
    </xf>
    <xf numFmtId="2" fontId="6" fillId="7" borderId="0" xfId="0" applyNumberFormat="1" applyFont="1" applyFill="1"/>
    <xf numFmtId="2" fontId="14" fillId="0" borderId="0" xfId="0" applyNumberFormat="1" applyFont="1" applyFill="1" applyBorder="1" applyAlignment="1">
      <alignment horizontal="left" vertical="center"/>
    </xf>
    <xf numFmtId="0" fontId="15" fillId="8" borderId="0" xfId="0" applyFont="1" applyFill="1" applyAlignment="1">
      <alignment horizontal="center"/>
    </xf>
  </cellXfs>
  <cellStyles count="4">
    <cellStyle name="Euro" xfId="3"/>
    <cellStyle name="Excel Built-in Normal" xfId="2"/>
    <cellStyle name="Normal" xfId="0" builtinId="0"/>
    <cellStyle name="Normal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680357</xdr:colOff>
      <xdr:row>25</xdr:row>
      <xdr:rowOff>13608</xdr:rowOff>
    </xdr:from>
    <xdr:to>
      <xdr:col>21</xdr:col>
      <xdr:colOff>2680606</xdr:colOff>
      <xdr:row>27</xdr:row>
      <xdr:rowOff>176894</xdr:rowOff>
    </xdr:to>
    <xdr:sp macro="" textlink="">
      <xdr:nvSpPr>
        <xdr:cNvPr id="2" name="Rectangle à coins arrondis 1"/>
        <xdr:cNvSpPr/>
      </xdr:nvSpPr>
      <xdr:spPr>
        <a:xfrm>
          <a:off x="14328321" y="2816679"/>
          <a:ext cx="6218464" cy="639536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 microscope électronique renvoie tous les éléments qu'un minéral contient et ça concerne tous les élément du tableau périodique sauf troi, qui sont l'H, He, Li, Be et B (les 5 premiers en fait)</a:t>
          </a:r>
          <a:endParaRPr lang="fr-FR" sz="1100"/>
        </a:p>
      </xdr:txBody>
    </xdr:sp>
    <xdr:clientData/>
  </xdr:twoCellAnchor>
  <xdr:twoCellAnchor>
    <xdr:from>
      <xdr:col>4</xdr:col>
      <xdr:colOff>734786</xdr:colOff>
      <xdr:row>6</xdr:row>
      <xdr:rowOff>149679</xdr:rowOff>
    </xdr:from>
    <xdr:to>
      <xdr:col>6</xdr:col>
      <xdr:colOff>326572</xdr:colOff>
      <xdr:row>15</xdr:row>
      <xdr:rowOff>217715</xdr:rowOff>
    </xdr:to>
    <xdr:cxnSp macro="">
      <xdr:nvCxnSpPr>
        <xdr:cNvPr id="4" name="Straight Arrow Connector 3"/>
        <xdr:cNvCxnSpPr/>
      </xdr:nvCxnSpPr>
      <xdr:spPr>
        <a:xfrm>
          <a:off x="7633607" y="1592036"/>
          <a:ext cx="1279072" cy="2272393"/>
        </a:xfrm>
        <a:prstGeom prst="straightConnector1">
          <a:avLst/>
        </a:prstGeom>
        <a:ln>
          <a:headEnd type="arrow" w="med" len="med"/>
          <a:tailEnd type="none" w="med" len="med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1455964</xdr:colOff>
      <xdr:row>6</xdr:row>
      <xdr:rowOff>122465</xdr:rowOff>
    </xdr:from>
    <xdr:to>
      <xdr:col>6</xdr:col>
      <xdr:colOff>326572</xdr:colOff>
      <xdr:row>15</xdr:row>
      <xdr:rowOff>231322</xdr:rowOff>
    </xdr:to>
    <xdr:cxnSp macro="">
      <xdr:nvCxnSpPr>
        <xdr:cNvPr id="5" name="Straight Arrow Connector 4"/>
        <xdr:cNvCxnSpPr/>
      </xdr:nvCxnSpPr>
      <xdr:spPr>
        <a:xfrm>
          <a:off x="5061857" y="1564822"/>
          <a:ext cx="3850822" cy="2313214"/>
        </a:xfrm>
        <a:prstGeom prst="straightConnector1">
          <a:avLst/>
        </a:prstGeom>
        <a:ln>
          <a:headEnd type="arrow" w="med" len="med"/>
          <a:tailEnd type="none" w="med" len="med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1197429</xdr:colOff>
      <xdr:row>12</xdr:row>
      <xdr:rowOff>136072</xdr:rowOff>
    </xdr:from>
    <xdr:to>
      <xdr:col>2</xdr:col>
      <xdr:colOff>734785</xdr:colOff>
      <xdr:row>18</xdr:row>
      <xdr:rowOff>54429</xdr:rowOff>
    </xdr:to>
    <xdr:cxnSp macro="">
      <xdr:nvCxnSpPr>
        <xdr:cNvPr id="7" name="Straight Arrow Connector 6"/>
        <xdr:cNvCxnSpPr/>
      </xdr:nvCxnSpPr>
      <xdr:spPr>
        <a:xfrm>
          <a:off x="4803322" y="3048001"/>
          <a:ext cx="1142999" cy="1387928"/>
        </a:xfrm>
        <a:prstGeom prst="straightConnector1">
          <a:avLst/>
        </a:prstGeom>
        <a:ln>
          <a:headEnd type="arrow" w="med" len="med"/>
          <a:tailEnd type="none" w="med" len="med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1156607</xdr:colOff>
      <xdr:row>13</xdr:row>
      <xdr:rowOff>108858</xdr:rowOff>
    </xdr:from>
    <xdr:to>
      <xdr:col>2</xdr:col>
      <xdr:colOff>734785</xdr:colOff>
      <xdr:row>18</xdr:row>
      <xdr:rowOff>68036</xdr:rowOff>
    </xdr:to>
    <xdr:cxnSp macro="">
      <xdr:nvCxnSpPr>
        <xdr:cNvPr id="10" name="Straight Arrow Connector 9"/>
        <xdr:cNvCxnSpPr/>
      </xdr:nvCxnSpPr>
      <xdr:spPr>
        <a:xfrm>
          <a:off x="4762500" y="3265715"/>
          <a:ext cx="1183821" cy="1183821"/>
        </a:xfrm>
        <a:prstGeom prst="straightConnector1">
          <a:avLst/>
        </a:prstGeom>
        <a:ln>
          <a:headEnd type="arrow" w="med" len="med"/>
          <a:tailEnd type="none" w="med" len="med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H43"/>
  <sheetViews>
    <sheetView showGridLines="0" tabSelected="1" zoomScale="70" zoomScaleNormal="70" workbookViewId="0">
      <selection activeCell="C19" sqref="C19"/>
    </sheetView>
  </sheetViews>
  <sheetFormatPr defaultColWidth="9.140625" defaultRowHeight="15.75" x14ac:dyDescent="0.25"/>
  <cols>
    <col min="1" max="1" width="54.140625" style="2" bestFit="1" customWidth="1"/>
    <col min="2" max="2" width="24.140625" style="2" customWidth="1"/>
    <col min="3" max="10" width="12.5703125" style="4" customWidth="1"/>
    <col min="11" max="11" width="12.5703125" style="6" customWidth="1"/>
    <col min="12" max="12" width="12.5703125" style="4" customWidth="1"/>
    <col min="13" max="13" width="12.5703125" style="5" customWidth="1"/>
    <col min="14" max="21" width="12.5703125" style="4" customWidth="1"/>
    <col min="22" max="22" width="44.7109375" style="4" customWidth="1"/>
    <col min="23" max="25" width="12.5703125" style="4" customWidth="1"/>
    <col min="26" max="27" width="12.5703125" style="2" customWidth="1"/>
    <col min="28" max="28" width="58.28515625" style="2" bestFit="1" customWidth="1"/>
    <col min="29" max="29" width="17.7109375" style="2" bestFit="1" customWidth="1"/>
    <col min="30" max="30" width="12.5703125" style="2" customWidth="1"/>
    <col min="31" max="16384" width="9.140625" style="2"/>
  </cols>
  <sheetData>
    <row r="2" spans="1:128" ht="23.25" x14ac:dyDescent="0.35">
      <c r="C2" s="38" t="s">
        <v>153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9"/>
    </row>
    <row r="3" spans="1:128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V3" s="30" t="s">
        <v>152</v>
      </c>
    </row>
    <row r="4" spans="1:128" s="25" customFormat="1" ht="18.75" x14ac:dyDescent="0.3">
      <c r="A4" s="25" t="s">
        <v>163</v>
      </c>
      <c r="B4" s="25" t="s">
        <v>144</v>
      </c>
      <c r="C4" s="37" t="s">
        <v>52</v>
      </c>
      <c r="D4" s="37" t="s">
        <v>0</v>
      </c>
      <c r="E4" s="37" t="s">
        <v>42</v>
      </c>
      <c r="F4" s="37" t="s">
        <v>25</v>
      </c>
      <c r="G4" s="37" t="s">
        <v>1</v>
      </c>
      <c r="H4" s="37" t="s">
        <v>2</v>
      </c>
      <c r="I4" s="37" t="s">
        <v>3</v>
      </c>
      <c r="J4" s="37" t="s">
        <v>21</v>
      </c>
      <c r="K4" s="37" t="s">
        <v>17</v>
      </c>
      <c r="L4" s="37" t="s">
        <v>22</v>
      </c>
      <c r="M4" s="37" t="s">
        <v>4</v>
      </c>
      <c r="N4" s="37" t="s">
        <v>5</v>
      </c>
      <c r="O4" s="37" t="s">
        <v>6</v>
      </c>
      <c r="P4" s="37" t="s">
        <v>14</v>
      </c>
      <c r="Q4" s="41" t="s">
        <v>11</v>
      </c>
      <c r="R4" s="41" t="s">
        <v>13</v>
      </c>
      <c r="S4" s="41" t="s">
        <v>41</v>
      </c>
      <c r="T4" s="47" t="s">
        <v>172</v>
      </c>
      <c r="U4" s="46"/>
      <c r="X4" s="22"/>
    </row>
    <row r="5" spans="1:128" s="14" customFormat="1" ht="18.75" x14ac:dyDescent="0.3">
      <c r="A5" s="26" t="s">
        <v>145</v>
      </c>
      <c r="B5" s="29" t="str">
        <f>mineral($C$4:$S$4,C5:S5)</f>
        <v>Chamosite</v>
      </c>
      <c r="C5" s="31">
        <v>0.94910069239510397</v>
      </c>
      <c r="D5" s="31"/>
      <c r="E5" s="31">
        <v>45.196266497726697</v>
      </c>
      <c r="F5" s="31"/>
      <c r="G5" s="31"/>
      <c r="H5" s="31">
        <v>5.7215440226260901</v>
      </c>
      <c r="I5" s="31">
        <v>4.2344118194677902</v>
      </c>
      <c r="J5" s="31">
        <v>13.2229931822641</v>
      </c>
      <c r="K5" s="31"/>
      <c r="L5" s="31"/>
      <c r="M5" s="31"/>
      <c r="N5" s="31"/>
      <c r="O5" s="31"/>
      <c r="P5" s="40">
        <v>30.6756837855201</v>
      </c>
      <c r="Q5" s="42"/>
      <c r="R5" s="42"/>
      <c r="S5" s="42"/>
      <c r="T5" s="16">
        <f>SUM(C5:S5)</f>
        <v>99.999999999999886</v>
      </c>
      <c r="U5" s="16"/>
      <c r="V5" s="55" t="s">
        <v>33</v>
      </c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</row>
    <row r="6" spans="1:128" s="14" customFormat="1" ht="18.75" x14ac:dyDescent="0.3">
      <c r="A6" s="26" t="s">
        <v>146</v>
      </c>
      <c r="B6" s="29" t="str">
        <f>mineral($C$4:$S$4,C6:S6,1%)</f>
        <v>Muscovite</v>
      </c>
      <c r="C6" s="31">
        <v>0.46</v>
      </c>
      <c r="D6" s="31"/>
      <c r="E6" s="31">
        <v>47.351374687278799</v>
      </c>
      <c r="F6" s="31">
        <v>0.95300237782560704</v>
      </c>
      <c r="G6" s="31"/>
      <c r="H6" s="31"/>
      <c r="I6" s="31">
        <v>20.3018155052605</v>
      </c>
      <c r="J6" s="31">
        <v>21.132472029876499</v>
      </c>
      <c r="K6" s="31"/>
      <c r="L6" s="31">
        <v>9.8062906857716694</v>
      </c>
      <c r="M6" s="31"/>
      <c r="N6" s="31"/>
      <c r="O6" s="31"/>
      <c r="P6" s="40"/>
      <c r="Q6" s="42"/>
      <c r="R6" s="42"/>
      <c r="S6" s="42"/>
      <c r="T6" s="16">
        <f t="shared" ref="T6:T14" si="0">SUM(C6:S6)</f>
        <v>100.00495528601307</v>
      </c>
      <c r="U6" s="16"/>
      <c r="V6" s="55" t="s">
        <v>35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</row>
    <row r="7" spans="1:128" s="14" customFormat="1" ht="18.75" x14ac:dyDescent="0.3">
      <c r="A7" s="49" t="s">
        <v>147</v>
      </c>
      <c r="B7" s="50" t="str">
        <f>mineral($C$4:$S$4, C7:S7, 10%)</f>
        <v>inconnu</v>
      </c>
      <c r="C7" s="31"/>
      <c r="D7" s="31"/>
      <c r="E7" s="53">
        <v>45</v>
      </c>
      <c r="F7" s="35"/>
      <c r="G7" s="31">
        <v>8.3035872281598895</v>
      </c>
      <c r="H7" s="31"/>
      <c r="I7" s="31">
        <v>10.771187631090999</v>
      </c>
      <c r="J7" s="31">
        <v>31.500085618621299</v>
      </c>
      <c r="K7" s="31"/>
      <c r="L7" s="31"/>
      <c r="M7" s="31">
        <v>0.76187479058233298</v>
      </c>
      <c r="N7" s="31"/>
      <c r="O7" s="31"/>
      <c r="P7" s="40"/>
      <c r="Q7" s="42"/>
      <c r="R7" s="42"/>
      <c r="S7" s="42"/>
      <c r="T7" s="16">
        <f t="shared" si="0"/>
        <v>96.336735268454532</v>
      </c>
      <c r="U7" s="16"/>
      <c r="V7" s="49" t="s">
        <v>32</v>
      </c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</row>
    <row r="8" spans="1:128" s="14" customFormat="1" ht="18.75" x14ac:dyDescent="0.3">
      <c r="A8" s="26" t="s">
        <v>148</v>
      </c>
      <c r="B8" s="29" t="str">
        <f>mineral($C$4:$S$4,C8:S8)</f>
        <v>Actinolite</v>
      </c>
      <c r="C8" s="31">
        <v>0.23628507578000901</v>
      </c>
      <c r="D8" s="31"/>
      <c r="E8" s="31">
        <v>45.0076723785307</v>
      </c>
      <c r="F8" s="31"/>
      <c r="G8" s="31">
        <v>0.59282824190421302</v>
      </c>
      <c r="H8" s="31">
        <v>9.7145261101360205</v>
      </c>
      <c r="I8" s="31">
        <v>1.3915250403630099</v>
      </c>
      <c r="J8" s="31">
        <v>25.6443226890656</v>
      </c>
      <c r="K8" s="31"/>
      <c r="L8" s="31"/>
      <c r="M8" s="31">
        <v>8.5966401168787598</v>
      </c>
      <c r="N8" s="31">
        <v>0.11224209207241299</v>
      </c>
      <c r="O8" s="31">
        <v>0.128787837643668</v>
      </c>
      <c r="P8" s="40">
        <v>8.5751704176255199</v>
      </c>
      <c r="Q8" s="42"/>
      <c r="R8" s="42"/>
      <c r="S8" s="42"/>
      <c r="T8" s="16">
        <f t="shared" si="0"/>
        <v>99.999999999999901</v>
      </c>
      <c r="U8" s="16"/>
      <c r="V8" s="55" t="s">
        <v>34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</row>
    <row r="9" spans="1:128" s="14" customFormat="1" ht="18.75" x14ac:dyDescent="0.3">
      <c r="A9" s="26" t="s">
        <v>149</v>
      </c>
      <c r="B9" s="29" t="str">
        <f>mineral($C$4:$S$4,C9:S9)</f>
        <v>Aluminite</v>
      </c>
      <c r="C9" s="31">
        <v>5.27160676772343</v>
      </c>
      <c r="D9" s="31"/>
      <c r="E9" s="31">
        <v>69.731784067433097</v>
      </c>
      <c r="F9" s="31"/>
      <c r="G9" s="31"/>
      <c r="H9" s="31"/>
      <c r="I9" s="31">
        <v>15.6795123241022</v>
      </c>
      <c r="J9" s="31"/>
      <c r="K9" s="31">
        <v>9.3170968407411596</v>
      </c>
      <c r="L9" s="31"/>
      <c r="M9" s="31"/>
      <c r="N9" s="31"/>
      <c r="O9" s="31"/>
      <c r="P9" s="40"/>
      <c r="Q9" s="42"/>
      <c r="R9" s="42"/>
      <c r="S9" s="42"/>
      <c r="T9" s="16">
        <f t="shared" si="0"/>
        <v>99.999999999999886</v>
      </c>
      <c r="U9" s="16"/>
      <c r="V9" s="55" t="s">
        <v>134</v>
      </c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</row>
    <row r="10" spans="1:128" s="14" customFormat="1" ht="18.75" x14ac:dyDescent="0.3">
      <c r="A10" s="26" t="s">
        <v>150</v>
      </c>
      <c r="B10" s="29" t="str">
        <f>mineral($C$4:$S$4,C10:S10)</f>
        <v>Andradite</v>
      </c>
      <c r="C10" s="31"/>
      <c r="D10" s="31"/>
      <c r="E10" s="31">
        <v>44.799725595870498</v>
      </c>
      <c r="F10" s="31"/>
      <c r="G10" s="31"/>
      <c r="H10" s="31">
        <v>0.29774559179771698</v>
      </c>
      <c r="I10" s="31">
        <v>0.33053423554469302</v>
      </c>
      <c r="J10" s="31">
        <v>14.4995943012211</v>
      </c>
      <c r="K10" s="31"/>
      <c r="L10" s="31"/>
      <c r="M10" s="31">
        <v>21.111748883232298</v>
      </c>
      <c r="N10" s="31"/>
      <c r="O10" s="31"/>
      <c r="P10" s="40">
        <v>18.960651392333499</v>
      </c>
      <c r="Q10" s="42"/>
      <c r="R10" s="42"/>
      <c r="S10" s="42"/>
      <c r="T10" s="16">
        <f t="shared" si="0"/>
        <v>99.999999999999801</v>
      </c>
      <c r="U10" s="16"/>
      <c r="V10" s="55" t="s">
        <v>132</v>
      </c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</row>
    <row r="11" spans="1:128" s="27" customFormat="1" ht="18.75" x14ac:dyDescent="0.3">
      <c r="A11" s="12" t="s">
        <v>151</v>
      </c>
      <c r="B11" s="29" t="str">
        <f>mineral($C$4:$S$4,C11:S11)</f>
        <v>Antigorite</v>
      </c>
      <c r="C11" s="31">
        <v>1.34048451691441</v>
      </c>
      <c r="D11" s="31"/>
      <c r="E11" s="31">
        <v>47.875501473124501</v>
      </c>
      <c r="F11" s="31"/>
      <c r="G11" s="31"/>
      <c r="H11" s="31">
        <v>18.182151569813399</v>
      </c>
      <c r="I11" s="31"/>
      <c r="J11" s="31">
        <v>18.675803073496301</v>
      </c>
      <c r="K11" s="31"/>
      <c r="L11" s="31"/>
      <c r="M11" s="31"/>
      <c r="N11" s="31"/>
      <c r="O11" s="31"/>
      <c r="P11" s="40">
        <v>13.926059366651099</v>
      </c>
      <c r="Q11" s="42"/>
      <c r="R11" s="42"/>
      <c r="S11" s="42"/>
      <c r="T11" s="16">
        <f t="shared" si="0"/>
        <v>99.999999999999702</v>
      </c>
      <c r="U11" s="16"/>
      <c r="V11" s="55" t="s">
        <v>133</v>
      </c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</row>
    <row r="12" spans="1:128" s="17" customFormat="1" ht="18.75" x14ac:dyDescent="0.3">
      <c r="A12" s="43" t="s">
        <v>168</v>
      </c>
      <c r="B12" s="57" t="str">
        <f>mineral($C$4:$S$4,C12:S12)</f>
        <v>Cobaltite</v>
      </c>
      <c r="C12" s="42"/>
      <c r="D12" s="42"/>
      <c r="E12" s="48">
        <v>45</v>
      </c>
      <c r="F12" s="48">
        <v>45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>
        <v>10</v>
      </c>
      <c r="R12" s="48"/>
      <c r="S12" s="48"/>
      <c r="T12" s="16">
        <f t="shared" si="0"/>
        <v>100</v>
      </c>
      <c r="U12" s="16"/>
      <c r="V12" s="54" t="s">
        <v>170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</row>
    <row r="13" spans="1:128" s="17" customFormat="1" ht="18.75" x14ac:dyDescent="0.3">
      <c r="A13" s="43" t="s">
        <v>169</v>
      </c>
      <c r="B13" s="29" t="str">
        <f t="shared" ref="B13:B14" si="1">mineral($C$4:$S$4,C13:S13)</f>
        <v>inconnu</v>
      </c>
      <c r="C13" s="42"/>
      <c r="D13" s="42"/>
      <c r="E13" s="48">
        <v>40.06</v>
      </c>
      <c r="F13" s="48"/>
      <c r="G13" s="48"/>
      <c r="H13" s="48"/>
      <c r="I13" s="48"/>
      <c r="J13" s="48"/>
      <c r="K13" s="48"/>
      <c r="L13" s="48"/>
      <c r="M13" s="48"/>
      <c r="N13" s="48">
        <v>59.94</v>
      </c>
      <c r="O13" s="48"/>
      <c r="P13" s="48"/>
      <c r="Q13" s="48"/>
      <c r="R13" s="48"/>
      <c r="S13" s="48"/>
      <c r="T13" s="16">
        <f t="shared" si="0"/>
        <v>100</v>
      </c>
      <c r="U13" s="16"/>
      <c r="V13" s="54" t="s">
        <v>37</v>
      </c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</row>
    <row r="14" spans="1:128" s="17" customFormat="1" ht="18.75" x14ac:dyDescent="0.3">
      <c r="A14" s="43" t="s">
        <v>171</v>
      </c>
      <c r="B14" s="29" t="str">
        <f t="shared" si="1"/>
        <v>inconnu</v>
      </c>
      <c r="C14" s="42"/>
      <c r="D14" s="42"/>
      <c r="E14" s="48"/>
      <c r="F14" s="48"/>
      <c r="G14" s="48"/>
      <c r="H14" s="48"/>
      <c r="I14" s="48"/>
      <c r="J14" s="48"/>
      <c r="K14" s="48">
        <v>28.33</v>
      </c>
      <c r="L14" s="48"/>
      <c r="M14" s="48"/>
      <c r="N14" s="48"/>
      <c r="O14" s="48"/>
      <c r="P14" s="48">
        <v>3.8</v>
      </c>
      <c r="Q14" s="48"/>
      <c r="R14" s="48">
        <v>47.51</v>
      </c>
      <c r="S14" s="48">
        <v>20.37</v>
      </c>
      <c r="T14" s="16">
        <f t="shared" si="0"/>
        <v>100.00999999999999</v>
      </c>
      <c r="U14" s="28"/>
      <c r="V14" s="54" t="s">
        <v>140</v>
      </c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</row>
    <row r="15" spans="1:128" s="17" customFormat="1" ht="18.75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28"/>
      <c r="V15" s="15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</row>
    <row r="16" spans="1:128" s="17" customFormat="1" ht="18.75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28"/>
      <c r="V16" s="15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</row>
    <row r="17" spans="1:138" s="17" customFormat="1" ht="18.75" x14ac:dyDescent="0.3">
      <c r="A17" s="16"/>
      <c r="B17" s="16"/>
      <c r="C17" s="16"/>
      <c r="D17" s="16"/>
      <c r="E17" s="16"/>
      <c r="F17" s="16"/>
      <c r="G17" s="56" t="s">
        <v>173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28"/>
      <c r="V17" s="15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</row>
    <row r="18" spans="1:138" s="17" customFormat="1" ht="18.75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28"/>
      <c r="V18" s="15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</row>
    <row r="19" spans="1:138" s="17" customFormat="1" ht="18.75" x14ac:dyDescent="0.3">
      <c r="A19" s="16"/>
      <c r="B19" s="16"/>
      <c r="C19" s="16"/>
      <c r="D19" s="56" t="s">
        <v>174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28"/>
      <c r="V19" s="15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</row>
    <row r="20" spans="1:138" s="17" customFormat="1" ht="18.75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28"/>
      <c r="V20" s="15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</row>
    <row r="21" spans="1:138" s="17" customFormat="1" ht="18.75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28"/>
      <c r="V21" s="15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</row>
    <row r="22" spans="1:138" s="17" customFormat="1" ht="18.75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28"/>
      <c r="V22" s="15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</row>
    <row r="23" spans="1:138" s="17" customFormat="1" ht="18.75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28"/>
      <c r="V23" s="15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</row>
    <row r="24" spans="1:138" s="17" customFormat="1" ht="18.75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28"/>
      <c r="V24" s="15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</row>
    <row r="25" spans="1:138" s="17" customFormat="1" ht="18.75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28"/>
      <c r="V25" s="15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</row>
    <row r="26" spans="1:138" s="17" customFormat="1" ht="18.75" x14ac:dyDescent="0.3">
      <c r="A26" s="15"/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22"/>
      <c r="Y26" s="16"/>
      <c r="Z26" s="16"/>
      <c r="AA26" s="16"/>
      <c r="AB26" s="16"/>
      <c r="AC26" s="16"/>
      <c r="AD26" s="16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</row>
    <row r="27" spans="1:138" s="17" customFormat="1" ht="18.75" x14ac:dyDescent="0.3">
      <c r="A27" s="32"/>
      <c r="B27" s="15" t="s">
        <v>154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22"/>
      <c r="Y27" s="16"/>
      <c r="Z27" s="16"/>
      <c r="AA27" s="16"/>
      <c r="AB27" s="16"/>
      <c r="AC27" s="16"/>
      <c r="AD27" s="16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</row>
    <row r="28" spans="1:138" s="17" customFormat="1" ht="18.75" x14ac:dyDescent="0.3">
      <c r="A28" s="15"/>
      <c r="B28" s="15" t="s">
        <v>156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22"/>
      <c r="Y28" s="16"/>
      <c r="Z28" s="16"/>
      <c r="AA28" s="16"/>
      <c r="AB28" s="16"/>
      <c r="AC28" s="16"/>
      <c r="AD28" s="16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</row>
    <row r="29" spans="1:138" s="17" customFormat="1" ht="18.75" x14ac:dyDescent="0.3">
      <c r="A29" s="15"/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2"/>
      <c r="Y29" s="16"/>
      <c r="Z29" s="16"/>
      <c r="AA29" s="16"/>
      <c r="AB29" s="16"/>
      <c r="AC29" s="16"/>
      <c r="AD29" s="16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</row>
    <row r="30" spans="1:138" s="17" customFormat="1" ht="18.75" x14ac:dyDescent="0.3">
      <c r="A30" s="34" t="s">
        <v>157</v>
      </c>
      <c r="B30" s="36" t="s">
        <v>147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22"/>
      <c r="Y30" s="16"/>
      <c r="Z30" s="16"/>
      <c r="AA30" s="16"/>
      <c r="AB30" s="16"/>
      <c r="AC30" s="16"/>
      <c r="AD30" s="16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</row>
    <row r="31" spans="1:138" s="17" customFormat="1" ht="18.75" x14ac:dyDescent="0.3">
      <c r="A31" s="15"/>
      <c r="B31" s="36" t="s">
        <v>158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22"/>
      <c r="Y31" s="16"/>
      <c r="Z31" s="16"/>
      <c r="AA31" s="16"/>
      <c r="AB31" s="16"/>
      <c r="AC31" s="16"/>
      <c r="AD31" s="16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</row>
    <row r="32" spans="1:138" s="17" customFormat="1" ht="18.75" x14ac:dyDescent="0.3">
      <c r="A32" s="15"/>
      <c r="B32" s="36" t="s">
        <v>159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22"/>
      <c r="Y32" s="16"/>
      <c r="Z32" s="16"/>
      <c r="AA32" s="16"/>
      <c r="AB32" s="16"/>
      <c r="AC32" s="16"/>
      <c r="AD32" s="16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</row>
    <row r="34" spans="1:138" s="17" customFormat="1" ht="18.75" x14ac:dyDescent="0.3">
      <c r="A34" s="33"/>
      <c r="B34" s="15" t="s">
        <v>160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22"/>
      <c r="Y34" s="16"/>
      <c r="Z34" s="16"/>
      <c r="AA34" s="16"/>
      <c r="AB34" s="16"/>
      <c r="AC34" s="16"/>
      <c r="AD34" s="16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</row>
    <row r="35" spans="1:138" s="17" customFormat="1" ht="18.75" x14ac:dyDescent="0.3">
      <c r="A35" s="15"/>
      <c r="B35" s="15" t="s">
        <v>155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22"/>
      <c r="Y35" s="16"/>
      <c r="Z35" s="16"/>
      <c r="AA35" s="16"/>
      <c r="AB35" s="16"/>
      <c r="AC35" s="16"/>
      <c r="AD35" s="16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</row>
    <row r="36" spans="1:138" s="17" customFormat="1" ht="18.75" x14ac:dyDescent="0.3">
      <c r="B36" s="15" t="s">
        <v>161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22"/>
      <c r="Y36" s="16"/>
      <c r="Z36" s="16"/>
      <c r="AA36" s="16"/>
      <c r="AB36" s="16"/>
      <c r="AC36" s="16"/>
      <c r="AD36" s="16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</row>
    <row r="37" spans="1:138" s="17" customFormat="1" ht="18.75" x14ac:dyDescent="0.3">
      <c r="A37" s="15"/>
      <c r="B37" s="15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22"/>
      <c r="Y37" s="16"/>
      <c r="Z37" s="16"/>
      <c r="AA37" s="16"/>
      <c r="AB37" s="16"/>
      <c r="AC37" s="16"/>
      <c r="AD37" s="16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</row>
    <row r="38" spans="1:138" s="17" customFormat="1" ht="18.75" x14ac:dyDescent="0.3">
      <c r="A38" s="15"/>
      <c r="B38" s="15" t="s">
        <v>162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22"/>
      <c r="Y38" s="16"/>
      <c r="Z38" s="16"/>
      <c r="AA38" s="16"/>
      <c r="AB38" s="16"/>
      <c r="AC38" s="16"/>
      <c r="AD38" s="16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</row>
    <row r="39" spans="1:138" s="17" customFormat="1" ht="18.75" x14ac:dyDescent="0.3">
      <c r="A39" s="15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22"/>
      <c r="Y39" s="16"/>
      <c r="Z39" s="16"/>
      <c r="AA39" s="16"/>
      <c r="AB39" s="16"/>
      <c r="AC39" s="16"/>
      <c r="AD39" s="16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</row>
    <row r="40" spans="1:138" s="17" customFormat="1" ht="18" customHeight="1" x14ac:dyDescent="0.3">
      <c r="A40" s="51" t="s">
        <v>164</v>
      </c>
      <c r="B40" s="52" t="s">
        <v>165</v>
      </c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16"/>
      <c r="S40" s="16"/>
      <c r="T40" s="16"/>
      <c r="U40" s="16"/>
      <c r="V40" s="16"/>
      <c r="W40" s="16"/>
      <c r="X40" s="22"/>
      <c r="Y40" s="16"/>
      <c r="Z40" s="16"/>
      <c r="AA40" s="16"/>
      <c r="AB40" s="16"/>
      <c r="AC40" s="16"/>
      <c r="AD40" s="16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</row>
    <row r="41" spans="1:138" ht="15.6" customHeight="1" x14ac:dyDescent="0.25">
      <c r="A41" s="52"/>
      <c r="B41" s="52" t="s">
        <v>166</v>
      </c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</row>
    <row r="42" spans="1:138" ht="15.6" customHeight="1" x14ac:dyDescent="0.25">
      <c r="A42" s="52"/>
      <c r="B42" s="52" t="s">
        <v>167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</row>
    <row r="43" spans="1:138" s="17" customFormat="1" ht="18.75" x14ac:dyDescent="0.3">
      <c r="A43" s="15"/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22"/>
      <c r="Y43" s="16"/>
      <c r="Z43" s="16"/>
      <c r="AA43" s="16"/>
      <c r="AB43" s="16"/>
      <c r="AC43" s="16"/>
      <c r="AD43" s="16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</row>
  </sheetData>
  <mergeCells count="1">
    <mergeCell ref="C2:P2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X23"/>
  <sheetViews>
    <sheetView showGridLines="0" zoomScale="70" zoomScaleNormal="70" workbookViewId="0">
      <pane xSplit="5" ySplit="2" topLeftCell="K3" activePane="bottomRight" state="frozen"/>
      <selection pane="topRight" activeCell="F1" sqref="F1"/>
      <selection pane="bottomLeft" activeCell="A3" sqref="A3"/>
      <selection pane="bottomRight" activeCell="A24" sqref="A24"/>
    </sheetView>
  </sheetViews>
  <sheetFormatPr defaultColWidth="9.140625" defaultRowHeight="15.75" x14ac:dyDescent="0.25"/>
  <cols>
    <col min="1" max="1" width="44" style="2" bestFit="1" customWidth="1"/>
    <col min="2" max="2" width="19.42578125" style="4" bestFit="1" customWidth="1"/>
    <col min="3" max="3" width="54.42578125" style="2" bestFit="1" customWidth="1"/>
    <col min="4" max="4" width="21.5703125" style="2" bestFit="1" customWidth="1"/>
    <col min="5" max="5" width="10.28515625" style="2" customWidth="1"/>
    <col min="6" max="9" width="12.5703125" style="4" customWidth="1"/>
    <col min="10" max="10" width="12.5703125" style="6" customWidth="1"/>
    <col min="11" max="20" width="12.5703125" style="4" customWidth="1"/>
    <col min="21" max="21" width="12.5703125" style="6" customWidth="1"/>
    <col min="22" max="23" width="12.5703125" style="4" customWidth="1"/>
    <col min="24" max="24" width="12.5703125" style="5" customWidth="1"/>
    <col min="25" max="39" width="12.5703125" style="4" customWidth="1"/>
    <col min="40" max="124" width="12.5703125" style="2" customWidth="1"/>
    <col min="125" max="16384" width="9.140625" style="2"/>
  </cols>
  <sheetData>
    <row r="1" spans="1:232" s="11" customFormat="1" ht="74.25" customHeight="1" x14ac:dyDescent="0.3">
      <c r="A1" s="9"/>
      <c r="B1" s="9"/>
      <c r="C1" s="9"/>
      <c r="D1" s="9"/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</row>
    <row r="2" spans="1:232" s="3" customFormat="1" ht="15.6" x14ac:dyDescent="0.3">
      <c r="A2" s="1" t="s">
        <v>40</v>
      </c>
      <c r="B2" s="1" t="s">
        <v>48</v>
      </c>
      <c r="C2" s="1" t="s">
        <v>47</v>
      </c>
      <c r="D2" s="1" t="s">
        <v>49</v>
      </c>
      <c r="E2" s="7" t="s">
        <v>39</v>
      </c>
      <c r="F2" s="37" t="s">
        <v>52</v>
      </c>
      <c r="G2" s="37" t="s">
        <v>53</v>
      </c>
      <c r="H2" s="37" t="s">
        <v>26</v>
      </c>
      <c r="I2" s="37" t="s">
        <v>54</v>
      </c>
      <c r="J2" s="37" t="s">
        <v>27</v>
      </c>
      <c r="K2" s="37" t="s">
        <v>0</v>
      </c>
      <c r="L2" s="37" t="s">
        <v>55</v>
      </c>
      <c r="M2" s="37" t="s">
        <v>42</v>
      </c>
      <c r="N2" s="37" t="s">
        <v>25</v>
      </c>
      <c r="O2" s="37" t="s">
        <v>56</v>
      </c>
      <c r="P2" s="37" t="s">
        <v>1</v>
      </c>
      <c r="Q2" s="37" t="s">
        <v>2</v>
      </c>
      <c r="R2" s="37" t="s">
        <v>3</v>
      </c>
      <c r="S2" s="37" t="s">
        <v>21</v>
      </c>
      <c r="T2" s="37" t="s">
        <v>28</v>
      </c>
      <c r="U2" s="37" t="s">
        <v>17</v>
      </c>
      <c r="V2" s="37" t="s">
        <v>29</v>
      </c>
      <c r="W2" s="37" t="s">
        <v>57</v>
      </c>
      <c r="X2" s="37" t="s">
        <v>22</v>
      </c>
      <c r="Y2" s="37" t="s">
        <v>4</v>
      </c>
      <c r="Z2" s="37" t="s">
        <v>58</v>
      </c>
      <c r="AA2" s="37" t="s">
        <v>5</v>
      </c>
      <c r="AB2" s="37" t="s">
        <v>43</v>
      </c>
      <c r="AC2" s="37" t="s">
        <v>12</v>
      </c>
      <c r="AD2" s="37" t="s">
        <v>6</v>
      </c>
      <c r="AE2" s="37" t="s">
        <v>14</v>
      </c>
      <c r="AF2" s="37" t="s">
        <v>11</v>
      </c>
      <c r="AG2" s="37" t="s">
        <v>15</v>
      </c>
      <c r="AH2" s="37" t="s">
        <v>13</v>
      </c>
      <c r="AI2" s="37" t="s">
        <v>20</v>
      </c>
      <c r="AJ2" s="37" t="s">
        <v>59</v>
      </c>
      <c r="AK2" s="37" t="s">
        <v>60</v>
      </c>
      <c r="AL2" s="37" t="s">
        <v>41</v>
      </c>
      <c r="AM2" s="37" t="s">
        <v>61</v>
      </c>
      <c r="AN2" s="37" t="s">
        <v>62</v>
      </c>
      <c r="AO2" s="37" t="s">
        <v>63</v>
      </c>
      <c r="AP2" s="37" t="s">
        <v>64</v>
      </c>
      <c r="AQ2" s="37" t="s">
        <v>50</v>
      </c>
      <c r="AR2" s="37" t="s">
        <v>44</v>
      </c>
      <c r="AS2" s="37" t="s">
        <v>45</v>
      </c>
      <c r="AT2" s="37" t="s">
        <v>46</v>
      </c>
      <c r="AU2" s="37" t="s">
        <v>65</v>
      </c>
      <c r="AV2" s="37" t="s">
        <v>66</v>
      </c>
      <c r="AW2" s="37" t="s">
        <v>67</v>
      </c>
      <c r="AX2" s="37" t="s">
        <v>68</v>
      </c>
      <c r="AY2" s="37" t="s">
        <v>69</v>
      </c>
      <c r="AZ2" s="37" t="s">
        <v>70</v>
      </c>
      <c r="BA2" s="37" t="s">
        <v>10</v>
      </c>
      <c r="BB2" s="37" t="s">
        <v>71</v>
      </c>
      <c r="BC2" s="37" t="s">
        <v>19</v>
      </c>
      <c r="BD2" s="37" t="s">
        <v>18</v>
      </c>
      <c r="BE2" s="37" t="s">
        <v>51</v>
      </c>
      <c r="BF2" s="37" t="s">
        <v>72</v>
      </c>
      <c r="BG2" s="37" t="s">
        <v>73</v>
      </c>
      <c r="BH2" s="37" t="s">
        <v>74</v>
      </c>
      <c r="BI2" s="37" t="s">
        <v>8</v>
      </c>
      <c r="BJ2" s="37" t="s">
        <v>75</v>
      </c>
      <c r="BK2" s="37" t="s">
        <v>76</v>
      </c>
      <c r="BL2" s="37" t="s">
        <v>30</v>
      </c>
      <c r="BM2" s="37" t="s">
        <v>77</v>
      </c>
      <c r="BN2" s="37" t="s">
        <v>78</v>
      </c>
      <c r="BO2" s="37" t="s">
        <v>79</v>
      </c>
      <c r="BP2" s="37" t="s">
        <v>80</v>
      </c>
      <c r="BQ2" s="37" t="s">
        <v>23</v>
      </c>
      <c r="BR2" s="37" t="s">
        <v>24</v>
      </c>
      <c r="BS2" s="37" t="s">
        <v>81</v>
      </c>
      <c r="BT2" s="37" t="s">
        <v>16</v>
      </c>
      <c r="BU2" s="37" t="s">
        <v>9</v>
      </c>
      <c r="BV2" s="37" t="s">
        <v>82</v>
      </c>
      <c r="BW2" s="37" t="s">
        <v>83</v>
      </c>
      <c r="BX2" s="37" t="s">
        <v>84</v>
      </c>
      <c r="BY2" s="37" t="s">
        <v>85</v>
      </c>
      <c r="BZ2" s="37" t="s">
        <v>86</v>
      </c>
      <c r="CA2" s="37" t="s">
        <v>87</v>
      </c>
      <c r="CB2" s="37" t="s">
        <v>88</v>
      </c>
      <c r="CC2" s="37" t="s">
        <v>89</v>
      </c>
      <c r="CD2" s="37" t="s">
        <v>90</v>
      </c>
      <c r="CE2" s="37" t="s">
        <v>91</v>
      </c>
      <c r="CF2" s="37" t="s">
        <v>92</v>
      </c>
      <c r="CG2" s="37" t="s">
        <v>93</v>
      </c>
      <c r="CH2" s="37" t="s">
        <v>94</v>
      </c>
      <c r="CI2" s="37" t="s">
        <v>95</v>
      </c>
      <c r="CJ2" s="37" t="s">
        <v>96</v>
      </c>
      <c r="CK2" s="37" t="s">
        <v>97</v>
      </c>
      <c r="CL2" s="37" t="s">
        <v>98</v>
      </c>
      <c r="CM2" s="37" t="s">
        <v>99</v>
      </c>
      <c r="CN2" s="37" t="s">
        <v>100</v>
      </c>
      <c r="CO2" s="37" t="s">
        <v>101</v>
      </c>
      <c r="CP2" s="37" t="s">
        <v>102</v>
      </c>
      <c r="CQ2" s="37" t="s">
        <v>103</v>
      </c>
      <c r="CR2" s="37" t="s">
        <v>104</v>
      </c>
      <c r="CS2" s="37" t="s">
        <v>105</v>
      </c>
      <c r="CT2" s="37" t="s">
        <v>106</v>
      </c>
      <c r="CU2" s="37" t="s">
        <v>107</v>
      </c>
      <c r="CV2" s="37" t="s">
        <v>108</v>
      </c>
      <c r="CW2" s="37" t="s">
        <v>109</v>
      </c>
      <c r="CX2" s="37" t="s">
        <v>110</v>
      </c>
      <c r="CY2" s="37" t="s">
        <v>111</v>
      </c>
      <c r="CZ2" s="37" t="s">
        <v>112</v>
      </c>
      <c r="DA2" s="37" t="s">
        <v>113</v>
      </c>
      <c r="DB2" s="37" t="s">
        <v>114</v>
      </c>
      <c r="DC2" s="37" t="s">
        <v>115</v>
      </c>
      <c r="DD2" s="37" t="s">
        <v>116</v>
      </c>
      <c r="DE2" s="37" t="s">
        <v>117</v>
      </c>
      <c r="DF2" s="37" t="s">
        <v>118</v>
      </c>
      <c r="DG2" s="37" t="s">
        <v>119</v>
      </c>
      <c r="DH2" s="37" t="s">
        <v>120</v>
      </c>
      <c r="DI2" s="37" t="s">
        <v>121</v>
      </c>
      <c r="DJ2" s="37" t="s">
        <v>122</v>
      </c>
      <c r="DK2" s="37" t="s">
        <v>123</v>
      </c>
      <c r="DL2" s="37" t="s">
        <v>124</v>
      </c>
      <c r="DM2" s="37" t="s">
        <v>125</v>
      </c>
      <c r="DN2" s="37" t="s">
        <v>126</v>
      </c>
      <c r="DO2" s="37" t="s">
        <v>127</v>
      </c>
      <c r="DP2" s="37" t="s">
        <v>128</v>
      </c>
      <c r="DQ2" s="37" t="s">
        <v>129</v>
      </c>
      <c r="DR2" s="37" t="s">
        <v>130</v>
      </c>
      <c r="DS2" s="37" t="s">
        <v>131</v>
      </c>
      <c r="DT2" s="37" t="s">
        <v>143</v>
      </c>
      <c r="DU2" s="8"/>
    </row>
    <row r="3" spans="1:232" s="14" customFormat="1" ht="18" x14ac:dyDescent="0.35">
      <c r="A3" s="12" t="s">
        <v>33</v>
      </c>
      <c r="B3" s="12"/>
      <c r="C3" s="23"/>
      <c r="D3" s="13">
        <v>637.19687999999996</v>
      </c>
      <c r="E3" s="12"/>
      <c r="F3" s="13">
        <v>0.94910069239510397</v>
      </c>
      <c r="G3" s="13"/>
      <c r="H3" s="13"/>
      <c r="I3" s="13"/>
      <c r="J3" s="13"/>
      <c r="K3" s="13"/>
      <c r="L3" s="13"/>
      <c r="M3" s="13">
        <v>45.196266497726697</v>
      </c>
      <c r="N3" s="13"/>
      <c r="O3" s="13"/>
      <c r="P3" s="13"/>
      <c r="Q3" s="13">
        <v>5.7215440226260901</v>
      </c>
      <c r="R3" s="13">
        <v>4.2344118194677902</v>
      </c>
      <c r="S3" s="13">
        <v>13.2229931822641</v>
      </c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>
        <v>30.6756837855201</v>
      </c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</row>
    <row r="4" spans="1:232" s="14" customFormat="1" ht="18" x14ac:dyDescent="0.35">
      <c r="A4" s="12" t="s">
        <v>35</v>
      </c>
      <c r="B4" s="12"/>
      <c r="C4" s="12"/>
      <c r="D4" s="13">
        <v>398.70631264000002</v>
      </c>
      <c r="E4" s="12"/>
      <c r="F4" s="13">
        <v>0.45504471398679802</v>
      </c>
      <c r="G4" s="13"/>
      <c r="H4" s="13"/>
      <c r="I4" s="13"/>
      <c r="J4" s="13"/>
      <c r="K4" s="13"/>
      <c r="L4" s="13"/>
      <c r="M4" s="13">
        <v>47.351374687278799</v>
      </c>
      <c r="N4" s="13">
        <v>0.95300237782560704</v>
      </c>
      <c r="O4" s="13"/>
      <c r="P4" s="13"/>
      <c r="Q4" s="13"/>
      <c r="R4" s="13">
        <v>20.3018155052605</v>
      </c>
      <c r="S4" s="13">
        <v>21.132472029876499</v>
      </c>
      <c r="T4" s="13"/>
      <c r="U4" s="13"/>
      <c r="V4" s="13"/>
      <c r="W4" s="13"/>
      <c r="X4" s="13">
        <v>9.8062906857716694</v>
      </c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</row>
    <row r="5" spans="1:232" s="14" customFormat="1" ht="18" x14ac:dyDescent="0.35">
      <c r="A5" s="12" t="s">
        <v>32</v>
      </c>
      <c r="B5" s="12"/>
      <c r="C5" s="24"/>
      <c r="D5" s="13">
        <v>263.022221599999</v>
      </c>
      <c r="E5" s="12"/>
      <c r="F5" s="13"/>
      <c r="G5" s="13"/>
      <c r="H5" s="13"/>
      <c r="I5" s="13"/>
      <c r="J5" s="13"/>
      <c r="K5" s="13"/>
      <c r="L5" s="13"/>
      <c r="M5" s="13">
        <v>48.663264731545397</v>
      </c>
      <c r="N5" s="13"/>
      <c r="O5" s="13"/>
      <c r="P5" s="13">
        <v>8.3035872281598895</v>
      </c>
      <c r="Q5" s="13"/>
      <c r="R5" s="13">
        <v>10.771187631090999</v>
      </c>
      <c r="S5" s="13">
        <v>31.500085618621299</v>
      </c>
      <c r="T5" s="13"/>
      <c r="U5" s="13"/>
      <c r="V5" s="13"/>
      <c r="W5" s="13"/>
      <c r="X5" s="13"/>
      <c r="Y5" s="13">
        <v>0.76187479058233298</v>
      </c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</row>
    <row r="6" spans="1:232" s="14" customFormat="1" ht="18" x14ac:dyDescent="0.35">
      <c r="A6" s="12" t="s">
        <v>34</v>
      </c>
      <c r="B6" s="12"/>
      <c r="C6" s="12"/>
      <c r="D6" s="13">
        <v>853.15587255999901</v>
      </c>
      <c r="E6" s="12"/>
      <c r="F6" s="13">
        <v>0.23628507578000901</v>
      </c>
      <c r="G6" s="13"/>
      <c r="H6" s="13"/>
      <c r="I6" s="13"/>
      <c r="J6" s="13"/>
      <c r="K6" s="13"/>
      <c r="L6" s="13"/>
      <c r="M6" s="13">
        <v>45.0076723785307</v>
      </c>
      <c r="N6" s="13"/>
      <c r="O6" s="13"/>
      <c r="P6" s="13">
        <v>0.59282824190421302</v>
      </c>
      <c r="Q6" s="13">
        <v>9.7145261101360205</v>
      </c>
      <c r="R6" s="13">
        <v>1.3915250403630099</v>
      </c>
      <c r="S6" s="13">
        <v>25.6443226890656</v>
      </c>
      <c r="T6" s="13"/>
      <c r="U6" s="13"/>
      <c r="V6" s="13"/>
      <c r="W6" s="13"/>
      <c r="X6" s="13"/>
      <c r="Y6" s="13">
        <v>8.5966401168787598</v>
      </c>
      <c r="Z6" s="13"/>
      <c r="AA6" s="13">
        <v>0.11224209207241299</v>
      </c>
      <c r="AB6" s="13"/>
      <c r="AC6" s="13"/>
      <c r="AD6" s="13">
        <v>0.128787837643668</v>
      </c>
      <c r="AE6" s="13">
        <v>8.5751704176255199</v>
      </c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</row>
    <row r="7" spans="1:232" s="14" customFormat="1" ht="18" x14ac:dyDescent="0.35">
      <c r="A7" s="12" t="s">
        <v>134</v>
      </c>
      <c r="B7" s="12"/>
      <c r="C7" s="12"/>
      <c r="D7" s="13">
        <v>344.16300000000001</v>
      </c>
      <c r="E7" s="12"/>
      <c r="F7" s="13">
        <v>5.27160676772343</v>
      </c>
      <c r="G7" s="13"/>
      <c r="H7" s="13"/>
      <c r="I7" s="13"/>
      <c r="J7" s="13"/>
      <c r="K7" s="13"/>
      <c r="L7" s="13"/>
      <c r="M7" s="13">
        <v>69.731784067433097</v>
      </c>
      <c r="N7" s="13"/>
      <c r="O7" s="13"/>
      <c r="P7" s="13"/>
      <c r="Q7" s="13"/>
      <c r="R7" s="13">
        <v>15.6795123241022</v>
      </c>
      <c r="S7" s="13"/>
      <c r="T7" s="13"/>
      <c r="U7" s="13">
        <v>9.3170968407411596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</row>
    <row r="8" spans="1:232" s="14" customFormat="1" ht="18" x14ac:dyDescent="0.35">
      <c r="A8" s="12" t="s">
        <v>132</v>
      </c>
      <c r="B8" s="12"/>
      <c r="C8" s="12"/>
      <c r="D8" s="13">
        <v>571.41064280000001</v>
      </c>
      <c r="E8" s="12"/>
      <c r="F8" s="13"/>
      <c r="G8" s="13"/>
      <c r="H8" s="13"/>
      <c r="I8" s="13"/>
      <c r="J8" s="13"/>
      <c r="K8" s="13"/>
      <c r="L8" s="13"/>
      <c r="M8" s="13">
        <v>44.799725595870498</v>
      </c>
      <c r="N8" s="13"/>
      <c r="O8" s="13"/>
      <c r="P8" s="13"/>
      <c r="Q8" s="13">
        <v>0.29774559179771698</v>
      </c>
      <c r="R8" s="13">
        <v>0.33053423554469302</v>
      </c>
      <c r="S8" s="13">
        <v>14.4995943012211</v>
      </c>
      <c r="T8" s="13"/>
      <c r="U8" s="13"/>
      <c r="V8" s="13"/>
      <c r="W8" s="13"/>
      <c r="X8" s="13"/>
      <c r="Y8" s="13">
        <v>21.111748883232298</v>
      </c>
      <c r="Z8" s="13"/>
      <c r="AA8" s="13"/>
      <c r="AB8" s="13"/>
      <c r="AC8" s="13"/>
      <c r="AD8" s="13"/>
      <c r="AE8" s="13">
        <v>18.960651392333499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</row>
    <row r="9" spans="1:232" s="14" customFormat="1" ht="18" x14ac:dyDescent="0.35">
      <c r="A9" s="12" t="s">
        <v>133</v>
      </c>
      <c r="B9" s="12"/>
      <c r="C9" s="12"/>
      <c r="D9" s="13">
        <v>300.76886000000002</v>
      </c>
      <c r="E9" s="12"/>
      <c r="F9" s="13">
        <v>1.34048451691441</v>
      </c>
      <c r="G9" s="13"/>
      <c r="H9" s="13"/>
      <c r="I9" s="13"/>
      <c r="J9" s="13"/>
      <c r="K9" s="13"/>
      <c r="L9" s="13"/>
      <c r="M9" s="13">
        <v>47.875501473124501</v>
      </c>
      <c r="N9" s="13"/>
      <c r="O9" s="13"/>
      <c r="P9" s="13"/>
      <c r="Q9" s="13">
        <v>18.182151569813399</v>
      </c>
      <c r="R9" s="13"/>
      <c r="S9" s="13">
        <v>18.675803073496301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>
        <v>13.926059366651099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</row>
    <row r="10" spans="1:232" s="14" customFormat="1" ht="18" x14ac:dyDescent="0.35">
      <c r="A10" s="12" t="s">
        <v>7</v>
      </c>
      <c r="B10" s="12"/>
      <c r="C10" s="12"/>
      <c r="D10" s="13">
        <v>100.0872</v>
      </c>
      <c r="E10" s="12"/>
      <c r="F10" s="13"/>
      <c r="G10" s="13"/>
      <c r="H10" s="13"/>
      <c r="I10" s="13"/>
      <c r="J10" s="13"/>
      <c r="K10" s="13">
        <v>12.000535533015199</v>
      </c>
      <c r="L10" s="13"/>
      <c r="M10" s="13">
        <v>47.956382034865598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>
        <v>40.043082432119199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4" customFormat="1" ht="18" x14ac:dyDescent="0.35">
      <c r="A11" s="12" t="s">
        <v>36</v>
      </c>
      <c r="B11" s="12"/>
      <c r="C11" s="12"/>
      <c r="D11" s="13">
        <v>183.52500000000001</v>
      </c>
      <c r="E11" s="12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>
        <v>34.944557962130503</v>
      </c>
      <c r="V11" s="13"/>
      <c r="W11" s="13"/>
      <c r="X11" s="13"/>
      <c r="Y11" s="13"/>
      <c r="Z11" s="13"/>
      <c r="AA11" s="13"/>
      <c r="AB11" s="13"/>
      <c r="AC11" s="13"/>
      <c r="AD11" s="13"/>
      <c r="AE11" s="13">
        <v>30.430186623075802</v>
      </c>
      <c r="AF11" s="13"/>
      <c r="AG11" s="13"/>
      <c r="AH11" s="13">
        <v>34.6252554147936</v>
      </c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20" customFormat="1" ht="18" x14ac:dyDescent="0.35">
      <c r="A12" s="18" t="s">
        <v>135</v>
      </c>
      <c r="B12" s="12"/>
      <c r="C12" s="19"/>
      <c r="D12" s="20">
        <v>239.26599999999999</v>
      </c>
      <c r="E12" s="19"/>
      <c r="U12" s="20">
        <v>13.401820567903499</v>
      </c>
      <c r="BT12" s="20">
        <v>86.598179432096401</v>
      </c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</row>
    <row r="13" spans="1:232" s="14" customFormat="1" ht="18" x14ac:dyDescent="0.35">
      <c r="A13" s="12" t="s">
        <v>136</v>
      </c>
      <c r="B13" s="12"/>
      <c r="C13" s="12"/>
      <c r="D13" s="13">
        <v>78.003559999999993</v>
      </c>
      <c r="E13" s="12"/>
      <c r="F13" s="13">
        <v>3.87651537955447</v>
      </c>
      <c r="G13" s="13"/>
      <c r="H13" s="13"/>
      <c r="I13" s="13"/>
      <c r="J13" s="13"/>
      <c r="K13" s="13"/>
      <c r="L13" s="13"/>
      <c r="M13" s="13">
        <v>61.533345401158599</v>
      </c>
      <c r="N13" s="13"/>
      <c r="O13" s="13"/>
      <c r="P13" s="13"/>
      <c r="Q13" s="13"/>
      <c r="R13" s="13">
        <v>34.590139219286897</v>
      </c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</row>
    <row r="14" spans="1:232" s="14" customFormat="1" ht="18" x14ac:dyDescent="0.35">
      <c r="A14" s="12" t="s">
        <v>38</v>
      </c>
      <c r="B14" s="12"/>
      <c r="C14" s="12"/>
      <c r="D14" s="13">
        <v>500.81054</v>
      </c>
      <c r="E14" s="12"/>
      <c r="F14" s="13">
        <v>1.2075704317245399</v>
      </c>
      <c r="G14" s="13"/>
      <c r="H14" s="13"/>
      <c r="I14" s="13"/>
      <c r="J14" s="13"/>
      <c r="K14" s="13"/>
      <c r="L14" s="13"/>
      <c r="M14" s="13">
        <v>44.725815874402301</v>
      </c>
      <c r="N14" s="13"/>
      <c r="O14" s="13"/>
      <c r="P14" s="13"/>
      <c r="Q14" s="13"/>
      <c r="R14" s="13"/>
      <c r="S14" s="13"/>
      <c r="T14" s="13"/>
      <c r="U14" s="13">
        <v>12.8056410314367</v>
      </c>
      <c r="V14" s="13"/>
      <c r="W14" s="13"/>
      <c r="X14" s="13">
        <v>7.8070042215964497</v>
      </c>
      <c r="Y14" s="13"/>
      <c r="Z14" s="13"/>
      <c r="AA14" s="13"/>
      <c r="AB14" s="13"/>
      <c r="AC14" s="13"/>
      <c r="AD14" s="13"/>
      <c r="AE14" s="13">
        <v>33.453968440839901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</row>
    <row r="15" spans="1:232" s="14" customFormat="1" ht="18" x14ac:dyDescent="0.35">
      <c r="A15" s="12" t="s">
        <v>137</v>
      </c>
      <c r="B15" s="12"/>
      <c r="C15" s="12"/>
      <c r="D15" s="13">
        <v>162.04558</v>
      </c>
      <c r="E15" s="12"/>
      <c r="F15" s="13"/>
      <c r="G15" s="13"/>
      <c r="H15" s="13"/>
      <c r="I15" s="13"/>
      <c r="J15" s="13"/>
      <c r="K15" s="13"/>
      <c r="L15" s="13"/>
      <c r="M15" s="13">
        <v>49.366974403127799</v>
      </c>
      <c r="N15" s="13"/>
      <c r="O15" s="13"/>
      <c r="P15" s="13"/>
      <c r="Q15" s="13"/>
      <c r="R15" s="13">
        <v>33.301173657436301</v>
      </c>
      <c r="S15" s="13">
        <v>17.331851939435801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</row>
    <row r="16" spans="1:232" s="14" customFormat="1" ht="18" x14ac:dyDescent="0.35">
      <c r="A16" s="12" t="s">
        <v>31</v>
      </c>
      <c r="B16" s="12"/>
      <c r="C16" s="12"/>
      <c r="D16" s="13">
        <v>278.33154000000002</v>
      </c>
      <c r="E16" s="12"/>
      <c r="F16" s="13"/>
      <c r="G16" s="13"/>
      <c r="H16" s="13"/>
      <c r="I16" s="13"/>
      <c r="J16" s="13"/>
      <c r="K16" s="13"/>
      <c r="L16" s="13"/>
      <c r="M16" s="13">
        <v>45.986595698065599</v>
      </c>
      <c r="N16" s="13"/>
      <c r="O16" s="13"/>
      <c r="P16" s="13"/>
      <c r="Q16" s="13"/>
      <c r="R16" s="13">
        <v>9.6940289267971504</v>
      </c>
      <c r="S16" s="13">
        <v>30.271991453070601</v>
      </c>
      <c r="T16" s="13"/>
      <c r="U16" s="13"/>
      <c r="V16" s="13"/>
      <c r="W16" s="13"/>
      <c r="X16" s="13">
        <v>14.0473839220664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</row>
    <row r="17" spans="1:232" s="45" customFormat="1" ht="18" x14ac:dyDescent="0.35">
      <c r="A17" s="43" t="s">
        <v>37</v>
      </c>
      <c r="B17" s="43"/>
      <c r="C17" s="43"/>
      <c r="D17" s="42">
        <v>79.878799999999998</v>
      </c>
      <c r="E17" s="43"/>
      <c r="F17" s="42"/>
      <c r="G17" s="42"/>
      <c r="H17" s="42"/>
      <c r="I17" s="42"/>
      <c r="J17" s="42"/>
      <c r="K17" s="42"/>
      <c r="L17" s="42"/>
      <c r="M17" s="42">
        <v>40.059189672353597</v>
      </c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>
        <v>59.940810327646297</v>
      </c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4"/>
      <c r="DV17" s="44"/>
      <c r="DW17" s="44"/>
      <c r="DX17" s="44"/>
      <c r="DY17" s="44"/>
      <c r="DZ17" s="44"/>
      <c r="EA17" s="44"/>
      <c r="EB17" s="44"/>
      <c r="EC17" s="44"/>
      <c r="ED17" s="44"/>
      <c r="EE17" s="44"/>
      <c r="EF17" s="44"/>
      <c r="EG17" s="44"/>
      <c r="EH17" s="44"/>
      <c r="EI17" s="44"/>
      <c r="EJ17" s="44"/>
      <c r="EK17" s="44"/>
      <c r="EL17" s="44"/>
      <c r="EM17" s="44"/>
      <c r="EN17" s="44"/>
      <c r="EO17" s="44"/>
      <c r="EP17" s="44"/>
      <c r="EQ17" s="44"/>
      <c r="ER17" s="44"/>
      <c r="ES17" s="44"/>
      <c r="ET17" s="44"/>
      <c r="EU17" s="44"/>
      <c r="EV17" s="44"/>
      <c r="EW17" s="44"/>
      <c r="EX17" s="44"/>
      <c r="EY17" s="44"/>
      <c r="EZ17" s="44"/>
      <c r="FA17" s="44"/>
      <c r="FB17" s="44"/>
      <c r="FC17" s="44"/>
      <c r="FD17" s="44"/>
      <c r="FE17" s="44"/>
      <c r="FF17" s="44"/>
      <c r="FG17" s="44"/>
      <c r="FH17" s="44"/>
      <c r="FI17" s="44"/>
      <c r="FJ17" s="44"/>
      <c r="FK17" s="44"/>
      <c r="FL17" s="44"/>
      <c r="FM17" s="44"/>
      <c r="FN17" s="44"/>
      <c r="FO17" s="44"/>
      <c r="FP17" s="44"/>
      <c r="FQ17" s="44"/>
      <c r="FR17" s="44"/>
      <c r="FS17" s="44"/>
      <c r="FT17" s="44"/>
      <c r="FU17" s="44"/>
      <c r="FV17" s="44"/>
      <c r="FW17" s="44"/>
      <c r="FX17" s="44"/>
      <c r="FY17" s="44"/>
      <c r="FZ17" s="44"/>
      <c r="GA17" s="44"/>
      <c r="GB17" s="44"/>
      <c r="GC17" s="44"/>
      <c r="GD17" s="44"/>
      <c r="GE17" s="44"/>
      <c r="GF17" s="44"/>
      <c r="GG17" s="44"/>
      <c r="GH17" s="44"/>
      <c r="GI17" s="44"/>
      <c r="GJ17" s="44"/>
      <c r="GK17" s="44"/>
      <c r="GL17" s="44"/>
      <c r="GM17" s="44"/>
      <c r="GN17" s="44"/>
      <c r="GO17" s="44"/>
      <c r="GP17" s="44"/>
      <c r="GQ17" s="44"/>
      <c r="GR17" s="44"/>
      <c r="GS17" s="44"/>
      <c r="GT17" s="44"/>
      <c r="GU17" s="44"/>
      <c r="GV17" s="44"/>
      <c r="GW17" s="44"/>
      <c r="GX17" s="44"/>
      <c r="GY17" s="44"/>
      <c r="GZ17" s="44"/>
      <c r="HA17" s="44"/>
      <c r="HB17" s="44"/>
      <c r="HC17" s="44"/>
      <c r="HD17" s="44"/>
      <c r="HE17" s="44"/>
      <c r="HF17" s="44"/>
      <c r="HG17" s="44"/>
      <c r="HH17" s="44"/>
      <c r="HI17" s="44"/>
      <c r="HJ17" s="44"/>
      <c r="HK17" s="44"/>
      <c r="HL17" s="44"/>
      <c r="HM17" s="44"/>
      <c r="HN17" s="44"/>
      <c r="HO17" s="44"/>
      <c r="HP17" s="44"/>
      <c r="HQ17" s="44"/>
      <c r="HR17" s="44"/>
      <c r="HS17" s="44"/>
      <c r="HT17" s="44"/>
      <c r="HU17" s="44"/>
      <c r="HV17" s="44"/>
      <c r="HW17" s="44"/>
      <c r="HX17" s="44"/>
    </row>
    <row r="18" spans="1:232" s="14" customFormat="1" ht="18" x14ac:dyDescent="0.35">
      <c r="A18" s="12" t="s">
        <v>138</v>
      </c>
      <c r="B18" s="12"/>
      <c r="C18" s="12"/>
      <c r="D18" s="13">
        <v>429.91300000000001</v>
      </c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>
        <v>29.834873567442699</v>
      </c>
      <c r="V18" s="13"/>
      <c r="W18" s="13"/>
      <c r="X18" s="13"/>
      <c r="Y18" s="13"/>
      <c r="Z18" s="13"/>
      <c r="AA18" s="13"/>
      <c r="AB18" s="13"/>
      <c r="AC18" s="13"/>
      <c r="AD18" s="13"/>
      <c r="AE18" s="13">
        <v>12.990302689148701</v>
      </c>
      <c r="AF18" s="13"/>
      <c r="AG18" s="13"/>
      <c r="AH18" s="13">
        <v>29.562260271264101</v>
      </c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>
        <v>27.612563472144299</v>
      </c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</row>
    <row r="19" spans="1:232" s="14" customFormat="1" ht="18" x14ac:dyDescent="0.35">
      <c r="A19" s="12" t="s">
        <v>139</v>
      </c>
      <c r="B19" s="12"/>
      <c r="C19" s="12"/>
      <c r="D19" s="13">
        <v>339.69799999999998</v>
      </c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>
        <v>28.318683065546399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>
        <v>71.681316934453505</v>
      </c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</row>
    <row r="20" spans="1:232" s="45" customFormat="1" ht="18" x14ac:dyDescent="0.35">
      <c r="A20" s="43" t="s">
        <v>140</v>
      </c>
      <c r="B20" s="43"/>
      <c r="C20" s="43"/>
      <c r="D20" s="42">
        <v>1471.3974000000001</v>
      </c>
      <c r="E20" s="43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>
        <v>28.330755511733202</v>
      </c>
      <c r="V20" s="42"/>
      <c r="W20" s="42"/>
      <c r="X20" s="42"/>
      <c r="Y20" s="42"/>
      <c r="Z20" s="42"/>
      <c r="AA20" s="42"/>
      <c r="AB20" s="42"/>
      <c r="AC20" s="42"/>
      <c r="AD20" s="42"/>
      <c r="AE20" s="42">
        <v>3.7955075902675901</v>
      </c>
      <c r="AF20" s="42"/>
      <c r="AG20" s="42"/>
      <c r="AH20" s="42">
        <v>47.506268530853703</v>
      </c>
      <c r="AI20" s="42"/>
      <c r="AJ20" s="42"/>
      <c r="AK20" s="42"/>
      <c r="AL20" s="42">
        <v>20.367468367145399</v>
      </c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4"/>
      <c r="DV20" s="44"/>
      <c r="DW20" s="44"/>
      <c r="DX20" s="44"/>
      <c r="DY20" s="44"/>
      <c r="DZ20" s="44"/>
      <c r="EA20" s="44"/>
      <c r="EB20" s="44"/>
      <c r="EC20" s="44"/>
      <c r="ED20" s="44"/>
      <c r="EE20" s="44"/>
      <c r="EF20" s="44"/>
      <c r="EG20" s="44"/>
      <c r="EH20" s="44"/>
      <c r="EI20" s="44"/>
      <c r="EJ20" s="44"/>
      <c r="EK20" s="44"/>
      <c r="EL20" s="44"/>
      <c r="EM20" s="44"/>
      <c r="EN20" s="44"/>
      <c r="EO20" s="44"/>
      <c r="EP20" s="44"/>
      <c r="EQ20" s="44"/>
      <c r="ER20" s="44"/>
      <c r="ES20" s="44"/>
      <c r="ET20" s="44"/>
      <c r="EU20" s="44"/>
      <c r="EV20" s="44"/>
      <c r="EW20" s="44"/>
      <c r="EX20" s="44"/>
      <c r="EY20" s="44"/>
      <c r="EZ20" s="44"/>
      <c r="FA20" s="44"/>
      <c r="FB20" s="44"/>
      <c r="FC20" s="44"/>
      <c r="FD20" s="44"/>
      <c r="FE20" s="44"/>
      <c r="FF20" s="44"/>
      <c r="FG20" s="44"/>
      <c r="FH20" s="44"/>
      <c r="FI20" s="44"/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4"/>
      <c r="FW20" s="44"/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4"/>
      <c r="GI20" s="44"/>
      <c r="GJ20" s="44"/>
      <c r="GK20" s="44"/>
      <c r="GL20" s="44"/>
      <c r="GM20" s="44"/>
      <c r="GN20" s="44"/>
      <c r="GO20" s="44"/>
      <c r="GP20" s="44"/>
      <c r="GQ20" s="44"/>
      <c r="GR20" s="44"/>
      <c r="GS20" s="44"/>
      <c r="GT20" s="44"/>
      <c r="GU20" s="44"/>
      <c r="GV20" s="44"/>
      <c r="GW20" s="44"/>
      <c r="GX20" s="44"/>
      <c r="GY20" s="44"/>
      <c r="GZ20" s="44"/>
      <c r="HA20" s="44"/>
      <c r="HB20" s="44"/>
      <c r="HC20" s="44"/>
      <c r="HD20" s="44"/>
      <c r="HE20" s="44"/>
      <c r="HF20" s="44"/>
      <c r="HG20" s="44"/>
      <c r="HH20" s="44"/>
      <c r="HI20" s="44"/>
      <c r="HJ20" s="44"/>
      <c r="HK20" s="44"/>
      <c r="HL20" s="44"/>
      <c r="HM20" s="44"/>
      <c r="HN20" s="44"/>
      <c r="HO20" s="44"/>
      <c r="HP20" s="44"/>
      <c r="HQ20" s="44"/>
      <c r="HR20" s="44"/>
      <c r="HS20" s="44"/>
      <c r="HT20" s="44"/>
      <c r="HU20" s="44"/>
      <c r="HV20" s="44"/>
      <c r="HW20" s="44"/>
      <c r="HX20" s="44"/>
    </row>
    <row r="21" spans="1:232" s="14" customFormat="1" ht="18" x14ac:dyDescent="0.35">
      <c r="A21" s="12" t="s">
        <v>141</v>
      </c>
      <c r="B21" s="12"/>
      <c r="C21" s="12"/>
      <c r="D21" s="13">
        <v>197.75515831999999</v>
      </c>
      <c r="E21" s="12"/>
      <c r="F21" s="13"/>
      <c r="G21" s="13"/>
      <c r="H21" s="13"/>
      <c r="I21" s="13"/>
      <c r="J21" s="13"/>
      <c r="K21" s="13"/>
      <c r="L21" s="13"/>
      <c r="M21" s="13">
        <v>39.643496870580101</v>
      </c>
      <c r="N21" s="13">
        <v>0.96070329398222198</v>
      </c>
      <c r="O21" s="13"/>
      <c r="P21" s="13"/>
      <c r="Q21" s="13"/>
      <c r="R21" s="13">
        <v>2.72878242258939</v>
      </c>
      <c r="S21" s="13">
        <v>14.202157980907399</v>
      </c>
      <c r="T21" s="13"/>
      <c r="U21" s="13"/>
      <c r="V21" s="13"/>
      <c r="W21" s="13"/>
      <c r="X21" s="13"/>
      <c r="Y21" s="13">
        <v>19.253151383484902</v>
      </c>
      <c r="Z21" s="13"/>
      <c r="AA21" s="13">
        <v>18.1588183615882</v>
      </c>
      <c r="AB21" s="13"/>
      <c r="AC21" s="13"/>
      <c r="AD21" s="13"/>
      <c r="AE21" s="13">
        <v>1.41202384995769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>
        <v>3.6408658369099101</v>
      </c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>
        <v>3.6408658369099101</v>
      </c>
    </row>
    <row r="22" spans="1:232" s="17" customFormat="1" ht="18" x14ac:dyDescent="0.35">
      <c r="A22" s="12" t="s">
        <v>142</v>
      </c>
      <c r="B22" s="12"/>
      <c r="C22" s="12"/>
      <c r="D22" s="13">
        <v>116.1617</v>
      </c>
      <c r="E22" s="12"/>
      <c r="F22" s="13"/>
      <c r="G22" s="13"/>
      <c r="H22" s="13"/>
      <c r="I22" s="13"/>
      <c r="J22" s="13"/>
      <c r="K22" s="13"/>
      <c r="L22" s="13"/>
      <c r="M22" s="13">
        <v>41.320159742841199</v>
      </c>
      <c r="N22" s="13"/>
      <c r="O22" s="13"/>
      <c r="P22" s="13"/>
      <c r="Q22" s="13"/>
      <c r="R22" s="13"/>
      <c r="S22" s="13">
        <v>24.177934723751399</v>
      </c>
      <c r="T22" s="13"/>
      <c r="U22" s="13"/>
      <c r="V22" s="13"/>
      <c r="W22" s="13"/>
      <c r="X22" s="13"/>
      <c r="Y22" s="13">
        <v>34.501905533407303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</row>
    <row r="23" spans="1:232" s="45" customFormat="1" ht="18" x14ac:dyDescent="0.35">
      <c r="A23" s="43" t="s">
        <v>170</v>
      </c>
      <c r="B23" s="43"/>
      <c r="C23" s="43"/>
      <c r="D23" s="42"/>
      <c r="E23" s="43"/>
      <c r="F23" s="42"/>
      <c r="G23" s="42"/>
      <c r="H23" s="42"/>
      <c r="I23" s="42"/>
      <c r="J23" s="42"/>
      <c r="K23" s="42"/>
      <c r="L23" s="42"/>
      <c r="M23" s="42">
        <v>45</v>
      </c>
      <c r="N23" s="42">
        <v>45</v>
      </c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>
        <v>10</v>
      </c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4"/>
      <c r="DV23" s="44"/>
      <c r="DW23" s="44"/>
      <c r="DX23" s="44"/>
      <c r="DY23" s="44"/>
      <c r="DZ23" s="44"/>
      <c r="EA23" s="44"/>
      <c r="EB23" s="44"/>
      <c r="EC23" s="44"/>
      <c r="ED23" s="44"/>
      <c r="EE23" s="44"/>
      <c r="EF23" s="44"/>
      <c r="EG23" s="44"/>
      <c r="EH23" s="44"/>
      <c r="EI23" s="44"/>
      <c r="EJ23" s="44"/>
      <c r="EK23" s="44"/>
      <c r="EL23" s="44"/>
      <c r="EM23" s="44"/>
      <c r="EN23" s="44"/>
      <c r="EO23" s="44"/>
      <c r="EP23" s="44"/>
      <c r="EQ23" s="44"/>
      <c r="ER23" s="44"/>
      <c r="ES23" s="44"/>
      <c r="ET23" s="44"/>
      <c r="EU23" s="44"/>
      <c r="EV23" s="44"/>
      <c r="EW23" s="44"/>
      <c r="EX23" s="44"/>
      <c r="EY23" s="44"/>
      <c r="EZ23" s="44"/>
      <c r="FA23" s="44"/>
      <c r="FB23" s="44"/>
      <c r="FC23" s="44"/>
      <c r="FD23" s="44"/>
      <c r="FE23" s="44"/>
      <c r="FF23" s="44"/>
      <c r="FG23" s="44"/>
      <c r="FH23" s="44"/>
      <c r="FI23" s="44"/>
      <c r="FJ23" s="44"/>
      <c r="FK23" s="44"/>
      <c r="FL23" s="44"/>
      <c r="FM23" s="44"/>
      <c r="FN23" s="44"/>
      <c r="FO23" s="44"/>
      <c r="FP23" s="44"/>
      <c r="FQ23" s="44"/>
      <c r="FR23" s="44"/>
      <c r="FS23" s="44"/>
      <c r="FT23" s="44"/>
      <c r="FU23" s="44"/>
      <c r="FV23" s="44"/>
      <c r="FW23" s="44"/>
      <c r="FX23" s="44"/>
      <c r="FY23" s="44"/>
      <c r="FZ23" s="44"/>
      <c r="GA23" s="44"/>
      <c r="GB23" s="44"/>
      <c r="GC23" s="44"/>
      <c r="GD23" s="44"/>
      <c r="GE23" s="44"/>
      <c r="GF23" s="44"/>
      <c r="GG23" s="44"/>
      <c r="GH23" s="44"/>
      <c r="GI23" s="44"/>
      <c r="GJ23" s="44"/>
      <c r="GK23" s="44"/>
      <c r="GL23" s="44"/>
      <c r="GM23" s="44"/>
      <c r="GN23" s="44"/>
      <c r="GO23" s="44"/>
      <c r="GP23" s="44"/>
      <c r="GQ23" s="44"/>
      <c r="GR23" s="44"/>
      <c r="GS23" s="44"/>
      <c r="GT23" s="44"/>
      <c r="GU23" s="44"/>
      <c r="GV23" s="44"/>
      <c r="GW23" s="44"/>
      <c r="GX23" s="44"/>
      <c r="GY23" s="44"/>
      <c r="GZ23" s="44"/>
      <c r="HA23" s="44"/>
      <c r="HB23" s="44"/>
      <c r="HC23" s="44"/>
      <c r="HD23" s="44"/>
      <c r="HE23" s="44"/>
      <c r="HF23" s="44"/>
      <c r="HG23" s="44"/>
      <c r="HH23" s="44"/>
      <c r="HI23" s="44"/>
      <c r="HJ23" s="44"/>
      <c r="HK23" s="44"/>
      <c r="HL23" s="44"/>
      <c r="HM23" s="44"/>
      <c r="HN23" s="44"/>
      <c r="HO23" s="44"/>
      <c r="HP23" s="44"/>
      <c r="HQ23" s="44"/>
      <c r="HR23" s="44"/>
      <c r="HS23" s="44"/>
      <c r="HT23" s="44"/>
      <c r="HU23" s="44"/>
      <c r="HV23" s="44"/>
      <c r="HW23" s="44"/>
      <c r="HX23" s="44"/>
    </row>
  </sheetData>
  <autoFilter ref="A2:XFD2">
    <sortState ref="A3:XFD4739">
      <sortCondition ref="B2"/>
    </sortState>
  </autoFilter>
  <conditionalFormatting sqref="AR3:AR4 AR6:AR11">
    <cfRule type="cellIs" dxfId="1" priority="12" operator="greaterThan">
      <formula>0</formula>
    </cfRule>
  </conditionalFormatting>
  <conditionalFormatting sqref="AR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Analyse microscopique</vt:lpstr>
      <vt:lpstr>BD-minéraux</vt:lpstr>
      <vt:lpstr>'Analyse microscopique'!l_ville</vt:lpstr>
      <vt:lpstr>l_ville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</dc:creator>
  <cp:lastModifiedBy>Hassan</cp:lastModifiedBy>
  <dcterms:created xsi:type="dcterms:W3CDTF">2013-02-19T15:29:11Z</dcterms:created>
  <dcterms:modified xsi:type="dcterms:W3CDTF">2016-11-09T13:50:24Z</dcterms:modified>
</cp:coreProperties>
</file>