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8" i="1"/>
  <c r="N20" i="2"/>
  <c r="N21"/>
  <c r="N22"/>
  <c r="N23"/>
  <c r="N24"/>
  <c r="N25"/>
  <c r="N26"/>
  <c r="N27"/>
  <c r="N28"/>
  <c r="N29"/>
  <c r="M20"/>
  <c r="M21"/>
  <c r="M22"/>
  <c r="M23"/>
  <c r="M24"/>
  <c r="M25"/>
  <c r="M26"/>
  <c r="M27"/>
  <c r="M28"/>
  <c r="M29"/>
  <c r="L20"/>
  <c r="L21"/>
  <c r="L22"/>
  <c r="L23"/>
  <c r="L24"/>
  <c r="L25"/>
  <c r="L26"/>
  <c r="L27"/>
  <c r="L28"/>
  <c r="L29"/>
  <c r="K20"/>
  <c r="K21"/>
  <c r="K22"/>
  <c r="K23"/>
  <c r="K24"/>
  <c r="K25"/>
  <c r="K26"/>
  <c r="K27"/>
  <c r="K28"/>
  <c r="K29"/>
  <c r="J20"/>
  <c r="J21"/>
  <c r="J22"/>
  <c r="J23"/>
  <c r="J24"/>
  <c r="J25"/>
  <c r="J26"/>
  <c r="J27"/>
  <c r="J28"/>
  <c r="J29"/>
  <c r="I20"/>
  <c r="I21"/>
  <c r="I22"/>
  <c r="I23"/>
  <c r="I24"/>
  <c r="I25"/>
  <c r="I26"/>
  <c r="I27"/>
  <c r="I28"/>
  <c r="I29"/>
  <c r="H20"/>
  <c r="H21"/>
  <c r="H22"/>
  <c r="H23"/>
  <c r="H24"/>
  <c r="H25"/>
  <c r="H26"/>
  <c r="H27"/>
  <c r="H28"/>
  <c r="H29"/>
  <c r="G20"/>
  <c r="G21"/>
  <c r="G22"/>
  <c r="G23"/>
  <c r="G24"/>
  <c r="G25"/>
  <c r="G26"/>
  <c r="G27"/>
  <c r="G28"/>
  <c r="G29"/>
  <c r="F20"/>
  <c r="F21"/>
  <c r="F22"/>
  <c r="F23"/>
  <c r="F24"/>
  <c r="F25"/>
  <c r="F26"/>
  <c r="F27"/>
  <c r="F28"/>
  <c r="F29"/>
  <c r="D29"/>
  <c r="E20"/>
  <c r="E21"/>
  <c r="E22"/>
  <c r="E23"/>
  <c r="E24"/>
  <c r="E25"/>
  <c r="E26"/>
  <c r="E27"/>
  <c r="E28"/>
  <c r="E29"/>
  <c r="D20"/>
  <c r="D21"/>
  <c r="D22"/>
  <c r="D23"/>
  <c r="D24"/>
  <c r="D25"/>
  <c r="D26"/>
  <c r="D27"/>
  <c r="D28"/>
  <c r="C20"/>
  <c r="C21"/>
  <c r="C22"/>
  <c r="C23"/>
  <c r="C24"/>
  <c r="C25"/>
  <c r="C26"/>
  <c r="C27"/>
  <c r="C28"/>
  <c r="C29"/>
  <c r="D19"/>
  <c r="E19"/>
  <c r="F19"/>
  <c r="G19"/>
  <c r="H19"/>
  <c r="I19"/>
  <c r="J19"/>
  <c r="K19"/>
  <c r="L19"/>
  <c r="M19"/>
  <c r="N19"/>
  <c r="C19"/>
  <c r="C11"/>
  <c r="C12"/>
  <c r="D12" s="1"/>
  <c r="E12" s="1"/>
  <c r="G12" s="1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AB12" s="1"/>
  <c r="AC12" s="1"/>
  <c r="AD12" s="1"/>
  <c r="AE12" s="1"/>
  <c r="AF12" s="1"/>
  <c r="AG12" s="1"/>
  <c r="AH12" s="1"/>
  <c r="AI12" s="1"/>
  <c r="AJ12" s="1"/>
  <c r="AK12" s="1"/>
  <c r="AL12" s="1"/>
  <c r="AM12" s="1"/>
  <c r="AN12" s="1"/>
  <c r="AO12" s="1"/>
  <c r="AP12" s="1"/>
  <c r="AQ12" s="1"/>
  <c r="AR12" s="1"/>
  <c r="AS12" s="1"/>
  <c r="AT12" s="1"/>
  <c r="AU12" s="1"/>
  <c r="AV12" s="1"/>
  <c r="AW12" s="1"/>
  <c r="AX12" s="1"/>
  <c r="AY12" s="1"/>
  <c r="AZ12" s="1"/>
  <c r="BA12" s="1"/>
  <c r="BB12" s="1"/>
  <c r="BC12" s="1"/>
  <c r="BD12" s="1"/>
  <c r="BE12" s="1"/>
  <c r="BF12" s="1"/>
  <c r="BG12" s="1"/>
  <c r="BH12" s="1"/>
  <c r="BI12" s="1"/>
  <c r="BJ12" s="1"/>
  <c r="BK12" s="1"/>
  <c r="BL12" s="1"/>
  <c r="BM12" s="1"/>
  <c r="BN12" s="1"/>
  <c r="BO12" s="1"/>
  <c r="BP12" s="1"/>
  <c r="BQ12" s="1"/>
  <c r="BR12" s="1"/>
  <c r="BS12" s="1"/>
  <c r="BT12" s="1"/>
  <c r="BU12" s="1"/>
  <c r="BV12" s="1"/>
  <c r="BW12" s="1"/>
  <c r="BX12" s="1"/>
  <c r="BY12" s="1"/>
  <c r="C13"/>
  <c r="D13" s="1"/>
  <c r="E13" s="1"/>
  <c r="F13" s="1"/>
  <c r="G13" s="1"/>
  <c r="H13" s="1"/>
  <c r="I13" s="1"/>
  <c r="J13" s="1"/>
  <c r="K13" s="1"/>
  <c r="L13" s="1"/>
  <c r="M13" s="1"/>
  <c r="N13" s="1"/>
  <c r="O13" s="1"/>
  <c r="P13" s="1"/>
  <c r="Q13" s="1"/>
  <c r="R13" s="1"/>
  <c r="S13" s="1"/>
  <c r="T13" s="1"/>
  <c r="U13" s="1"/>
  <c r="V13" s="1"/>
  <c r="W13" s="1"/>
  <c r="X13" s="1"/>
  <c r="Y13" s="1"/>
  <c r="Z13" s="1"/>
  <c r="AA13" s="1"/>
  <c r="AB13" s="1"/>
  <c r="AC13" s="1"/>
  <c r="AD13" s="1"/>
  <c r="AE13" s="1"/>
  <c r="AF13" s="1"/>
  <c r="AG13" s="1"/>
  <c r="AH13" s="1"/>
  <c r="AI13" s="1"/>
  <c r="AJ13" s="1"/>
  <c r="AK13" s="1"/>
  <c r="AL13" s="1"/>
  <c r="AM13" s="1"/>
  <c r="AN13" s="1"/>
  <c r="AO13" s="1"/>
  <c r="AP13" s="1"/>
  <c r="AQ13" s="1"/>
  <c r="AR13" s="1"/>
  <c r="AS13" s="1"/>
  <c r="AT13" s="1"/>
  <c r="AU13" s="1"/>
  <c r="AV13" s="1"/>
  <c r="AW13" s="1"/>
  <c r="AX13" s="1"/>
  <c r="AY13" s="1"/>
  <c r="AZ13" s="1"/>
  <c r="BA13" s="1"/>
  <c r="BB13" s="1"/>
  <c r="BC13" s="1"/>
  <c r="BD13" s="1"/>
  <c r="BE13" s="1"/>
  <c r="BF13" s="1"/>
  <c r="BG13" s="1"/>
  <c r="BH13" s="1"/>
  <c r="BI13" s="1"/>
  <c r="BJ13" s="1"/>
  <c r="BK13" s="1"/>
  <c r="BL13" s="1"/>
  <c r="BM13" s="1"/>
  <c r="BN13" s="1"/>
  <c r="BO13" s="1"/>
  <c r="BP13" s="1"/>
  <c r="BQ13" s="1"/>
  <c r="BR13" s="1"/>
  <c r="BS13" s="1"/>
  <c r="BT13" s="1"/>
  <c r="BU13" s="1"/>
  <c r="BV13" s="1"/>
  <c r="BW13" s="1"/>
  <c r="BX13" s="1"/>
  <c r="BY13" s="1"/>
  <c r="C14"/>
  <c r="D14" s="1"/>
  <c r="E14" s="1"/>
  <c r="F14" s="1"/>
  <c r="G14" s="1"/>
  <c r="H14" s="1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AA14" s="1"/>
  <c r="AB14" s="1"/>
  <c r="AC14" s="1"/>
  <c r="AD14" s="1"/>
  <c r="AE14" s="1"/>
  <c r="AF14" s="1"/>
  <c r="AG14" s="1"/>
  <c r="AH14" s="1"/>
  <c r="AI14" s="1"/>
  <c r="AJ14" s="1"/>
  <c r="AK14" s="1"/>
  <c r="AL14" s="1"/>
  <c r="AM14" s="1"/>
  <c r="AN14" s="1"/>
  <c r="AO14" s="1"/>
  <c r="AP14" s="1"/>
  <c r="AQ14" s="1"/>
  <c r="AR14" s="1"/>
  <c r="AS14" s="1"/>
  <c r="AT14" s="1"/>
  <c r="AU14" s="1"/>
  <c r="AV14" s="1"/>
  <c r="AW14" s="1"/>
  <c r="AX14" s="1"/>
  <c r="AY14" s="1"/>
  <c r="AZ14" s="1"/>
  <c r="BA14" s="1"/>
  <c r="BB14" s="1"/>
  <c r="BC14" s="1"/>
  <c r="BD14" s="1"/>
  <c r="BE14" s="1"/>
  <c r="BF14" s="1"/>
  <c r="BG14" s="1"/>
  <c r="BH14" s="1"/>
  <c r="BI14" s="1"/>
  <c r="BJ14" s="1"/>
  <c r="BK14" s="1"/>
  <c r="BL14" s="1"/>
  <c r="BM14" s="1"/>
  <c r="BN14" s="1"/>
  <c r="BO14" s="1"/>
  <c r="BP14" s="1"/>
  <c r="BQ14" s="1"/>
  <c r="BR14" s="1"/>
  <c r="BS14" s="1"/>
  <c r="BT14" s="1"/>
  <c r="BU14" s="1"/>
  <c r="BV14" s="1"/>
  <c r="BW14" s="1"/>
  <c r="BX14" s="1"/>
  <c r="BY14" s="1"/>
  <c r="C15"/>
  <c r="D15" s="1"/>
  <c r="E15" s="1"/>
  <c r="F15" s="1"/>
  <c r="G15" s="1"/>
  <c r="H15" s="1"/>
  <c r="I15" s="1"/>
  <c r="J15" s="1"/>
  <c r="K15" s="1"/>
  <c r="L15" s="1"/>
  <c r="M15" s="1"/>
  <c r="N15" s="1"/>
  <c r="O15" s="1"/>
  <c r="P15" s="1"/>
  <c r="Q15" s="1"/>
  <c r="R15" s="1"/>
  <c r="S15" s="1"/>
  <c r="T15" s="1"/>
  <c r="U15" s="1"/>
  <c r="V15" s="1"/>
  <c r="W15" s="1"/>
  <c r="X15" s="1"/>
  <c r="Y15" s="1"/>
  <c r="Z15" s="1"/>
  <c r="AA15" s="1"/>
  <c r="AB15" s="1"/>
  <c r="AC15" s="1"/>
  <c r="AD15" s="1"/>
  <c r="AE15" s="1"/>
  <c r="AF15" s="1"/>
  <c r="AG15" s="1"/>
  <c r="AH15" s="1"/>
  <c r="AI15" s="1"/>
  <c r="AJ15" s="1"/>
  <c r="AK15" s="1"/>
  <c r="AL15" s="1"/>
  <c r="AM15" s="1"/>
  <c r="AN15" s="1"/>
  <c r="AO15" s="1"/>
  <c r="AP15" s="1"/>
  <c r="AQ15" s="1"/>
  <c r="AR15" s="1"/>
  <c r="AS15" s="1"/>
  <c r="AT15" s="1"/>
  <c r="AU15" s="1"/>
  <c r="AV15" s="1"/>
  <c r="AW15" s="1"/>
  <c r="AX15" s="1"/>
  <c r="AY15" s="1"/>
  <c r="AZ15" s="1"/>
  <c r="BA15" s="1"/>
  <c r="BB15" s="1"/>
  <c r="BC15" s="1"/>
  <c r="BD15" s="1"/>
  <c r="BE15" s="1"/>
  <c r="BF15" s="1"/>
  <c r="BG15" s="1"/>
  <c r="BH15" s="1"/>
  <c r="BI15" s="1"/>
  <c r="BJ15" s="1"/>
  <c r="BK15" s="1"/>
  <c r="BL15" s="1"/>
  <c r="BM15" s="1"/>
  <c r="BN15" s="1"/>
  <c r="BO15" s="1"/>
  <c r="BP15" s="1"/>
  <c r="BQ15" s="1"/>
  <c r="BR15" s="1"/>
  <c r="BS15" s="1"/>
  <c r="BT15" s="1"/>
  <c r="BU15" s="1"/>
  <c r="BV15" s="1"/>
  <c r="BW15" s="1"/>
  <c r="BX15" s="1"/>
  <c r="BY15" s="1"/>
  <c r="C16"/>
  <c r="D16" s="1"/>
  <c r="E16" s="1"/>
  <c r="F16" s="1"/>
  <c r="G16" s="1"/>
  <c r="H16" s="1"/>
  <c r="I16" s="1"/>
  <c r="J16" s="1"/>
  <c r="K16" s="1"/>
  <c r="L16" s="1"/>
  <c r="M16" s="1"/>
  <c r="N16" s="1"/>
  <c r="O16" s="1"/>
  <c r="P16" s="1"/>
  <c r="Q16" s="1"/>
  <c r="R16" s="1"/>
  <c r="S16" s="1"/>
  <c r="T16" s="1"/>
  <c r="U16" s="1"/>
  <c r="V16" s="1"/>
  <c r="W16" s="1"/>
  <c r="X16" s="1"/>
  <c r="Y16" s="1"/>
  <c r="Z16" s="1"/>
  <c r="AA16" s="1"/>
  <c r="AB16" s="1"/>
  <c r="AC16" s="1"/>
  <c r="AD16" s="1"/>
  <c r="AE16" s="1"/>
  <c r="AF16" s="1"/>
  <c r="AG16" s="1"/>
  <c r="AH16" s="1"/>
  <c r="AI16" s="1"/>
  <c r="AJ16" s="1"/>
  <c r="AK16" s="1"/>
  <c r="AL16" s="1"/>
  <c r="AM16" s="1"/>
  <c r="AN16" s="1"/>
  <c r="AO16" s="1"/>
  <c r="AP16" s="1"/>
  <c r="AQ16" s="1"/>
  <c r="AR16" s="1"/>
  <c r="AS16" s="1"/>
  <c r="AT16" s="1"/>
  <c r="AU16" s="1"/>
  <c r="AV16" s="1"/>
  <c r="AW16" s="1"/>
  <c r="AX16" s="1"/>
  <c r="AY16" s="1"/>
  <c r="AZ16" s="1"/>
  <c r="BA16" s="1"/>
  <c r="BB16" s="1"/>
  <c r="BC16" s="1"/>
  <c r="BD16" s="1"/>
  <c r="BE16" s="1"/>
  <c r="BF16" s="1"/>
  <c r="BG16" s="1"/>
  <c r="BH16" s="1"/>
  <c r="BI16" s="1"/>
  <c r="BJ16" s="1"/>
  <c r="BK16" s="1"/>
  <c r="BL16" s="1"/>
  <c r="BM16" s="1"/>
  <c r="BN16" s="1"/>
  <c r="BO16" s="1"/>
  <c r="BP16" s="1"/>
  <c r="BQ16" s="1"/>
  <c r="BR16" s="1"/>
  <c r="BS16" s="1"/>
  <c r="BT16" s="1"/>
  <c r="BU16" s="1"/>
  <c r="BV16" s="1"/>
  <c r="BW16" s="1"/>
  <c r="BX16" s="1"/>
  <c r="BY16" s="1"/>
  <c r="C17"/>
  <c r="D17" s="1"/>
  <c r="E17" s="1"/>
  <c r="F17" s="1"/>
  <c r="G17" s="1"/>
  <c r="H17" s="1"/>
  <c r="I17" s="1"/>
  <c r="J17" s="1"/>
  <c r="K17" s="1"/>
  <c r="L17" s="1"/>
  <c r="M17" s="1"/>
  <c r="N17" s="1"/>
  <c r="O17" s="1"/>
  <c r="P17" s="1"/>
  <c r="Q17" s="1"/>
  <c r="R17" s="1"/>
  <c r="S17" s="1"/>
  <c r="T17" s="1"/>
  <c r="U17" s="1"/>
  <c r="V17" s="1"/>
  <c r="W17" s="1"/>
  <c r="X17" s="1"/>
  <c r="Y17" s="1"/>
  <c r="Z17" s="1"/>
  <c r="AA17" s="1"/>
  <c r="AB17" s="1"/>
  <c r="AC17" s="1"/>
  <c r="AD17" s="1"/>
  <c r="AE17" s="1"/>
  <c r="AF17" s="1"/>
  <c r="AG17" s="1"/>
  <c r="AH17" s="1"/>
  <c r="AI17" s="1"/>
  <c r="AJ17" s="1"/>
  <c r="AK17" s="1"/>
  <c r="AL17" s="1"/>
  <c r="AM17" s="1"/>
  <c r="AN17" s="1"/>
  <c r="AO17" s="1"/>
  <c r="AP17" s="1"/>
  <c r="AQ17" s="1"/>
  <c r="AR17" s="1"/>
  <c r="AS17" s="1"/>
  <c r="AT17" s="1"/>
  <c r="AU17" s="1"/>
  <c r="AV17" s="1"/>
  <c r="AW17" s="1"/>
  <c r="AX17" s="1"/>
  <c r="AY17" s="1"/>
  <c r="AZ17" s="1"/>
  <c r="BA17" s="1"/>
  <c r="BB17" s="1"/>
  <c r="BC17" s="1"/>
  <c r="BD17" s="1"/>
  <c r="BE17" s="1"/>
  <c r="BF17" s="1"/>
  <c r="BG17" s="1"/>
  <c r="BH17" s="1"/>
  <c r="BI17" s="1"/>
  <c r="BJ17" s="1"/>
  <c r="BK17" s="1"/>
  <c r="BL17" s="1"/>
  <c r="BM17" s="1"/>
  <c r="BN17" s="1"/>
  <c r="BO17" s="1"/>
  <c r="BP17" s="1"/>
  <c r="BQ17" s="1"/>
  <c r="BR17" s="1"/>
  <c r="BS17" s="1"/>
  <c r="BT17" s="1"/>
  <c r="BU17" s="1"/>
  <c r="BV17" s="1"/>
  <c r="BW17" s="1"/>
  <c r="BX17" s="1"/>
  <c r="BY17" s="1"/>
  <c r="C18"/>
  <c r="D18" s="1"/>
  <c r="E18" s="1"/>
  <c r="F18" s="1"/>
  <c r="C7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D3" i="1"/>
  <c r="BY30" i="2" l="1"/>
  <c r="G18"/>
  <c r="H18" s="1"/>
  <c r="I18" s="1"/>
  <c r="J18" s="1"/>
  <c r="K18" s="1"/>
  <c r="L18" s="1"/>
  <c r="M18" s="1"/>
  <c r="N18" s="1"/>
  <c r="O18" s="1"/>
  <c r="P18" s="1"/>
  <c r="Q18" s="1"/>
  <c r="R18" s="1"/>
  <c r="S18" s="1"/>
  <c r="T18" s="1"/>
  <c r="U18" s="1"/>
  <c r="V18" s="1"/>
  <c r="W18" s="1"/>
  <c r="X18" s="1"/>
  <c r="Y18" s="1"/>
  <c r="Z18" s="1"/>
  <c r="AA18" s="1"/>
  <c r="AB18" s="1"/>
  <c r="AC18" s="1"/>
  <c r="AD18" s="1"/>
  <c r="AE18" s="1"/>
  <c r="AF18" s="1"/>
  <c r="AG18" s="1"/>
  <c r="AH18" s="1"/>
  <c r="AI18" s="1"/>
  <c r="AJ18" s="1"/>
  <c r="AK18" s="1"/>
  <c r="AL18" s="1"/>
  <c r="AM18" s="1"/>
  <c r="AN18" s="1"/>
  <c r="AO18" s="1"/>
  <c r="AP18" s="1"/>
  <c r="AQ18" s="1"/>
  <c r="AR18" s="1"/>
  <c r="AS18" s="1"/>
  <c r="AT18" s="1"/>
  <c r="AU18" s="1"/>
  <c r="AV18" s="1"/>
  <c r="AW18" s="1"/>
  <c r="AX18" s="1"/>
  <c r="AY18" s="1"/>
  <c r="AZ18" s="1"/>
  <c r="BA18" s="1"/>
  <c r="BB18" s="1"/>
  <c r="BC18" s="1"/>
  <c r="BD18" s="1"/>
  <c r="BE18" s="1"/>
  <c r="BF18" s="1"/>
  <c r="BG18" s="1"/>
  <c r="BH18" s="1"/>
  <c r="BI18" s="1"/>
  <c r="BJ18" s="1"/>
  <c r="BK18" s="1"/>
  <c r="BL18" s="1"/>
  <c r="BM18" s="1"/>
  <c r="BN18" s="1"/>
  <c r="BO18" s="1"/>
  <c r="BP18" s="1"/>
  <c r="BQ18" s="1"/>
  <c r="BR18" s="1"/>
  <c r="BS18" s="1"/>
  <c r="BT18" s="1"/>
  <c r="BU18" s="1"/>
  <c r="BV18" s="1"/>
  <c r="BW18" s="1"/>
  <c r="BX18" s="1"/>
  <c r="BX30" s="1"/>
  <c r="AC30"/>
  <c r="BV30"/>
  <c r="AP30"/>
  <c r="Z30"/>
  <c r="BS30"/>
  <c r="AY30"/>
  <c r="AI30"/>
  <c r="W30"/>
  <c r="O30"/>
  <c r="AZ30"/>
  <c r="AJ30"/>
  <c r="AB30"/>
  <c r="T30"/>
  <c r="D30"/>
  <c r="C30"/>
  <c r="D7" s="1"/>
  <c r="D14" i="1"/>
  <c r="E14"/>
  <c r="F14"/>
  <c r="G14"/>
  <c r="H14"/>
  <c r="I14"/>
  <c r="J14"/>
  <c r="K14"/>
  <c r="L14"/>
  <c r="M14"/>
  <c r="N14"/>
  <c r="O14"/>
  <c r="D7"/>
  <c r="D8"/>
  <c r="E30" i="2" s="1"/>
  <c r="D9" i="1"/>
  <c r="D10"/>
  <c r="D11"/>
  <c r="D12"/>
  <c r="D13"/>
  <c r="O6"/>
  <c r="O7"/>
  <c r="O8"/>
  <c r="O9"/>
  <c r="O10"/>
  <c r="O11"/>
  <c r="O12"/>
  <c r="O13"/>
  <c r="N6"/>
  <c r="N7"/>
  <c r="N8"/>
  <c r="N9"/>
  <c r="N10"/>
  <c r="N11"/>
  <c r="N12"/>
  <c r="N13"/>
  <c r="M6"/>
  <c r="M7"/>
  <c r="M8"/>
  <c r="N30" i="2" s="1"/>
  <c r="M9" i="1"/>
  <c r="M10"/>
  <c r="M11"/>
  <c r="M12"/>
  <c r="M13"/>
  <c r="L6"/>
  <c r="L7"/>
  <c r="L8"/>
  <c r="M30" i="2" s="1"/>
  <c r="L9" i="1"/>
  <c r="L10"/>
  <c r="L11"/>
  <c r="L12"/>
  <c r="L13"/>
  <c r="K6"/>
  <c r="K7"/>
  <c r="K8"/>
  <c r="L30" i="2" s="1"/>
  <c r="K9" i="1"/>
  <c r="K10"/>
  <c r="K11"/>
  <c r="K12"/>
  <c r="K13"/>
  <c r="J6"/>
  <c r="J7"/>
  <c r="J8"/>
  <c r="K30" i="2" s="1"/>
  <c r="J9" i="1"/>
  <c r="J10"/>
  <c r="J11"/>
  <c r="J12"/>
  <c r="J13"/>
  <c r="I6"/>
  <c r="I7"/>
  <c r="I8"/>
  <c r="J30" i="2" s="1"/>
  <c r="I9" i="1"/>
  <c r="I10"/>
  <c r="I11"/>
  <c r="I12"/>
  <c r="I13"/>
  <c r="H6"/>
  <c r="H7"/>
  <c r="H8"/>
  <c r="I30" i="2" s="1"/>
  <c r="H9" i="1"/>
  <c r="H10"/>
  <c r="H11"/>
  <c r="H12"/>
  <c r="H13"/>
  <c r="G6"/>
  <c r="G7"/>
  <c r="G8"/>
  <c r="H30" i="2" s="1"/>
  <c r="G9" i="1"/>
  <c r="G10"/>
  <c r="G11"/>
  <c r="G12"/>
  <c r="G13"/>
  <c r="F6"/>
  <c r="F7"/>
  <c r="F8"/>
  <c r="G30" i="2" s="1"/>
  <c r="F9" i="1"/>
  <c r="F10"/>
  <c r="F11"/>
  <c r="F12"/>
  <c r="F13"/>
  <c r="E6"/>
  <c r="E7"/>
  <c r="E8"/>
  <c r="F30" i="2" s="1"/>
  <c r="E9" i="1"/>
  <c r="E10"/>
  <c r="E11"/>
  <c r="E12"/>
  <c r="E13"/>
  <c r="D6"/>
  <c r="P30" i="2" l="1"/>
  <c r="X30"/>
  <c r="AF30"/>
  <c r="AV30"/>
  <c r="BD30"/>
  <c r="S30"/>
  <c r="AE30"/>
  <c r="AM30"/>
  <c r="BC30"/>
  <c r="V30"/>
  <c r="AH30"/>
  <c r="BB30"/>
  <c r="Y30"/>
  <c r="AG30"/>
  <c r="BI30"/>
  <c r="AN30"/>
  <c r="BP30"/>
  <c r="AA30"/>
  <c r="AQ30"/>
  <c r="R30"/>
  <c r="AL30"/>
  <c r="Q30"/>
  <c r="AS30"/>
  <c r="BL30"/>
  <c r="BO30"/>
  <c r="AX30"/>
  <c r="BR30"/>
  <c r="AO30"/>
  <c r="BE30"/>
  <c r="BU30"/>
  <c r="AR30"/>
  <c r="BH30"/>
  <c r="AU30"/>
  <c r="BK30"/>
  <c r="BN30"/>
  <c r="AD30"/>
  <c r="AT30"/>
  <c r="BJ30"/>
  <c r="U30"/>
  <c r="AK30"/>
  <c r="BA30"/>
  <c r="BQ30"/>
  <c r="BT30"/>
  <c r="BG30"/>
  <c r="BW30"/>
  <c r="BF30"/>
  <c r="AW30"/>
  <c r="BM30"/>
  <c r="E7"/>
  <c r="F7" s="1"/>
  <c r="G7" s="1"/>
  <c r="H7" s="1"/>
  <c r="I7" s="1"/>
  <c r="J7" s="1"/>
  <c r="K7" s="1"/>
  <c r="L7" s="1"/>
  <c r="M7" s="1"/>
  <c r="N7" s="1"/>
  <c r="O7" s="1"/>
  <c r="P7" s="1"/>
  <c r="Q7" s="1"/>
  <c r="D26" i="1"/>
  <c r="E3" s="1"/>
  <c r="O26"/>
  <c r="E26"/>
  <c r="F26"/>
  <c r="R7" i="2" l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  <c r="AW7" s="1"/>
  <c r="AX7" s="1"/>
  <c r="AY7" s="1"/>
  <c r="AZ7" s="1"/>
  <c r="BA7" s="1"/>
  <c r="BB7" s="1"/>
  <c r="BC7" s="1"/>
  <c r="BD7" s="1"/>
  <c r="BE7" s="1"/>
  <c r="BF7" s="1"/>
  <c r="BG7" s="1"/>
  <c r="BH7" s="1"/>
  <c r="BI7" s="1"/>
  <c r="BJ7" s="1"/>
  <c r="BK7" s="1"/>
  <c r="BL7" s="1"/>
  <c r="BM7" s="1"/>
  <c r="BN7" s="1"/>
  <c r="BO7" s="1"/>
  <c r="BP7" s="1"/>
  <c r="BQ7" s="1"/>
  <c r="BR7" s="1"/>
  <c r="BS7" s="1"/>
  <c r="BT7" s="1"/>
  <c r="BU7" s="1"/>
  <c r="BV7" s="1"/>
  <c r="BW7" s="1"/>
  <c r="BX7" s="1"/>
  <c r="BY7" s="1"/>
  <c r="F3" i="1"/>
  <c r="G3" s="1"/>
  <c r="L26"/>
  <c r="I26"/>
  <c r="H26"/>
  <c r="J26"/>
  <c r="M26"/>
  <c r="N26"/>
  <c r="K26"/>
  <c r="G26"/>
  <c r="H3" l="1"/>
  <c r="I3" s="1"/>
  <c r="J3" s="1"/>
  <c r="K3" s="1"/>
  <c r="L3" s="1"/>
  <c r="M3" s="1"/>
  <c r="N3" s="1"/>
  <c r="O3" s="1"/>
  <c r="P25"/>
</calcChain>
</file>

<file path=xl/sharedStrings.xml><?xml version="1.0" encoding="utf-8"?>
<sst xmlns="http://schemas.openxmlformats.org/spreadsheetml/2006/main" count="105" uniqueCount="93">
  <si>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</si>
  <si>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</si>
  <si>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</si>
  <si>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</si>
  <si>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</si>
  <si>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</si>
  <si>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</si>
  <si>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</si>
  <si>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</si>
  <si>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</si>
  <si>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</si>
  <si>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</si>
  <si>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</si>
  <si>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nature</t>
  </si>
  <si>
    <t>somme</t>
  </si>
  <si>
    <t>Dep fix</t>
  </si>
  <si>
    <t>janv-16</t>
  </si>
  <si>
    <t>Fev-16</t>
  </si>
  <si>
    <t>mars-16</t>
  </si>
  <si>
    <t>avr-16</t>
  </si>
  <si>
    <t>mai-16</t>
  </si>
  <si>
    <t>juin-16</t>
  </si>
  <si>
    <t>juil-16</t>
  </si>
  <si>
    <t>aou-16</t>
  </si>
  <si>
    <t>sept-16</t>
  </si>
  <si>
    <t>oct-16</t>
  </si>
  <si>
    <t>nov-16</t>
  </si>
  <si>
    <t>dec-16</t>
  </si>
  <si>
    <t>janv-17</t>
  </si>
  <si>
    <t>fev-17</t>
  </si>
  <si>
    <t>mars-17</t>
  </si>
  <si>
    <t>avr-17</t>
  </si>
  <si>
    <t>mai-17</t>
  </si>
  <si>
    <t>juin-17</t>
  </si>
  <si>
    <t>juil-17</t>
  </si>
  <si>
    <t>aou-17</t>
  </si>
  <si>
    <t>sept-17</t>
  </si>
  <si>
    <t>oct-17</t>
  </si>
  <si>
    <t>nov-17</t>
  </si>
  <si>
    <t>dec-17</t>
  </si>
  <si>
    <t>janv-18</t>
  </si>
  <si>
    <t>fev-18</t>
  </si>
  <si>
    <t>mars-18</t>
  </si>
  <si>
    <t>avr-18</t>
  </si>
  <si>
    <t>mai-18</t>
  </si>
  <si>
    <t>juin-18</t>
  </si>
  <si>
    <t>juil-18</t>
  </si>
  <si>
    <t>aou-18</t>
  </si>
  <si>
    <t>sept-18</t>
  </si>
  <si>
    <t>oct-18</t>
  </si>
  <si>
    <t>nov-18</t>
  </si>
  <si>
    <t>dec-18</t>
  </si>
  <si>
    <t>janv-19</t>
  </si>
  <si>
    <t>fev-19</t>
  </si>
  <si>
    <t>mars-19</t>
  </si>
  <si>
    <t>avr-19</t>
  </si>
  <si>
    <t>mai-19</t>
  </si>
  <si>
    <t>juin-19</t>
  </si>
  <si>
    <t>juil-19</t>
  </si>
  <si>
    <t>aou-19</t>
  </si>
  <si>
    <t>sept-19</t>
  </si>
  <si>
    <t>oct-19</t>
  </si>
  <si>
    <t>dec-19</t>
  </si>
  <si>
    <t>janv-20</t>
  </si>
  <si>
    <t>fev-20</t>
  </si>
  <si>
    <t>mars-20</t>
  </si>
  <si>
    <t>avr-20</t>
  </si>
  <si>
    <t>mai-20</t>
  </si>
  <si>
    <t>juin-20</t>
  </si>
  <si>
    <t>juil-20</t>
  </si>
  <si>
    <t>aou-20</t>
  </si>
  <si>
    <t>sept-20</t>
  </si>
  <si>
    <t>oct-20</t>
  </si>
  <si>
    <t>nov-20</t>
  </si>
  <si>
    <t>dec-20</t>
  </si>
  <si>
    <t>janv-21</t>
  </si>
  <si>
    <t>fev-21</t>
  </si>
  <si>
    <t>mars-21</t>
  </si>
  <si>
    <t>avr-21</t>
  </si>
  <si>
    <t>mai-21</t>
  </si>
  <si>
    <t>nov-19</t>
  </si>
  <si>
    <t>juin-21</t>
  </si>
  <si>
    <t>juil-21</t>
  </si>
  <si>
    <t>aou-21</t>
  </si>
  <si>
    <t>sept-21</t>
  </si>
  <si>
    <t>oct-21</t>
  </si>
  <si>
    <t>nov-21</t>
  </si>
  <si>
    <t>dec-21</t>
  </si>
  <si>
    <t>janv-22</t>
  </si>
  <si>
    <t>fev-22</t>
  </si>
  <si>
    <t>mars-22</t>
  </si>
  <si>
    <t>Choix date</t>
  </si>
  <si>
    <t>Somme frais fixes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</si>
</sst>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44444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NumberFormat="1" applyBorder="1"/>
    <xf numFmtId="0" fontId="0" fillId="0" borderId="1" xfId="0" applyNumberFormat="1" applyBorder="1"/>
    <xf numFmtId="0" fontId="0" fillId="0" borderId="7" xfId="0" applyNumberFormat="1" applyBorder="1"/>
    <xf numFmtId="0" fontId="0" fillId="0" borderId="3" xfId="0" applyNumberFormat="1" applyBorder="1"/>
    <xf numFmtId="0" fontId="0" fillId="0" borderId="8" xfId="0" applyNumberFormat="1" applyBorder="1"/>
    <xf numFmtId="0" fontId="0" fillId="2" borderId="2" xfId="0" applyNumberFormat="1" applyFill="1" applyBorder="1"/>
    <xf numFmtId="0" fontId="0" fillId="2" borderId="1" xfId="0" applyNumberFormat="1" applyFill="1" applyBorder="1"/>
    <xf numFmtId="0" fontId="0" fillId="2" borderId="3" xfId="0" applyNumberFormat="1" applyFill="1" applyBorder="1"/>
    <xf numFmtId="17" fontId="0" fillId="0" borderId="0" xfId="0" applyNumberFormat="1"/>
    <xf numFmtId="17" fontId="0" fillId="3" borderId="9" xfId="0" applyNumberFormat="1" applyFont="1" applyFill="1" applyBorder="1"/>
    <xf numFmtId="17" fontId="0" fillId="3" borderId="10" xfId="0" applyNumberFormat="1" applyFont="1" applyFill="1" applyBorder="1"/>
    <xf numFmtId="0" fontId="0" fillId="4" borderId="11" xfId="0" applyFont="1" applyFill="1" applyBorder="1"/>
    <xf numFmtId="0" fontId="0" fillId="4" borderId="0" xfId="0" applyFont="1" applyFill="1"/>
    <xf numFmtId="17" fontId="0" fillId="0" borderId="4" xfId="0" applyNumberFormat="1" applyBorder="1"/>
    <xf numFmtId="17" fontId="0" fillId="0" borderId="5" xfId="0" applyNumberFormat="1" applyBorder="1"/>
    <xf numFmtId="0" fontId="2" fillId="0" borderId="0" xfId="0" applyFont="1"/>
    <xf numFmtId="0" fontId="0" fillId="0" borderId="0" xfId="0" applyAlignment="1">
      <alignment horizontal="center"/>
    </xf>
    <xf numFmtId="17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183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0" indent="0" relativeIndent="0" justifyLastLine="0" shrinkToFit="0" mergeCell="0" readingOrder="0"/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5:O25" headerRowDxfId="182" headerRowBorderDxfId="181" tableBorderDxfId="180" totalsRowBorderDxfId="179">
  <autoFilter ref="D5:O25"/>
  <tableColumns count="12">
    <tableColumn id="1" name="Janvier" totalsRowLabel="Total" dataDxfId="178" totalsRowDxfId="177">
      <calculatedColumnFormula>B6</calculatedColumnFormula>
    </tableColumn>
    <tableColumn id="2" name="Fevrier" dataDxfId="176" totalsRowDxfId="175">
      <calculatedColumnFormula>B6</calculatedColumnFormula>
    </tableColumn>
    <tableColumn id="3" name="Mars" dataDxfId="174" totalsRowDxfId="173">
      <calculatedColumnFormula>B6</calculatedColumnFormula>
    </tableColumn>
    <tableColumn id="4" name="Avril" dataDxfId="172" totalsRowDxfId="171">
      <calculatedColumnFormula>B6</calculatedColumnFormula>
    </tableColumn>
    <tableColumn id="5" name="Mai" dataDxfId="170" totalsRowDxfId="169">
      <calculatedColumnFormula>B6</calculatedColumnFormula>
    </tableColumn>
    <tableColumn id="6" name="Juin" dataDxfId="168" totalsRowDxfId="167">
      <calculatedColumnFormula>B6</calculatedColumnFormula>
    </tableColumn>
    <tableColumn id="7" name="Juillet" dataDxfId="166" totalsRowDxfId="165">
      <calculatedColumnFormula>B6</calculatedColumnFormula>
    </tableColumn>
    <tableColumn id="8" name="Aout" dataDxfId="164" totalsRowDxfId="163">
      <calculatedColumnFormula>B6</calculatedColumnFormula>
    </tableColumn>
    <tableColumn id="9" name="Septembre" dataDxfId="162" totalsRowDxfId="161">
      <calculatedColumnFormula>B6</calculatedColumnFormula>
    </tableColumn>
    <tableColumn id="10" name="Octobre" dataDxfId="160" totalsRowDxfId="159">
      <calculatedColumnFormula>B6</calculatedColumnFormula>
    </tableColumn>
    <tableColumn id="11" name="Novembre" dataDxfId="158" totalsRowDxfId="157">
      <calculatedColumnFormula>B6</calculatedColumnFormula>
    </tableColumn>
    <tableColumn id="12" name="Decembre" totalsRowFunction="sum" dataDxfId="156" totalsRowDxfId="155">
      <calculatedColumnFormula>B6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O3" totalsRowShown="0" headerRowDxfId="154">
  <autoFilter ref="D1:O3"/>
  <tableColumns count="12">
    <tableColumn id="1" name="Janvier"/>
    <tableColumn id="2" name="Fevrier"/>
    <tableColumn id="3" name="Mars"/>
    <tableColumn id="4" name="Avril"/>
    <tableColumn id="5" name="Mai"/>
    <tableColumn id="6" name="Juin"/>
    <tableColumn id="7" name="Juillet"/>
    <tableColumn id="8" name="Aout"/>
    <tableColumn id="9" name="Septembre"/>
    <tableColumn id="10" name="Octobre"/>
    <tableColumn id="11" name="Novembre"/>
    <tableColumn id="12" name="Decembr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C9:BY29" headerRowDxfId="153" headerRowBorderDxfId="152" tableBorderDxfId="151" totalsRowBorderDxfId="150">
  <autoFilter ref="C9:BY29"/>
  <tableColumns count="75">
    <tableColumn id="1" name="janv-16" totalsRowLabel="Total" dataDxfId="149" totalsRowDxfId="148">
      <calculatedColumnFormula>A10</calculatedColumnFormula>
    </tableColumn>
    <tableColumn id="2" name="Fev-16" dataDxfId="147" totalsRowDxfId="146">
      <calculatedColumnFormula>A10</calculatedColumnFormula>
    </tableColumn>
    <tableColumn id="3" name="mars-16" dataDxfId="145" totalsRowDxfId="144">
      <calculatedColumnFormula>A10</calculatedColumnFormula>
    </tableColumn>
    <tableColumn id="4" name="avr-16" dataDxfId="143" totalsRowDxfId="142">
      <calculatedColumnFormula>A10</calculatedColumnFormula>
    </tableColumn>
    <tableColumn id="5" name="mai-16" dataDxfId="141" totalsRowDxfId="140">
      <calculatedColumnFormula>A10</calculatedColumnFormula>
    </tableColumn>
    <tableColumn id="6" name="juin-16" dataDxfId="139" totalsRowDxfId="138">
      <calculatedColumnFormula>A10</calculatedColumnFormula>
    </tableColumn>
    <tableColumn id="7" name="juil-16" dataDxfId="137" totalsRowDxfId="136">
      <calculatedColumnFormula>A10</calculatedColumnFormula>
    </tableColumn>
    <tableColumn id="8" name="aou-16" dataDxfId="135" totalsRowDxfId="134">
      <calculatedColumnFormula>A10</calculatedColumnFormula>
    </tableColumn>
    <tableColumn id="9" name="sept-16" dataDxfId="133" totalsRowDxfId="132">
      <calculatedColumnFormula>A10</calculatedColumnFormula>
    </tableColumn>
    <tableColumn id="10" name="oct-16" dataDxfId="131" totalsRowDxfId="130">
      <calculatedColumnFormula>A10</calculatedColumnFormula>
    </tableColumn>
    <tableColumn id="11" name="nov-16" dataDxfId="129" totalsRowDxfId="128">
      <calculatedColumnFormula>A10</calculatedColumnFormula>
    </tableColumn>
    <tableColumn id="12" name="dec-16" totalsRowFunction="sum" dataDxfId="127" totalsRowDxfId="126">
      <calculatedColumnFormula>A10</calculatedColumnFormula>
    </tableColumn>
    <tableColumn id="13" name="janv-17" dataDxfId="125" totalsRowDxfId="124"/>
    <tableColumn id="14" name="fev-17" dataDxfId="123" totalsRowDxfId="122"/>
    <tableColumn id="15" name="mars-17" dataDxfId="121" totalsRowDxfId="120"/>
    <tableColumn id="16" name="avr-17" dataDxfId="119" totalsRowDxfId="118"/>
    <tableColumn id="17" name="mai-17" dataDxfId="117" totalsRowDxfId="116"/>
    <tableColumn id="18" name="juin-17" dataDxfId="115" totalsRowDxfId="114"/>
    <tableColumn id="19" name="juil-17" dataDxfId="113" totalsRowDxfId="112"/>
    <tableColumn id="20" name="aou-17" dataDxfId="111" totalsRowDxfId="110"/>
    <tableColumn id="21" name="sept-17" dataDxfId="109" totalsRowDxfId="108"/>
    <tableColumn id="22" name="oct-17" dataDxfId="107" totalsRowDxfId="106"/>
    <tableColumn id="23" name="nov-17" dataDxfId="105" totalsRowDxfId="104"/>
    <tableColumn id="24" name="dec-17" dataDxfId="103" totalsRowDxfId="102"/>
    <tableColumn id="25" name="janv-18" dataDxfId="101" totalsRowDxfId="100"/>
    <tableColumn id="26" name="fev-18" dataDxfId="99" totalsRowDxfId="98"/>
    <tableColumn id="27" name="mars-18" dataDxfId="97" totalsRowDxfId="96"/>
    <tableColumn id="28" name="avr-18" dataDxfId="95" totalsRowDxfId="94"/>
    <tableColumn id="29" name="mai-18" dataDxfId="93" totalsRowDxfId="92"/>
    <tableColumn id="30" name="juin-18" dataDxfId="91" totalsRowDxfId="90"/>
    <tableColumn id="31" name="juil-18" dataDxfId="89" totalsRowDxfId="88"/>
    <tableColumn id="32" name="aou-18" dataDxfId="87" totalsRowDxfId="86"/>
    <tableColumn id="33" name="sept-18" dataDxfId="85" totalsRowDxfId="84"/>
    <tableColumn id="34" name="oct-18" dataDxfId="83" totalsRowDxfId="82"/>
    <tableColumn id="35" name="nov-18" dataDxfId="81" totalsRowDxfId="80"/>
    <tableColumn id="36" name="dec-18" dataDxfId="79" totalsRowDxfId="78"/>
    <tableColumn id="37" name="janv-19" dataDxfId="77" totalsRowDxfId="76"/>
    <tableColumn id="38" name="fev-19" dataDxfId="75" totalsRowDxfId="74"/>
    <tableColumn id="39" name="mars-19" dataDxfId="73" totalsRowDxfId="72"/>
    <tableColumn id="40" name="avr-19" dataDxfId="71" totalsRowDxfId="70"/>
    <tableColumn id="41" name="mai-19" dataDxfId="69" totalsRowDxfId="68"/>
    <tableColumn id="42" name="juin-19" dataDxfId="67" totalsRowDxfId="66"/>
    <tableColumn id="43" name="juil-19" dataDxfId="65" totalsRowDxfId="64"/>
    <tableColumn id="44" name="aou-19" dataDxfId="63" totalsRowDxfId="62"/>
    <tableColumn id="45" name="sept-19" dataDxfId="61" totalsRowDxfId="60"/>
    <tableColumn id="46" name="oct-19" dataDxfId="59" totalsRowDxfId="58"/>
    <tableColumn id="47" name="nov-19" dataDxfId="57" totalsRowDxfId="56"/>
    <tableColumn id="48" name="dec-19" dataDxfId="55" totalsRowDxfId="54"/>
    <tableColumn id="49" name="janv-20" dataDxfId="53" totalsRowDxfId="52"/>
    <tableColumn id="50" name="fev-20" dataDxfId="51" totalsRowDxfId="50"/>
    <tableColumn id="51" name="mars-20" dataDxfId="49" totalsRowDxfId="48"/>
    <tableColumn id="52" name="avr-20" dataDxfId="47" totalsRowDxfId="46"/>
    <tableColumn id="53" name="mai-20" dataDxfId="45" totalsRowDxfId="44"/>
    <tableColumn id="54" name="juin-20" dataDxfId="43" totalsRowDxfId="42"/>
    <tableColumn id="55" name="juil-20" dataDxfId="41" totalsRowDxfId="40"/>
    <tableColumn id="56" name="aou-20" dataDxfId="39" totalsRowDxfId="38"/>
    <tableColumn id="57" name="sept-20" dataDxfId="37" totalsRowDxfId="36"/>
    <tableColumn id="58" name="oct-20" dataDxfId="35" totalsRowDxfId="34"/>
    <tableColumn id="59" name="nov-20" dataDxfId="33" totalsRowDxfId="32"/>
    <tableColumn id="60" name="dec-20" dataDxfId="31" totalsRowDxfId="30"/>
    <tableColumn id="61" name="janv-21" dataDxfId="29" totalsRowDxfId="28"/>
    <tableColumn id="62" name="fev-21" dataDxfId="27" totalsRowDxfId="26"/>
    <tableColumn id="63" name="mars-21" dataDxfId="25" totalsRowDxfId="24"/>
    <tableColumn id="64" name="avr-21" dataDxfId="23" totalsRowDxfId="22"/>
    <tableColumn id="65" name="mai-21" dataDxfId="21" totalsRowDxfId="20"/>
    <tableColumn id="66" name="juin-21" dataDxfId="19" totalsRowDxfId="18"/>
    <tableColumn id="67" name="juil-21" dataDxfId="17" totalsRowDxfId="16"/>
    <tableColumn id="68" name="aou-21" dataDxfId="15" totalsRowDxfId="14"/>
    <tableColumn id="69" name="sept-21" dataDxfId="13" totalsRowDxfId="12"/>
    <tableColumn id="70" name="oct-21" dataDxfId="11" totalsRowDxfId="10"/>
    <tableColumn id="71" name="nov-21" dataDxfId="9" totalsRowDxfId="8"/>
    <tableColumn id="72" name="dec-21" dataDxfId="7" totalsRowDxfId="6"/>
    <tableColumn id="73" name="janv-22" dataDxfId="5" totalsRowDxfId="4"/>
    <tableColumn id="74" name="fev-22" dataDxfId="3" totalsRowDxfId="2"/>
    <tableColumn id="75" name="mars-22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48"/>
  <sheetViews>
    <sheetView tabSelected="1" workbookViewId="0">
      <selection activeCell="O26" sqref="O26"/>
    </sheetView>
  </sheetViews>
  <sheetFormatPr baseColWidth="10" defaultRowHeight="15"/>
  <cols>
    <col min="4" max="11" width="11.5703125" customWidth="1"/>
    <col min="12" max="12" width="13" customWidth="1"/>
    <col min="13" max="15" width="12.5703125" customWidth="1"/>
  </cols>
  <sheetData>
    <row r="1" spans="1:17">
      <c r="C1">
        <v>120000</v>
      </c>
      <c r="D1" t="s">
        <v>0</v>
      </c>
      <c r="E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</row>
    <row r="2" spans="1:17">
      <c r="D2" s="14">
        <v>42370</v>
      </c>
      <c r="E2" s="14">
        <v>42401</v>
      </c>
      <c r="F2" s="14">
        <v>42430</v>
      </c>
      <c r="G2" s="14">
        <v>42461</v>
      </c>
      <c r="H2" s="14">
        <v>42491</v>
      </c>
      <c r="I2" s="14">
        <v>42522</v>
      </c>
      <c r="J2" s="14">
        <v>42552</v>
      </c>
      <c r="K2" s="14">
        <v>42583</v>
      </c>
      <c r="L2" s="14">
        <v>42614</v>
      </c>
      <c r="M2" s="14">
        <v>42644</v>
      </c>
      <c r="N2" s="14">
        <v>42675</v>
      </c>
      <c r="O2" s="14">
        <v>42705</v>
      </c>
    </row>
    <row r="3" spans="1:17">
      <c r="A3" s="22"/>
      <c r="B3" s="22"/>
      <c r="C3" s="22"/>
      <c r="D3">
        <f>C1</f>
        <v>120000</v>
      </c>
      <c r="E3">
        <f t="shared" ref="E3:O3" si="0">SUM(D3,D26)</f>
        <v>121941</v>
      </c>
      <c r="F3">
        <f t="shared" si="0"/>
        <v>123882</v>
      </c>
      <c r="G3">
        <f t="shared" si="0"/>
        <v>125823</v>
      </c>
      <c r="H3">
        <f t="shared" si="0"/>
        <v>127764</v>
      </c>
      <c r="I3">
        <f t="shared" si="0"/>
        <v>129705</v>
      </c>
      <c r="J3">
        <f t="shared" si="0"/>
        <v>131646</v>
      </c>
      <c r="K3">
        <f t="shared" si="0"/>
        <v>133587</v>
      </c>
      <c r="L3">
        <f t="shared" si="0"/>
        <v>135528</v>
      </c>
      <c r="M3">
        <f t="shared" si="0"/>
        <v>137469</v>
      </c>
      <c r="N3">
        <f t="shared" si="0"/>
        <v>139410</v>
      </c>
      <c r="O3">
        <f t="shared" si="0"/>
        <v>141351</v>
      </c>
    </row>
    <row r="4" spans="1:17">
      <c r="A4" s="22" t="s">
        <v>15</v>
      </c>
      <c r="B4" s="22"/>
      <c r="C4" s="22"/>
      <c r="Q4" t="s">
        <v>91</v>
      </c>
    </row>
    <row r="5" spans="1:17">
      <c r="A5" t="s">
        <v>13</v>
      </c>
      <c r="B5" t="s">
        <v>14</v>
      </c>
      <c r="D5" s="3" t="s">
        <v>0</v>
      </c>
      <c r="E5" s="4" t="s">
        <v>1</v>
      </c>
      <c r="F5" s="4" t="s">
        <v>2</v>
      </c>
      <c r="G5" s="4" t="s">
        <v>3</v>
      </c>
      <c r="H5" s="4" t="s">
        <v>4</v>
      </c>
      <c r="I5" s="4" t="s">
        <v>5</v>
      </c>
      <c r="J5" s="4" t="s">
        <v>6</v>
      </c>
      <c r="K5" s="4" t="s">
        <v>7</v>
      </c>
      <c r="L5" s="4" t="s">
        <v>8</v>
      </c>
      <c r="M5" s="4" t="s">
        <v>9</v>
      </c>
      <c r="N5" s="4" t="s">
        <v>10</v>
      </c>
      <c r="O5" s="5" t="s">
        <v>11</v>
      </c>
      <c r="Q5" s="23">
        <v>42583</v>
      </c>
    </row>
    <row r="6" spans="1:17">
      <c r="B6">
        <v>1200</v>
      </c>
      <c r="D6" s="11">
        <f>B6</f>
        <v>1200</v>
      </c>
      <c r="E6" s="12">
        <f t="shared" ref="E6:E13" si="1">B6</f>
        <v>1200</v>
      </c>
      <c r="F6" s="12">
        <f t="shared" ref="F6:F13" si="2">B6</f>
        <v>1200</v>
      </c>
      <c r="G6" s="12">
        <f t="shared" ref="G6:G13" si="3">B6</f>
        <v>1200</v>
      </c>
      <c r="H6" s="12">
        <f t="shared" ref="H6:H13" si="4">B6</f>
        <v>1200</v>
      </c>
      <c r="I6" s="12">
        <f t="shared" ref="I6:I13" si="5">B6</f>
        <v>1200</v>
      </c>
      <c r="J6" s="12">
        <f t="shared" ref="J6:J13" si="6">B6</f>
        <v>1200</v>
      </c>
      <c r="K6" s="12">
        <f t="shared" ref="K6:K13" si="7">B6</f>
        <v>1200</v>
      </c>
      <c r="L6" s="12">
        <f t="shared" ref="L6:L13" si="8">B6</f>
        <v>1200</v>
      </c>
      <c r="M6" s="12">
        <f t="shared" ref="M6:M13" si="9">B6</f>
        <v>1200</v>
      </c>
      <c r="N6" s="12">
        <f t="shared" ref="N6:N13" si="10">B6</f>
        <v>1200</v>
      </c>
      <c r="O6" s="13">
        <f t="shared" ref="O6:O13" si="11">B6</f>
        <v>1200</v>
      </c>
    </row>
    <row r="7" spans="1:17">
      <c r="B7">
        <v>600</v>
      </c>
      <c r="D7" s="11">
        <f t="shared" ref="D7:D13" si="12">B7</f>
        <v>600</v>
      </c>
      <c r="E7" s="12">
        <f t="shared" si="1"/>
        <v>600</v>
      </c>
      <c r="F7" s="12">
        <f t="shared" si="2"/>
        <v>600</v>
      </c>
      <c r="G7" s="12">
        <f t="shared" si="3"/>
        <v>600</v>
      </c>
      <c r="H7" s="12">
        <f t="shared" si="4"/>
        <v>600</v>
      </c>
      <c r="I7" s="12">
        <f t="shared" si="5"/>
        <v>600</v>
      </c>
      <c r="J7" s="12">
        <f t="shared" si="6"/>
        <v>600</v>
      </c>
      <c r="K7" s="12">
        <f t="shared" si="7"/>
        <v>600</v>
      </c>
      <c r="L7" s="12">
        <f t="shared" si="8"/>
        <v>600</v>
      </c>
      <c r="M7" s="12">
        <f t="shared" si="9"/>
        <v>600</v>
      </c>
      <c r="N7" s="12">
        <f t="shared" si="10"/>
        <v>600</v>
      </c>
      <c r="O7" s="13">
        <f t="shared" si="11"/>
        <v>600</v>
      </c>
      <c r="Q7" t="s">
        <v>92</v>
      </c>
    </row>
    <row r="8" spans="1:17">
      <c r="B8">
        <v>120</v>
      </c>
      <c r="D8" s="11">
        <f t="shared" si="12"/>
        <v>120</v>
      </c>
      <c r="E8" s="12">
        <f t="shared" si="1"/>
        <v>120</v>
      </c>
      <c r="F8" s="12">
        <f t="shared" si="2"/>
        <v>120</v>
      </c>
      <c r="G8" s="12">
        <f t="shared" si="3"/>
        <v>120</v>
      </c>
      <c r="H8" s="12">
        <f t="shared" si="4"/>
        <v>120</v>
      </c>
      <c r="I8" s="12">
        <f t="shared" si="5"/>
        <v>120</v>
      </c>
      <c r="J8" s="12">
        <f t="shared" si="6"/>
        <v>120</v>
      </c>
      <c r="K8" s="12">
        <f t="shared" si="7"/>
        <v>120</v>
      </c>
      <c r="L8" s="12">
        <f t="shared" si="8"/>
        <v>120</v>
      </c>
      <c r="M8" s="12">
        <f t="shared" si="9"/>
        <v>120</v>
      </c>
      <c r="N8" s="12">
        <f t="shared" si="10"/>
        <v>120</v>
      </c>
      <c r="O8" s="13">
        <f t="shared" si="11"/>
        <v>120</v>
      </c>
      <c r="Q8" s="24">
        <f ca="1">SUM(OFFSET($D$6,0,0,9,MATCH(Q5,D2:O2,)))</f>
        <v>15528</v>
      </c>
    </row>
    <row r="9" spans="1:17">
      <c r="B9">
        <v>1</v>
      </c>
      <c r="D9" s="11">
        <f t="shared" si="12"/>
        <v>1</v>
      </c>
      <c r="E9" s="12">
        <f t="shared" si="1"/>
        <v>1</v>
      </c>
      <c r="F9" s="12">
        <f t="shared" si="2"/>
        <v>1</v>
      </c>
      <c r="G9" s="12">
        <f t="shared" si="3"/>
        <v>1</v>
      </c>
      <c r="H9" s="12">
        <f t="shared" si="4"/>
        <v>1</v>
      </c>
      <c r="I9" s="12">
        <f t="shared" si="5"/>
        <v>1</v>
      </c>
      <c r="J9" s="12">
        <f t="shared" si="6"/>
        <v>1</v>
      </c>
      <c r="K9" s="12">
        <f t="shared" si="7"/>
        <v>1</v>
      </c>
      <c r="L9" s="12">
        <f t="shared" si="8"/>
        <v>1</v>
      </c>
      <c r="M9" s="12">
        <f t="shared" si="9"/>
        <v>1</v>
      </c>
      <c r="N9" s="12">
        <f t="shared" si="10"/>
        <v>1</v>
      </c>
      <c r="O9" s="13">
        <f t="shared" si="11"/>
        <v>1</v>
      </c>
    </row>
    <row r="10" spans="1:17">
      <c r="B10">
        <v>2</v>
      </c>
      <c r="D10" s="11">
        <f t="shared" si="12"/>
        <v>2</v>
      </c>
      <c r="E10" s="12">
        <f t="shared" si="1"/>
        <v>2</v>
      </c>
      <c r="F10" s="12">
        <f t="shared" si="2"/>
        <v>2</v>
      </c>
      <c r="G10" s="12">
        <f t="shared" si="3"/>
        <v>2</v>
      </c>
      <c r="H10" s="12">
        <f t="shared" si="4"/>
        <v>2</v>
      </c>
      <c r="I10" s="12">
        <f t="shared" si="5"/>
        <v>2</v>
      </c>
      <c r="J10" s="12">
        <f t="shared" si="6"/>
        <v>2</v>
      </c>
      <c r="K10" s="12">
        <f t="shared" si="7"/>
        <v>2</v>
      </c>
      <c r="L10" s="12">
        <f t="shared" si="8"/>
        <v>2</v>
      </c>
      <c r="M10" s="12">
        <f t="shared" si="9"/>
        <v>2</v>
      </c>
      <c r="N10" s="12">
        <f t="shared" si="10"/>
        <v>2</v>
      </c>
      <c r="O10" s="13">
        <f t="shared" si="11"/>
        <v>2</v>
      </c>
    </row>
    <row r="11" spans="1:17">
      <c r="B11">
        <v>3</v>
      </c>
      <c r="D11" s="11">
        <f t="shared" si="12"/>
        <v>3</v>
      </c>
      <c r="E11" s="12">
        <f t="shared" si="1"/>
        <v>3</v>
      </c>
      <c r="F11" s="12">
        <f t="shared" si="2"/>
        <v>3</v>
      </c>
      <c r="G11" s="12">
        <f t="shared" si="3"/>
        <v>3</v>
      </c>
      <c r="H11" s="12">
        <f t="shared" si="4"/>
        <v>3</v>
      </c>
      <c r="I11" s="12">
        <f t="shared" si="5"/>
        <v>3</v>
      </c>
      <c r="J11" s="12">
        <f t="shared" si="6"/>
        <v>3</v>
      </c>
      <c r="K11" s="12">
        <f t="shared" si="7"/>
        <v>3</v>
      </c>
      <c r="L11" s="12">
        <f t="shared" si="8"/>
        <v>3</v>
      </c>
      <c r="M11" s="12">
        <f t="shared" si="9"/>
        <v>3</v>
      </c>
      <c r="N11" s="12">
        <f t="shared" si="10"/>
        <v>3</v>
      </c>
      <c r="O11" s="13">
        <f t="shared" si="11"/>
        <v>3</v>
      </c>
    </row>
    <row r="12" spans="1:17">
      <c r="B12">
        <v>4</v>
      </c>
      <c r="D12" s="11">
        <f t="shared" si="12"/>
        <v>4</v>
      </c>
      <c r="E12" s="12">
        <f t="shared" si="1"/>
        <v>4</v>
      </c>
      <c r="F12" s="12">
        <f t="shared" si="2"/>
        <v>4</v>
      </c>
      <c r="G12" s="12">
        <f t="shared" si="3"/>
        <v>4</v>
      </c>
      <c r="H12" s="12">
        <f t="shared" si="4"/>
        <v>4</v>
      </c>
      <c r="I12" s="12">
        <f t="shared" si="5"/>
        <v>4</v>
      </c>
      <c r="J12" s="12">
        <f t="shared" si="6"/>
        <v>4</v>
      </c>
      <c r="K12" s="12">
        <f t="shared" si="7"/>
        <v>4</v>
      </c>
      <c r="L12" s="12">
        <f t="shared" si="8"/>
        <v>4</v>
      </c>
      <c r="M12" s="12">
        <f t="shared" si="9"/>
        <v>4</v>
      </c>
      <c r="N12" s="12">
        <f t="shared" si="10"/>
        <v>4</v>
      </c>
      <c r="O12" s="13">
        <f t="shared" si="11"/>
        <v>4</v>
      </c>
    </row>
    <row r="13" spans="1:17">
      <c r="B13">
        <v>5</v>
      </c>
      <c r="D13" s="11">
        <f t="shared" si="12"/>
        <v>5</v>
      </c>
      <c r="E13" s="12">
        <f t="shared" si="1"/>
        <v>5</v>
      </c>
      <c r="F13" s="12">
        <f t="shared" si="2"/>
        <v>5</v>
      </c>
      <c r="G13" s="12">
        <f t="shared" si="3"/>
        <v>5</v>
      </c>
      <c r="H13" s="12">
        <f t="shared" si="4"/>
        <v>5</v>
      </c>
      <c r="I13" s="12">
        <f t="shared" si="5"/>
        <v>5</v>
      </c>
      <c r="J13" s="12">
        <f t="shared" si="6"/>
        <v>5</v>
      </c>
      <c r="K13" s="12">
        <f t="shared" si="7"/>
        <v>5</v>
      </c>
      <c r="L13" s="12">
        <f t="shared" si="8"/>
        <v>5</v>
      </c>
      <c r="M13" s="12">
        <f t="shared" si="9"/>
        <v>5</v>
      </c>
      <c r="N13" s="12">
        <f t="shared" si="10"/>
        <v>5</v>
      </c>
      <c r="O13" s="13">
        <f t="shared" si="11"/>
        <v>5</v>
      </c>
    </row>
    <row r="14" spans="1:17">
      <c r="B14">
        <v>6</v>
      </c>
      <c r="D14" s="11">
        <f>B14</f>
        <v>6</v>
      </c>
      <c r="E14" s="12">
        <f>B14</f>
        <v>6</v>
      </c>
      <c r="F14" s="12">
        <f>B14</f>
        <v>6</v>
      </c>
      <c r="G14" s="12">
        <f>B14</f>
        <v>6</v>
      </c>
      <c r="H14" s="12">
        <f>B14</f>
        <v>6</v>
      </c>
      <c r="I14" s="12">
        <f>B14</f>
        <v>6</v>
      </c>
      <c r="J14" s="12">
        <f>B14</f>
        <v>6</v>
      </c>
      <c r="K14" s="12">
        <f>B14</f>
        <v>6</v>
      </c>
      <c r="L14" s="12">
        <f>B14</f>
        <v>6</v>
      </c>
      <c r="M14" s="12">
        <f>B14</f>
        <v>6</v>
      </c>
      <c r="N14" s="12">
        <f>B14</f>
        <v>6</v>
      </c>
      <c r="O14" s="13">
        <f>B14</f>
        <v>6</v>
      </c>
    </row>
    <row r="15" spans="1:17"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</row>
    <row r="16" spans="1:17"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</row>
    <row r="17" spans="1:16"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</row>
    <row r="18" spans="1:16"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</row>
    <row r="19" spans="1:16"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</row>
    <row r="20" spans="1:16"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</row>
    <row r="21" spans="1:16">
      <c r="B21" s="21"/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</row>
    <row r="22" spans="1:16">
      <c r="D22" s="6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</row>
    <row r="23" spans="1:16"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</row>
    <row r="24" spans="1:16"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</row>
    <row r="25" spans="1:16">
      <c r="C25" t="s">
        <v>12</v>
      </c>
      <c r="D25" s="6"/>
      <c r="E25" s="8"/>
      <c r="F25" s="8"/>
      <c r="G25" s="8"/>
      <c r="H25" s="8"/>
      <c r="I25" s="8"/>
      <c r="J25" s="8"/>
      <c r="K25" s="8"/>
      <c r="L25" s="8"/>
      <c r="M25" s="8"/>
      <c r="N25" s="8"/>
      <c r="O25" s="10"/>
      <c r="P25">
        <f>SUM(D26:O26)</f>
        <v>23292</v>
      </c>
    </row>
    <row r="26" spans="1:16">
      <c r="A26" s="22"/>
      <c r="B26" s="22"/>
      <c r="C26" s="22"/>
      <c r="D26">
        <f>SUM(Tableau1[[#All],[Janvier]])</f>
        <v>1941</v>
      </c>
      <c r="E26">
        <f t="shared" ref="E26:O26" si="13">SUM(E6:E25)</f>
        <v>1941</v>
      </c>
      <c r="F26">
        <f t="shared" si="13"/>
        <v>1941</v>
      </c>
      <c r="G26">
        <f t="shared" si="13"/>
        <v>1941</v>
      </c>
      <c r="H26">
        <f t="shared" si="13"/>
        <v>1941</v>
      </c>
      <c r="I26">
        <f t="shared" si="13"/>
        <v>1941</v>
      </c>
      <c r="J26">
        <f t="shared" si="13"/>
        <v>1941</v>
      </c>
      <c r="K26">
        <f t="shared" si="13"/>
        <v>1941</v>
      </c>
      <c r="L26">
        <f t="shared" si="13"/>
        <v>1941</v>
      </c>
      <c r="M26">
        <f t="shared" si="13"/>
        <v>1941</v>
      </c>
      <c r="N26">
        <f t="shared" si="13"/>
        <v>1941</v>
      </c>
      <c r="O26">
        <f t="shared" si="13"/>
        <v>1941</v>
      </c>
    </row>
    <row r="27" spans="1:16">
      <c r="C27" s="2"/>
      <c r="P27" s="2"/>
    </row>
    <row r="28" spans="1:16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3:16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3:16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3:16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3:16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3:16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3:16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3:16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3:16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3:16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3:16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3:16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3:16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3:16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3:16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3:16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3:16"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</sheetData>
  <mergeCells count="3">
    <mergeCell ref="A3:C3"/>
    <mergeCell ref="A26:C26"/>
    <mergeCell ref="A4:C4"/>
  </mergeCells>
  <dataValidations count="1">
    <dataValidation type="list" allowBlank="1" showInputMessage="1" showErrorMessage="1" sqref="Q5">
      <formula1>$D$2:$O$2</formula1>
    </dataValidation>
  </dataValidation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BY30"/>
  <sheetViews>
    <sheetView workbookViewId="0">
      <selection activeCell="C40" sqref="C40"/>
    </sheetView>
  </sheetViews>
  <sheetFormatPr baseColWidth="10" defaultRowHeight="15"/>
  <sheetData>
    <row r="6" spans="3:77">
      <c r="C6" s="15">
        <v>42370</v>
      </c>
      <c r="D6" s="15">
        <v>42401</v>
      </c>
      <c r="E6" s="15">
        <v>42430</v>
      </c>
      <c r="F6" s="15">
        <v>42461</v>
      </c>
      <c r="G6" s="15">
        <v>42491</v>
      </c>
      <c r="H6" s="15">
        <v>42522</v>
      </c>
      <c r="I6" s="15">
        <v>42552</v>
      </c>
      <c r="J6" s="15">
        <v>42583</v>
      </c>
      <c r="K6" s="15">
        <v>42614</v>
      </c>
      <c r="L6" s="15">
        <v>42644</v>
      </c>
      <c r="M6" s="15">
        <v>42675</v>
      </c>
      <c r="N6" s="16">
        <v>42705</v>
      </c>
      <c r="O6" s="16">
        <v>42736</v>
      </c>
      <c r="P6" s="16">
        <v>42767</v>
      </c>
      <c r="Q6" s="16">
        <v>42795</v>
      </c>
      <c r="R6" s="16">
        <v>42826</v>
      </c>
      <c r="S6" s="16">
        <v>42856</v>
      </c>
      <c r="T6" s="16">
        <v>42887</v>
      </c>
      <c r="U6" s="16">
        <v>42917</v>
      </c>
      <c r="V6" s="16">
        <v>42948</v>
      </c>
      <c r="W6" s="16">
        <v>42979</v>
      </c>
      <c r="X6" s="16">
        <v>43009</v>
      </c>
      <c r="Y6" s="16">
        <v>43040</v>
      </c>
      <c r="Z6" s="16">
        <v>43070</v>
      </c>
      <c r="AA6" s="16">
        <v>43101</v>
      </c>
      <c r="AB6" s="16">
        <v>43132</v>
      </c>
      <c r="AC6" s="16">
        <v>43160</v>
      </c>
      <c r="AD6" s="16">
        <v>43191</v>
      </c>
      <c r="AE6" s="16">
        <v>43221</v>
      </c>
      <c r="AF6" s="16">
        <v>43252</v>
      </c>
      <c r="AG6" s="16">
        <v>43282</v>
      </c>
      <c r="AH6" s="16">
        <v>43313</v>
      </c>
      <c r="AI6" s="16">
        <v>43344</v>
      </c>
      <c r="AJ6" s="16">
        <v>43374</v>
      </c>
      <c r="AK6" s="16">
        <v>43405</v>
      </c>
      <c r="AL6" s="16">
        <v>43435</v>
      </c>
      <c r="AM6" s="16">
        <v>43466</v>
      </c>
      <c r="AN6" s="16">
        <v>43497</v>
      </c>
      <c r="AO6" s="16">
        <v>43525</v>
      </c>
      <c r="AP6" s="16">
        <v>43556</v>
      </c>
      <c r="AQ6" s="16">
        <v>43586</v>
      </c>
      <c r="AR6" s="16">
        <v>43617</v>
      </c>
      <c r="AS6" s="16">
        <v>43647</v>
      </c>
      <c r="AT6" s="16">
        <v>43678</v>
      </c>
      <c r="AU6" s="16">
        <v>43709</v>
      </c>
      <c r="AV6" s="16">
        <v>43739</v>
      </c>
      <c r="AW6" s="16">
        <v>43770</v>
      </c>
      <c r="AX6" s="16">
        <v>43800</v>
      </c>
      <c r="AY6" s="16">
        <v>43831</v>
      </c>
      <c r="AZ6" s="16">
        <v>43862</v>
      </c>
      <c r="BA6" s="16">
        <v>43891</v>
      </c>
      <c r="BB6" s="16">
        <v>43922</v>
      </c>
      <c r="BC6" s="16">
        <v>43952</v>
      </c>
      <c r="BD6" s="16">
        <v>43983</v>
      </c>
      <c r="BE6" s="16">
        <v>44013</v>
      </c>
      <c r="BF6" s="16">
        <v>44044</v>
      </c>
      <c r="BG6" s="16">
        <v>44075</v>
      </c>
      <c r="BH6" s="16">
        <v>44105</v>
      </c>
      <c r="BI6" s="16">
        <v>44136</v>
      </c>
      <c r="BJ6" s="16">
        <v>44166</v>
      </c>
      <c r="BK6" s="16">
        <v>44197</v>
      </c>
      <c r="BL6" s="16">
        <v>44228</v>
      </c>
      <c r="BM6" s="16">
        <v>44256</v>
      </c>
      <c r="BN6" s="16">
        <v>44287</v>
      </c>
      <c r="BO6" s="16">
        <v>44317</v>
      </c>
      <c r="BP6" s="16">
        <v>44348</v>
      </c>
      <c r="BQ6" s="16">
        <v>44378</v>
      </c>
      <c r="BR6" s="16">
        <v>44409</v>
      </c>
      <c r="BS6" s="16">
        <v>44440</v>
      </c>
      <c r="BT6" s="16">
        <v>44470</v>
      </c>
      <c r="BU6" s="16">
        <v>44501</v>
      </c>
      <c r="BV6" s="16">
        <v>44531</v>
      </c>
      <c r="BW6" s="16">
        <v>44562</v>
      </c>
      <c r="BX6" s="16">
        <v>44593</v>
      </c>
      <c r="BY6" s="16">
        <v>44621</v>
      </c>
    </row>
    <row r="7" spans="3:77">
      <c r="C7" s="17">
        <f>Feuil1!C1</f>
        <v>120000</v>
      </c>
      <c r="D7" s="17">
        <f t="shared" ref="D7:BO7" si="0">SUM(C7,C30)</f>
        <v>121941</v>
      </c>
      <c r="E7" s="17">
        <f t="shared" si="0"/>
        <v>123882</v>
      </c>
      <c r="F7" s="17">
        <f t="shared" si="0"/>
        <v>125823</v>
      </c>
      <c r="G7" s="17">
        <f t="shared" si="0"/>
        <v>127656</v>
      </c>
      <c r="H7" s="17">
        <f t="shared" si="0"/>
        <v>129489</v>
      </c>
      <c r="I7" s="17">
        <f t="shared" si="0"/>
        <v>131322</v>
      </c>
      <c r="J7" s="17">
        <f t="shared" si="0"/>
        <v>133155</v>
      </c>
      <c r="K7" s="17">
        <f t="shared" si="0"/>
        <v>134988</v>
      </c>
      <c r="L7" s="17">
        <f t="shared" si="0"/>
        <v>136821</v>
      </c>
      <c r="M7" s="17">
        <f t="shared" si="0"/>
        <v>138654</v>
      </c>
      <c r="N7" s="18">
        <f t="shared" si="0"/>
        <v>140487</v>
      </c>
      <c r="O7" s="18">
        <f>SUM(N7,N30)</f>
        <v>142320</v>
      </c>
      <c r="P7" s="18">
        <f t="shared" si="0"/>
        <v>144153</v>
      </c>
      <c r="Q7" s="18">
        <f t="shared" si="0"/>
        <v>145986</v>
      </c>
      <c r="R7" s="18">
        <f t="shared" si="0"/>
        <v>147819</v>
      </c>
      <c r="S7" s="18">
        <f t="shared" si="0"/>
        <v>149652</v>
      </c>
      <c r="T7" s="18">
        <f t="shared" si="0"/>
        <v>151485</v>
      </c>
      <c r="U7" s="18">
        <f t="shared" si="0"/>
        <v>153318</v>
      </c>
      <c r="V7" s="18">
        <f t="shared" si="0"/>
        <v>155151</v>
      </c>
      <c r="W7" s="18">
        <f t="shared" si="0"/>
        <v>156984</v>
      </c>
      <c r="X7" s="18">
        <f t="shared" si="0"/>
        <v>158817</v>
      </c>
      <c r="Y7" s="18">
        <f t="shared" si="0"/>
        <v>160650</v>
      </c>
      <c r="Z7" s="18">
        <f t="shared" si="0"/>
        <v>162483</v>
      </c>
      <c r="AA7" s="18">
        <f t="shared" si="0"/>
        <v>164316</v>
      </c>
      <c r="AB7" s="18">
        <f t="shared" si="0"/>
        <v>166149</v>
      </c>
      <c r="AC7" s="18">
        <f t="shared" si="0"/>
        <v>167982</v>
      </c>
      <c r="AD7" s="18">
        <f t="shared" si="0"/>
        <v>169815</v>
      </c>
      <c r="AE7" s="18">
        <f t="shared" si="0"/>
        <v>171648</v>
      </c>
      <c r="AF7" s="18">
        <f t="shared" si="0"/>
        <v>173481</v>
      </c>
      <c r="AG7" s="18">
        <f t="shared" si="0"/>
        <v>175314</v>
      </c>
      <c r="AH7" s="18">
        <f t="shared" si="0"/>
        <v>177147</v>
      </c>
      <c r="AI7" s="18">
        <f t="shared" si="0"/>
        <v>178980</v>
      </c>
      <c r="AJ7" s="18">
        <f t="shared" si="0"/>
        <v>180813</v>
      </c>
      <c r="AK7" s="18">
        <f t="shared" si="0"/>
        <v>182646</v>
      </c>
      <c r="AL7" s="18">
        <f t="shared" si="0"/>
        <v>184479</v>
      </c>
      <c r="AM7" s="18">
        <f t="shared" si="0"/>
        <v>186312</v>
      </c>
      <c r="AN7" s="18">
        <f t="shared" si="0"/>
        <v>188145</v>
      </c>
      <c r="AO7" s="18">
        <f t="shared" si="0"/>
        <v>189978</v>
      </c>
      <c r="AP7" s="18">
        <f t="shared" si="0"/>
        <v>191811</v>
      </c>
      <c r="AQ7" s="18">
        <f t="shared" si="0"/>
        <v>193644</v>
      </c>
      <c r="AR7" s="18">
        <f t="shared" si="0"/>
        <v>195477</v>
      </c>
      <c r="AS7" s="18">
        <f t="shared" si="0"/>
        <v>197310</v>
      </c>
      <c r="AT7" s="18">
        <f t="shared" si="0"/>
        <v>199143</v>
      </c>
      <c r="AU7" s="18">
        <f t="shared" si="0"/>
        <v>200976</v>
      </c>
      <c r="AV7" s="18">
        <f t="shared" si="0"/>
        <v>202809</v>
      </c>
      <c r="AW7" s="18">
        <f t="shared" si="0"/>
        <v>204642</v>
      </c>
      <c r="AX7" s="18">
        <f t="shared" si="0"/>
        <v>206475</v>
      </c>
      <c r="AY7" s="18">
        <f t="shared" si="0"/>
        <v>208308</v>
      </c>
      <c r="AZ7" s="18">
        <f t="shared" si="0"/>
        <v>210141</v>
      </c>
      <c r="BA7" s="18">
        <f t="shared" si="0"/>
        <v>211974</v>
      </c>
      <c r="BB7" s="18">
        <f t="shared" si="0"/>
        <v>213807</v>
      </c>
      <c r="BC7" s="18">
        <f t="shared" si="0"/>
        <v>215640</v>
      </c>
      <c r="BD7" s="18">
        <f t="shared" si="0"/>
        <v>217473</v>
      </c>
      <c r="BE7" s="18">
        <f t="shared" si="0"/>
        <v>219306</v>
      </c>
      <c r="BF7" s="18">
        <f t="shared" si="0"/>
        <v>221139</v>
      </c>
      <c r="BG7" s="18">
        <f t="shared" si="0"/>
        <v>222972</v>
      </c>
      <c r="BH7" s="18">
        <f t="shared" si="0"/>
        <v>224805</v>
      </c>
      <c r="BI7" s="18">
        <f t="shared" si="0"/>
        <v>226638</v>
      </c>
      <c r="BJ7" s="18">
        <f t="shared" si="0"/>
        <v>228471</v>
      </c>
      <c r="BK7" s="18">
        <f t="shared" si="0"/>
        <v>230304</v>
      </c>
      <c r="BL7" s="18">
        <f t="shared" si="0"/>
        <v>232137</v>
      </c>
      <c r="BM7" s="18">
        <f t="shared" si="0"/>
        <v>233970</v>
      </c>
      <c r="BN7" s="18">
        <f t="shared" si="0"/>
        <v>235803</v>
      </c>
      <c r="BO7" s="18">
        <f t="shared" si="0"/>
        <v>237636</v>
      </c>
      <c r="BP7" s="18">
        <f t="shared" ref="BP7:BY7" si="1">SUM(BO7,BO30)</f>
        <v>239469</v>
      </c>
      <c r="BQ7" s="18">
        <f t="shared" si="1"/>
        <v>241302</v>
      </c>
      <c r="BR7" s="18">
        <f t="shared" si="1"/>
        <v>243135</v>
      </c>
      <c r="BS7" s="18">
        <f t="shared" si="1"/>
        <v>244968</v>
      </c>
      <c r="BT7" s="18">
        <f t="shared" si="1"/>
        <v>246801</v>
      </c>
      <c r="BU7" s="18">
        <f t="shared" si="1"/>
        <v>248634</v>
      </c>
      <c r="BV7" s="18">
        <f t="shared" si="1"/>
        <v>250467</v>
      </c>
      <c r="BW7" s="18">
        <f t="shared" si="1"/>
        <v>252300</v>
      </c>
      <c r="BX7" s="18">
        <f t="shared" si="1"/>
        <v>254133</v>
      </c>
      <c r="BY7" s="18">
        <f t="shared" si="1"/>
        <v>255966</v>
      </c>
    </row>
    <row r="9" spans="3:77">
      <c r="C9" s="19" t="s">
        <v>16</v>
      </c>
      <c r="D9" s="4" t="s">
        <v>17</v>
      </c>
      <c r="E9" s="20" t="s">
        <v>18</v>
      </c>
      <c r="F9" s="20" t="s">
        <v>19</v>
      </c>
      <c r="G9" s="20" t="s">
        <v>20</v>
      </c>
      <c r="H9" s="20" t="s">
        <v>21</v>
      </c>
      <c r="I9" s="20" t="s">
        <v>22</v>
      </c>
      <c r="J9" s="4" t="s">
        <v>23</v>
      </c>
      <c r="K9" s="20" t="s">
        <v>24</v>
      </c>
      <c r="L9" s="20" t="s">
        <v>25</v>
      </c>
      <c r="M9" s="20" t="s">
        <v>26</v>
      </c>
      <c r="N9" s="5" t="s">
        <v>27</v>
      </c>
      <c r="O9" s="20" t="s">
        <v>28</v>
      </c>
      <c r="P9" s="4" t="s">
        <v>29</v>
      </c>
      <c r="Q9" s="20" t="s">
        <v>30</v>
      </c>
      <c r="R9" s="20" t="s">
        <v>31</v>
      </c>
      <c r="S9" s="20" t="s">
        <v>32</v>
      </c>
      <c r="T9" s="20" t="s">
        <v>33</v>
      </c>
      <c r="U9" s="20" t="s">
        <v>34</v>
      </c>
      <c r="V9" s="4" t="s">
        <v>35</v>
      </c>
      <c r="W9" s="20" t="s">
        <v>36</v>
      </c>
      <c r="X9" s="20" t="s">
        <v>37</v>
      </c>
      <c r="Y9" s="20" t="s">
        <v>38</v>
      </c>
      <c r="Z9" s="4" t="s">
        <v>39</v>
      </c>
      <c r="AA9" s="20" t="s">
        <v>40</v>
      </c>
      <c r="AB9" s="4" t="s">
        <v>41</v>
      </c>
      <c r="AC9" s="20" t="s">
        <v>42</v>
      </c>
      <c r="AD9" s="20" t="s">
        <v>43</v>
      </c>
      <c r="AE9" s="20" t="s">
        <v>44</v>
      </c>
      <c r="AF9" s="20" t="s">
        <v>45</v>
      </c>
      <c r="AG9" s="20" t="s">
        <v>46</v>
      </c>
      <c r="AH9" s="4" t="s">
        <v>47</v>
      </c>
      <c r="AI9" s="20" t="s">
        <v>48</v>
      </c>
      <c r="AJ9" s="20" t="s">
        <v>49</v>
      </c>
      <c r="AK9" s="20" t="s">
        <v>50</v>
      </c>
      <c r="AL9" s="4" t="s">
        <v>51</v>
      </c>
      <c r="AM9" s="20" t="s">
        <v>52</v>
      </c>
      <c r="AN9" s="4" t="s">
        <v>53</v>
      </c>
      <c r="AO9" s="20" t="s">
        <v>54</v>
      </c>
      <c r="AP9" s="20" t="s">
        <v>55</v>
      </c>
      <c r="AQ9" s="20" t="s">
        <v>56</v>
      </c>
      <c r="AR9" s="20" t="s">
        <v>57</v>
      </c>
      <c r="AS9" s="20" t="s">
        <v>58</v>
      </c>
      <c r="AT9" s="4" t="s">
        <v>59</v>
      </c>
      <c r="AU9" s="20" t="s">
        <v>60</v>
      </c>
      <c r="AV9" s="20" t="s">
        <v>61</v>
      </c>
      <c r="AW9" s="20" t="s">
        <v>80</v>
      </c>
      <c r="AX9" s="20" t="s">
        <v>62</v>
      </c>
      <c r="AY9" s="20" t="s">
        <v>63</v>
      </c>
      <c r="AZ9" s="20" t="s">
        <v>64</v>
      </c>
      <c r="BA9" s="20" t="s">
        <v>65</v>
      </c>
      <c r="BB9" s="20" t="s">
        <v>66</v>
      </c>
      <c r="BC9" s="20" t="s">
        <v>67</v>
      </c>
      <c r="BD9" s="20" t="s">
        <v>68</v>
      </c>
      <c r="BE9" s="20" t="s">
        <v>69</v>
      </c>
      <c r="BF9" s="20" t="s">
        <v>70</v>
      </c>
      <c r="BG9" s="20" t="s">
        <v>71</v>
      </c>
      <c r="BH9" s="20" t="s">
        <v>72</v>
      </c>
      <c r="BI9" s="20" t="s">
        <v>73</v>
      </c>
      <c r="BJ9" s="20" t="s">
        <v>74</v>
      </c>
      <c r="BK9" s="20" t="s">
        <v>75</v>
      </c>
      <c r="BL9" s="20" t="s">
        <v>76</v>
      </c>
      <c r="BM9" s="20" t="s">
        <v>77</v>
      </c>
      <c r="BN9" s="20" t="s">
        <v>78</v>
      </c>
      <c r="BO9" s="20" t="s">
        <v>79</v>
      </c>
      <c r="BP9" s="20" t="s">
        <v>81</v>
      </c>
      <c r="BQ9" s="20" t="s">
        <v>82</v>
      </c>
      <c r="BR9" s="4" t="s">
        <v>83</v>
      </c>
      <c r="BS9" s="20" t="s">
        <v>84</v>
      </c>
      <c r="BT9" s="20" t="s">
        <v>85</v>
      </c>
      <c r="BU9" s="20" t="s">
        <v>86</v>
      </c>
      <c r="BV9" s="4" t="s">
        <v>87</v>
      </c>
      <c r="BW9" s="20" t="s">
        <v>88</v>
      </c>
      <c r="BX9" s="4" t="s">
        <v>89</v>
      </c>
      <c r="BY9" s="20" t="s">
        <v>90</v>
      </c>
    </row>
    <row r="10" spans="3:77">
      <c r="C10" s="11">
        <f>Feuil1!B6</f>
        <v>1200</v>
      </c>
      <c r="D10" s="11">
        <f>Feuil1!B6</f>
        <v>1200</v>
      </c>
      <c r="E10" s="11">
        <f>Feuil1!B6</f>
        <v>1200</v>
      </c>
      <c r="F10" s="11">
        <f>Feuil1!B6</f>
        <v>1200</v>
      </c>
      <c r="G10" s="11">
        <f>Feuil1!B6</f>
        <v>1200</v>
      </c>
      <c r="H10" s="11">
        <f>Feuil1!B6</f>
        <v>1200</v>
      </c>
      <c r="I10" s="11">
        <f>Feuil1!B6</f>
        <v>1200</v>
      </c>
      <c r="J10" s="11">
        <f>Feuil1!B6</f>
        <v>1200</v>
      </c>
      <c r="K10" s="11">
        <f>Feuil1!B6</f>
        <v>1200</v>
      </c>
      <c r="L10" s="11">
        <f>Feuil1!B6</f>
        <v>1200</v>
      </c>
      <c r="M10" s="11">
        <f>Feuil1!B6</f>
        <v>1200</v>
      </c>
      <c r="N10" s="11">
        <f>Feuil1!B6</f>
        <v>1200</v>
      </c>
      <c r="O10" s="11">
        <f>Feuil1!B6</f>
        <v>1200</v>
      </c>
      <c r="P10" s="11">
        <f>Feuil1!B6</f>
        <v>1200</v>
      </c>
      <c r="Q10" s="11">
        <f>Feuil1!B6</f>
        <v>1200</v>
      </c>
      <c r="R10" s="11">
        <f>Feuil1!B6</f>
        <v>1200</v>
      </c>
      <c r="S10" s="11">
        <f>Feuil1!B6</f>
        <v>1200</v>
      </c>
      <c r="T10" s="11">
        <f>Feuil1!B6</f>
        <v>1200</v>
      </c>
      <c r="U10" s="11">
        <f>Feuil1!B6</f>
        <v>1200</v>
      </c>
      <c r="V10" s="11">
        <f>Feuil1!B6</f>
        <v>1200</v>
      </c>
      <c r="W10" s="11">
        <f>Feuil1!B6</f>
        <v>1200</v>
      </c>
      <c r="X10" s="11">
        <f>Feuil1!B6</f>
        <v>1200</v>
      </c>
      <c r="Y10" s="11">
        <f>Feuil1!B6</f>
        <v>1200</v>
      </c>
      <c r="Z10" s="11">
        <f>Feuil1!B6</f>
        <v>1200</v>
      </c>
      <c r="AA10" s="11">
        <f>Feuil1!B6</f>
        <v>1200</v>
      </c>
      <c r="AB10" s="11">
        <f>Feuil1!B6</f>
        <v>1200</v>
      </c>
      <c r="AC10" s="11">
        <f>Feuil1!B6</f>
        <v>1200</v>
      </c>
      <c r="AD10" s="11">
        <f>Feuil1!B6</f>
        <v>1200</v>
      </c>
      <c r="AE10" s="11">
        <f>Feuil1!B6</f>
        <v>1200</v>
      </c>
      <c r="AF10" s="11">
        <f>Feuil1!B6</f>
        <v>1200</v>
      </c>
      <c r="AG10" s="11">
        <f>Feuil1!B6</f>
        <v>1200</v>
      </c>
      <c r="AH10" s="11">
        <f>Feuil1!B6</f>
        <v>1200</v>
      </c>
      <c r="AI10" s="11">
        <f>Feuil1!B6</f>
        <v>1200</v>
      </c>
      <c r="AJ10" s="11">
        <f>Feuil1!B6</f>
        <v>1200</v>
      </c>
      <c r="AK10" s="11">
        <f>Feuil1!B6</f>
        <v>1200</v>
      </c>
      <c r="AL10" s="11">
        <f>Feuil1!B6</f>
        <v>1200</v>
      </c>
      <c r="AM10" s="11">
        <f>Feuil1!B6</f>
        <v>1200</v>
      </c>
      <c r="AN10" s="11">
        <f>Feuil1!B6</f>
        <v>1200</v>
      </c>
      <c r="AO10" s="11">
        <f>Feuil1!B6</f>
        <v>1200</v>
      </c>
      <c r="AP10" s="11">
        <f>Feuil1!B6</f>
        <v>1200</v>
      </c>
      <c r="AQ10" s="11">
        <f>Feuil1!B6</f>
        <v>1200</v>
      </c>
      <c r="AR10" s="11">
        <f>Feuil1!B6</f>
        <v>1200</v>
      </c>
      <c r="AS10" s="11">
        <f>Feuil1!B6</f>
        <v>1200</v>
      </c>
      <c r="AT10" s="11">
        <f>Feuil1!B6</f>
        <v>1200</v>
      </c>
      <c r="AU10" s="11">
        <f>Feuil1!B6</f>
        <v>1200</v>
      </c>
      <c r="AV10" s="11">
        <f>Feuil1!B6</f>
        <v>1200</v>
      </c>
      <c r="AW10" s="11">
        <f>Feuil1!B6</f>
        <v>1200</v>
      </c>
      <c r="AX10" s="11">
        <f>Feuil1!B6</f>
        <v>1200</v>
      </c>
      <c r="AY10" s="11">
        <f>Feuil1!B6</f>
        <v>1200</v>
      </c>
      <c r="AZ10" s="11">
        <f>Feuil1!B6</f>
        <v>1200</v>
      </c>
      <c r="BA10" s="11">
        <f>Feuil1!B6</f>
        <v>1200</v>
      </c>
      <c r="BB10" s="11">
        <f>Feuil1!B6</f>
        <v>1200</v>
      </c>
      <c r="BC10" s="11">
        <f>Feuil1!B6</f>
        <v>1200</v>
      </c>
      <c r="BD10" s="11">
        <f>Feuil1!B6</f>
        <v>1200</v>
      </c>
      <c r="BE10" s="11">
        <f>Feuil1!B6</f>
        <v>1200</v>
      </c>
      <c r="BF10" s="11">
        <f>Feuil1!B6</f>
        <v>1200</v>
      </c>
      <c r="BG10" s="11">
        <f>Feuil1!B6</f>
        <v>1200</v>
      </c>
      <c r="BH10" s="11">
        <f>Feuil1!B6</f>
        <v>1200</v>
      </c>
      <c r="BI10" s="11">
        <f>Feuil1!B6</f>
        <v>1200</v>
      </c>
      <c r="BJ10" s="11">
        <f>Feuil1!B6</f>
        <v>1200</v>
      </c>
      <c r="BK10" s="11">
        <f>Feuil1!B6</f>
        <v>1200</v>
      </c>
      <c r="BL10" s="11">
        <f>Feuil1!B6</f>
        <v>1200</v>
      </c>
      <c r="BM10" s="11">
        <f>Feuil1!B6</f>
        <v>1200</v>
      </c>
      <c r="BN10" s="11">
        <f>Feuil1!B6</f>
        <v>1200</v>
      </c>
      <c r="BO10" s="11">
        <f>Feuil1!B6</f>
        <v>1200</v>
      </c>
      <c r="BP10" s="11">
        <f>Feuil1!B6</f>
        <v>1200</v>
      </c>
      <c r="BQ10" s="11">
        <f>Feuil1!B6</f>
        <v>1200</v>
      </c>
      <c r="BR10" s="11">
        <f>Feuil1!B6</f>
        <v>1200</v>
      </c>
      <c r="BS10" s="11">
        <f>Feuil1!B6</f>
        <v>1200</v>
      </c>
      <c r="BT10" s="11">
        <f>Feuil1!B6</f>
        <v>1200</v>
      </c>
      <c r="BU10" s="11">
        <f>Feuil1!B6</f>
        <v>1200</v>
      </c>
      <c r="BV10" s="11">
        <f>Feuil1!B6</f>
        <v>1200</v>
      </c>
      <c r="BW10" s="11">
        <f>Feuil1!B6</f>
        <v>1200</v>
      </c>
      <c r="BX10" s="11">
        <f>Feuil1!B6</f>
        <v>1200</v>
      </c>
      <c r="BY10" s="11">
        <f>Feuil1!B6</f>
        <v>1200</v>
      </c>
    </row>
    <row r="11" spans="3:77">
      <c r="C11" s="11">
        <f>Feuil1!B7</f>
        <v>600</v>
      </c>
      <c r="D11" s="12">
        <f>Feuil1!B7</f>
        <v>600</v>
      </c>
      <c r="E11" s="12">
        <f>Feuil1!B7</f>
        <v>600</v>
      </c>
      <c r="F11" s="12">
        <f>Feuil1!B7</f>
        <v>600</v>
      </c>
      <c r="G11" s="12">
        <f>Feuil1!B7</f>
        <v>600</v>
      </c>
      <c r="H11" s="12">
        <f>Feuil1!B7</f>
        <v>600</v>
      </c>
      <c r="I11" s="12">
        <f>Feuil1!B7</f>
        <v>600</v>
      </c>
      <c r="J11" s="12">
        <f>Feuil1!B7</f>
        <v>600</v>
      </c>
      <c r="K11" s="12">
        <f>Feuil1!B7</f>
        <v>600</v>
      </c>
      <c r="L11" s="12">
        <f>Feuil1!B7</f>
        <v>600</v>
      </c>
      <c r="M11" s="12">
        <f>Feuil1!B7</f>
        <v>600</v>
      </c>
      <c r="N11" s="13">
        <f>Feuil1!B7</f>
        <v>600</v>
      </c>
      <c r="O11" s="12">
        <f>Feuil1!B7</f>
        <v>600</v>
      </c>
      <c r="P11" s="12">
        <f>Feuil1!B7</f>
        <v>600</v>
      </c>
      <c r="Q11" s="12">
        <f>Feuil1!B7</f>
        <v>600</v>
      </c>
      <c r="R11" s="12">
        <f>Feuil1!B7</f>
        <v>600</v>
      </c>
      <c r="S11" s="12">
        <f>Feuil1!B7</f>
        <v>600</v>
      </c>
      <c r="T11" s="12">
        <f>Feuil1!B7</f>
        <v>600</v>
      </c>
      <c r="U11" s="12">
        <f>Feuil1!B7</f>
        <v>600</v>
      </c>
      <c r="V11" s="12">
        <f>Feuil1!B7</f>
        <v>600</v>
      </c>
      <c r="W11" s="12">
        <f>Feuil1!B7</f>
        <v>600</v>
      </c>
      <c r="X11" s="12">
        <f>Feuil1!B7</f>
        <v>600</v>
      </c>
      <c r="Y11" s="12">
        <f>Feuil1!B7</f>
        <v>600</v>
      </c>
      <c r="Z11" s="12">
        <f>Feuil1!B7</f>
        <v>600</v>
      </c>
      <c r="AA11" s="12">
        <f>Feuil1!B7</f>
        <v>600</v>
      </c>
      <c r="AB11" s="12">
        <f>Feuil1!B7</f>
        <v>600</v>
      </c>
      <c r="AC11" s="12">
        <f>Feuil1!B7</f>
        <v>600</v>
      </c>
      <c r="AD11" s="12">
        <f>Feuil1!B7</f>
        <v>600</v>
      </c>
      <c r="AE11" s="12">
        <f>Feuil1!B7</f>
        <v>600</v>
      </c>
      <c r="AF11" s="12">
        <f>Feuil1!B7</f>
        <v>600</v>
      </c>
      <c r="AG11" s="12">
        <f>Feuil1!B7</f>
        <v>600</v>
      </c>
      <c r="AH11" s="12">
        <f>Feuil1!B7</f>
        <v>600</v>
      </c>
      <c r="AI11" s="12">
        <f>Feuil1!B7</f>
        <v>600</v>
      </c>
      <c r="AJ11" s="12">
        <f>Feuil1!B7</f>
        <v>600</v>
      </c>
      <c r="AK11" s="12">
        <f>Feuil1!B7</f>
        <v>600</v>
      </c>
      <c r="AL11" s="12">
        <f>Feuil1!B7</f>
        <v>600</v>
      </c>
      <c r="AM11" s="12">
        <f>Feuil1!B7</f>
        <v>600</v>
      </c>
      <c r="AN11" s="12">
        <f>Feuil1!B7</f>
        <v>600</v>
      </c>
      <c r="AO11" s="12">
        <f>Feuil1!B7</f>
        <v>600</v>
      </c>
      <c r="AP11" s="12">
        <f>Feuil1!B7</f>
        <v>600</v>
      </c>
      <c r="AQ11" s="12">
        <f>Feuil1!B7</f>
        <v>600</v>
      </c>
      <c r="AR11" s="12">
        <f>Feuil1!B7</f>
        <v>600</v>
      </c>
      <c r="AS11" s="12">
        <f>Feuil1!B7</f>
        <v>600</v>
      </c>
      <c r="AT11" s="12">
        <f>Feuil1!B7</f>
        <v>600</v>
      </c>
      <c r="AU11" s="12">
        <f>Feuil1!B7</f>
        <v>600</v>
      </c>
      <c r="AV11" s="12">
        <f>Feuil1!B7</f>
        <v>600</v>
      </c>
      <c r="AW11" s="12">
        <f>Feuil1!B7</f>
        <v>600</v>
      </c>
      <c r="AX11" s="12">
        <f>Feuil1!B7</f>
        <v>600</v>
      </c>
      <c r="AY11" s="12">
        <f>Feuil1!B7</f>
        <v>600</v>
      </c>
      <c r="AZ11" s="12">
        <f>Feuil1!B7</f>
        <v>600</v>
      </c>
      <c r="BA11" s="12">
        <f>Feuil1!B7</f>
        <v>600</v>
      </c>
      <c r="BB11" s="12">
        <f>Feuil1!B7</f>
        <v>600</v>
      </c>
      <c r="BC11" s="12">
        <f>Feuil1!B7</f>
        <v>600</v>
      </c>
      <c r="BD11" s="12">
        <f>Feuil1!B7</f>
        <v>600</v>
      </c>
      <c r="BE11" s="12">
        <f>Feuil1!B7</f>
        <v>600</v>
      </c>
      <c r="BF11" s="12">
        <f>Feuil1!B7</f>
        <v>600</v>
      </c>
      <c r="BG11" s="12">
        <f>Feuil1!B7</f>
        <v>600</v>
      </c>
      <c r="BH11" s="12">
        <f>Feuil1!B7</f>
        <v>600</v>
      </c>
      <c r="BI11" s="12">
        <f>Feuil1!B7</f>
        <v>600</v>
      </c>
      <c r="BJ11" s="12">
        <f>Feuil1!B7</f>
        <v>600</v>
      </c>
      <c r="BK11" s="12">
        <f>Feuil1!B7</f>
        <v>600</v>
      </c>
      <c r="BL11" s="12">
        <f>Feuil1!B7</f>
        <v>600</v>
      </c>
      <c r="BM11" s="12">
        <f>Feuil1!B7</f>
        <v>600</v>
      </c>
      <c r="BN11" s="12">
        <f>Feuil1!B7</f>
        <v>600</v>
      </c>
      <c r="BO11" s="12">
        <f>Feuil1!B7</f>
        <v>600</v>
      </c>
      <c r="BP11" s="12">
        <f>Feuil1!B7</f>
        <v>600</v>
      </c>
      <c r="BQ11" s="12">
        <f>Feuil1!B7</f>
        <v>600</v>
      </c>
      <c r="BR11" s="12">
        <f>Feuil1!B7</f>
        <v>600</v>
      </c>
      <c r="BS11" s="12">
        <f>Feuil1!B7</f>
        <v>600</v>
      </c>
      <c r="BT11" s="12">
        <f>Feuil1!B7</f>
        <v>600</v>
      </c>
      <c r="BU11" s="12">
        <f>Feuil1!B7</f>
        <v>600</v>
      </c>
      <c r="BV11" s="12">
        <f>Feuil1!B7</f>
        <v>600</v>
      </c>
      <c r="BW11" s="12">
        <f>Feuil1!B7</f>
        <v>600</v>
      </c>
      <c r="BX11" s="12">
        <f>Feuil1!B7</f>
        <v>600</v>
      </c>
      <c r="BY11" s="12">
        <f>Feuil1!B7</f>
        <v>600</v>
      </c>
    </row>
    <row r="12" spans="3:77">
      <c r="C12" s="11">
        <f>Feuil1!B8</f>
        <v>120</v>
      </c>
      <c r="D12" s="11">
        <f>Tableau14[[#This Row],[janv-16]]</f>
        <v>120</v>
      </c>
      <c r="E12" s="11">
        <f>Tableau14[[#This Row],[Fev-16]]</f>
        <v>120</v>
      </c>
      <c r="F12" s="11">
        <v>12</v>
      </c>
      <c r="G12" s="11">
        <f>Tableau14[[#This Row],[avr-16]]</f>
        <v>12</v>
      </c>
      <c r="H12" s="11">
        <f>Tableau14[[#This Row],[mai-16]]</f>
        <v>12</v>
      </c>
      <c r="I12" s="11">
        <f>Tableau14[[#This Row],[juin-16]]</f>
        <v>12</v>
      </c>
      <c r="J12" s="11">
        <f>Tableau14[[#This Row],[juil-16]]</f>
        <v>12</v>
      </c>
      <c r="K12" s="11">
        <f>Tableau14[[#This Row],[aou-16]]</f>
        <v>12</v>
      </c>
      <c r="L12" s="11">
        <f>Tableau14[[#This Row],[sept-16]]</f>
        <v>12</v>
      </c>
      <c r="M12" s="11">
        <f>Tableau14[[#This Row],[oct-16]]</f>
        <v>12</v>
      </c>
      <c r="N12" s="11">
        <f>Tableau14[[#This Row],[nov-16]]</f>
        <v>12</v>
      </c>
      <c r="O12" s="11">
        <f>Tableau14[[#This Row],[dec-16]]</f>
        <v>12</v>
      </c>
      <c r="P12" s="11">
        <f>Tableau14[[#This Row],[janv-17]]</f>
        <v>12</v>
      </c>
      <c r="Q12" s="11">
        <f>Tableau14[[#This Row],[fev-17]]</f>
        <v>12</v>
      </c>
      <c r="R12" s="11">
        <f>Tableau14[[#This Row],[mars-17]]</f>
        <v>12</v>
      </c>
      <c r="S12" s="11">
        <f>Tableau14[[#This Row],[avr-17]]</f>
        <v>12</v>
      </c>
      <c r="T12" s="11">
        <f>Tableau14[[#This Row],[mai-17]]</f>
        <v>12</v>
      </c>
      <c r="U12" s="11">
        <f>Tableau14[[#This Row],[juin-17]]</f>
        <v>12</v>
      </c>
      <c r="V12" s="11">
        <f>Tableau14[[#This Row],[juil-17]]</f>
        <v>12</v>
      </c>
      <c r="W12" s="11">
        <f>Tableau14[[#This Row],[aou-17]]</f>
        <v>12</v>
      </c>
      <c r="X12" s="11">
        <f>Tableau14[[#This Row],[sept-17]]</f>
        <v>12</v>
      </c>
      <c r="Y12" s="11">
        <f>Tableau14[[#This Row],[oct-17]]</f>
        <v>12</v>
      </c>
      <c r="Z12" s="11">
        <f>Tableau14[[#This Row],[nov-17]]</f>
        <v>12</v>
      </c>
      <c r="AA12" s="11">
        <f>Tableau14[[#This Row],[dec-17]]</f>
        <v>12</v>
      </c>
      <c r="AB12" s="11">
        <f>Tableau14[[#This Row],[janv-18]]</f>
        <v>12</v>
      </c>
      <c r="AC12" s="11">
        <f>Tableau14[[#This Row],[fev-18]]</f>
        <v>12</v>
      </c>
      <c r="AD12" s="11">
        <f>Tableau14[[#This Row],[mars-18]]</f>
        <v>12</v>
      </c>
      <c r="AE12" s="11">
        <f>Tableau14[[#This Row],[avr-18]]</f>
        <v>12</v>
      </c>
      <c r="AF12" s="11">
        <f>Tableau14[[#This Row],[mai-18]]</f>
        <v>12</v>
      </c>
      <c r="AG12" s="11">
        <f>Tableau14[[#This Row],[juin-18]]</f>
        <v>12</v>
      </c>
      <c r="AH12" s="11">
        <f>Tableau14[[#This Row],[juil-18]]</f>
        <v>12</v>
      </c>
      <c r="AI12" s="11">
        <f>Tableau14[[#This Row],[aou-18]]</f>
        <v>12</v>
      </c>
      <c r="AJ12" s="11">
        <f>Tableau14[[#This Row],[sept-18]]</f>
        <v>12</v>
      </c>
      <c r="AK12" s="11">
        <f>Tableau14[[#This Row],[oct-18]]</f>
        <v>12</v>
      </c>
      <c r="AL12" s="11">
        <f>Tableau14[[#This Row],[nov-18]]</f>
        <v>12</v>
      </c>
      <c r="AM12" s="11">
        <f>Tableau14[[#This Row],[dec-18]]</f>
        <v>12</v>
      </c>
      <c r="AN12" s="11">
        <f>Tableau14[[#This Row],[janv-19]]</f>
        <v>12</v>
      </c>
      <c r="AO12" s="11">
        <f>Tableau14[[#This Row],[fev-19]]</f>
        <v>12</v>
      </c>
      <c r="AP12" s="11">
        <f>Tableau14[[#This Row],[mars-19]]</f>
        <v>12</v>
      </c>
      <c r="AQ12" s="11">
        <f>Tableau14[[#This Row],[avr-19]]</f>
        <v>12</v>
      </c>
      <c r="AR12" s="11">
        <f>Tableau14[[#This Row],[mai-19]]</f>
        <v>12</v>
      </c>
      <c r="AS12" s="11">
        <f>Tableau14[[#This Row],[juin-19]]</f>
        <v>12</v>
      </c>
      <c r="AT12" s="11">
        <f>Tableau14[[#This Row],[juil-19]]</f>
        <v>12</v>
      </c>
      <c r="AU12" s="11">
        <f>Tableau14[[#This Row],[aou-19]]</f>
        <v>12</v>
      </c>
      <c r="AV12" s="11">
        <f>Tableau14[[#This Row],[sept-19]]</f>
        <v>12</v>
      </c>
      <c r="AW12" s="11">
        <f>Tableau14[[#This Row],[oct-19]]</f>
        <v>12</v>
      </c>
      <c r="AX12" s="11">
        <f>Tableau14[[#This Row],[nov-19]]</f>
        <v>12</v>
      </c>
      <c r="AY12" s="11">
        <f>Tableau14[[#This Row],[dec-19]]</f>
        <v>12</v>
      </c>
      <c r="AZ12" s="11">
        <f>Tableau14[[#This Row],[janv-20]]</f>
        <v>12</v>
      </c>
      <c r="BA12" s="11">
        <f>Tableau14[[#This Row],[fev-20]]</f>
        <v>12</v>
      </c>
      <c r="BB12" s="11">
        <f>Tableau14[[#This Row],[mars-20]]</f>
        <v>12</v>
      </c>
      <c r="BC12" s="11">
        <f>Tableau14[[#This Row],[avr-20]]</f>
        <v>12</v>
      </c>
      <c r="BD12" s="11">
        <f>Tableau14[[#This Row],[mai-20]]</f>
        <v>12</v>
      </c>
      <c r="BE12" s="11">
        <f>Tableau14[[#This Row],[juin-20]]</f>
        <v>12</v>
      </c>
      <c r="BF12" s="11">
        <f>Tableau14[[#This Row],[juil-20]]</f>
        <v>12</v>
      </c>
      <c r="BG12" s="11">
        <f>Tableau14[[#This Row],[aou-20]]</f>
        <v>12</v>
      </c>
      <c r="BH12" s="11">
        <f>Tableau14[[#This Row],[sept-20]]</f>
        <v>12</v>
      </c>
      <c r="BI12" s="11">
        <f>Tableau14[[#This Row],[oct-20]]</f>
        <v>12</v>
      </c>
      <c r="BJ12" s="11">
        <f>Tableau14[[#This Row],[nov-20]]</f>
        <v>12</v>
      </c>
      <c r="BK12" s="11">
        <f>Tableau14[[#This Row],[dec-20]]</f>
        <v>12</v>
      </c>
      <c r="BL12" s="11">
        <f>Tableau14[[#This Row],[janv-21]]</f>
        <v>12</v>
      </c>
      <c r="BM12" s="11">
        <f>Tableau14[[#This Row],[fev-21]]</f>
        <v>12</v>
      </c>
      <c r="BN12" s="11">
        <f>Tableau14[[#This Row],[mars-21]]</f>
        <v>12</v>
      </c>
      <c r="BO12" s="11">
        <f>Tableau14[[#This Row],[avr-21]]</f>
        <v>12</v>
      </c>
      <c r="BP12" s="11">
        <f>Tableau14[[#This Row],[mai-21]]</f>
        <v>12</v>
      </c>
      <c r="BQ12" s="11">
        <f>Tableau14[[#This Row],[juin-21]]</f>
        <v>12</v>
      </c>
      <c r="BR12" s="11">
        <f>Tableau14[[#This Row],[juil-21]]</f>
        <v>12</v>
      </c>
      <c r="BS12" s="11">
        <f>Tableau14[[#This Row],[aou-21]]</f>
        <v>12</v>
      </c>
      <c r="BT12" s="11">
        <f>Tableau14[[#This Row],[sept-21]]</f>
        <v>12</v>
      </c>
      <c r="BU12" s="11">
        <f>Tableau14[[#This Row],[oct-21]]</f>
        <v>12</v>
      </c>
      <c r="BV12" s="11">
        <f>Tableau14[[#This Row],[nov-21]]</f>
        <v>12</v>
      </c>
      <c r="BW12" s="11">
        <f>Tableau14[[#This Row],[dec-21]]</f>
        <v>12</v>
      </c>
      <c r="BX12" s="11">
        <f>Tableau14[[#This Row],[janv-22]]</f>
        <v>12</v>
      </c>
      <c r="BY12" s="11">
        <f>Tableau14[[#This Row],[fev-22]]</f>
        <v>12</v>
      </c>
    </row>
    <row r="13" spans="3:77">
      <c r="C13" s="11">
        <f>Feuil1!B9</f>
        <v>1</v>
      </c>
      <c r="D13" s="11">
        <f>Tableau14[[#This Row],[janv-16]]</f>
        <v>1</v>
      </c>
      <c r="E13" s="11">
        <f>Tableau14[[#This Row],[Fev-16]]</f>
        <v>1</v>
      </c>
      <c r="F13" s="11">
        <f>Tableau14[[#This Row],[mars-16]]</f>
        <v>1</v>
      </c>
      <c r="G13" s="11">
        <f>Tableau14[[#This Row],[avr-16]]</f>
        <v>1</v>
      </c>
      <c r="H13" s="11">
        <f>Tableau14[[#This Row],[mai-16]]</f>
        <v>1</v>
      </c>
      <c r="I13" s="11">
        <f>Tableau14[[#This Row],[juin-16]]</f>
        <v>1</v>
      </c>
      <c r="J13" s="11">
        <f>Tableau14[[#This Row],[juil-16]]</f>
        <v>1</v>
      </c>
      <c r="K13" s="11">
        <f>Tableau14[[#This Row],[aou-16]]</f>
        <v>1</v>
      </c>
      <c r="L13" s="11">
        <f>Tableau14[[#This Row],[sept-16]]</f>
        <v>1</v>
      </c>
      <c r="M13" s="11">
        <f>Tableau14[[#This Row],[oct-16]]</f>
        <v>1</v>
      </c>
      <c r="N13" s="11">
        <f>Tableau14[[#This Row],[nov-16]]</f>
        <v>1</v>
      </c>
      <c r="O13" s="11">
        <f>Tableau14[[#This Row],[dec-16]]</f>
        <v>1</v>
      </c>
      <c r="P13" s="11">
        <f>Tableau14[[#This Row],[janv-17]]</f>
        <v>1</v>
      </c>
      <c r="Q13" s="11">
        <f>Tableau14[[#This Row],[fev-17]]</f>
        <v>1</v>
      </c>
      <c r="R13" s="11">
        <f>Tableau14[[#This Row],[mars-17]]</f>
        <v>1</v>
      </c>
      <c r="S13" s="11">
        <f>Tableau14[[#This Row],[avr-17]]</f>
        <v>1</v>
      </c>
      <c r="T13" s="11">
        <f>Tableau14[[#This Row],[mai-17]]</f>
        <v>1</v>
      </c>
      <c r="U13" s="11">
        <f>Tableau14[[#This Row],[juin-17]]</f>
        <v>1</v>
      </c>
      <c r="V13" s="11">
        <f>Tableau14[[#This Row],[juil-17]]</f>
        <v>1</v>
      </c>
      <c r="W13" s="11">
        <f>Tableau14[[#This Row],[aou-17]]</f>
        <v>1</v>
      </c>
      <c r="X13" s="11">
        <f>Tableau14[[#This Row],[sept-17]]</f>
        <v>1</v>
      </c>
      <c r="Y13" s="11">
        <f>Tableau14[[#This Row],[oct-17]]</f>
        <v>1</v>
      </c>
      <c r="Z13" s="11">
        <f>Tableau14[[#This Row],[nov-17]]</f>
        <v>1</v>
      </c>
      <c r="AA13" s="11">
        <f>Tableau14[[#This Row],[dec-17]]</f>
        <v>1</v>
      </c>
      <c r="AB13" s="11">
        <f>Tableau14[[#This Row],[janv-18]]</f>
        <v>1</v>
      </c>
      <c r="AC13" s="11">
        <f>Tableau14[[#This Row],[fev-18]]</f>
        <v>1</v>
      </c>
      <c r="AD13" s="11">
        <f>Tableau14[[#This Row],[mars-18]]</f>
        <v>1</v>
      </c>
      <c r="AE13" s="11">
        <f>Tableau14[[#This Row],[avr-18]]</f>
        <v>1</v>
      </c>
      <c r="AF13" s="11">
        <f>Tableau14[[#This Row],[mai-18]]</f>
        <v>1</v>
      </c>
      <c r="AG13" s="11">
        <f>Tableau14[[#This Row],[juin-18]]</f>
        <v>1</v>
      </c>
      <c r="AH13" s="11">
        <f>Tableau14[[#This Row],[juil-18]]</f>
        <v>1</v>
      </c>
      <c r="AI13" s="11">
        <f>Tableau14[[#This Row],[aou-18]]</f>
        <v>1</v>
      </c>
      <c r="AJ13" s="11">
        <f>Tableau14[[#This Row],[sept-18]]</f>
        <v>1</v>
      </c>
      <c r="AK13" s="11">
        <f>Tableau14[[#This Row],[oct-18]]</f>
        <v>1</v>
      </c>
      <c r="AL13" s="11">
        <f>Tableau14[[#This Row],[nov-18]]</f>
        <v>1</v>
      </c>
      <c r="AM13" s="11">
        <f>Tableau14[[#This Row],[dec-18]]</f>
        <v>1</v>
      </c>
      <c r="AN13" s="11">
        <f>Tableau14[[#This Row],[janv-19]]</f>
        <v>1</v>
      </c>
      <c r="AO13" s="11">
        <f>Tableau14[[#This Row],[fev-19]]</f>
        <v>1</v>
      </c>
      <c r="AP13" s="11">
        <f>Tableau14[[#This Row],[mars-19]]</f>
        <v>1</v>
      </c>
      <c r="AQ13" s="11">
        <f>Tableau14[[#This Row],[avr-19]]</f>
        <v>1</v>
      </c>
      <c r="AR13" s="11">
        <f>Tableau14[[#This Row],[mai-19]]</f>
        <v>1</v>
      </c>
      <c r="AS13" s="11">
        <f>Tableau14[[#This Row],[juin-19]]</f>
        <v>1</v>
      </c>
      <c r="AT13" s="11">
        <f>Tableau14[[#This Row],[juil-19]]</f>
        <v>1</v>
      </c>
      <c r="AU13" s="11">
        <f>Tableau14[[#This Row],[aou-19]]</f>
        <v>1</v>
      </c>
      <c r="AV13" s="11">
        <f>Tableau14[[#This Row],[sept-19]]</f>
        <v>1</v>
      </c>
      <c r="AW13" s="11">
        <f>Tableau14[[#This Row],[oct-19]]</f>
        <v>1</v>
      </c>
      <c r="AX13" s="11">
        <f>Tableau14[[#This Row],[nov-19]]</f>
        <v>1</v>
      </c>
      <c r="AY13" s="11">
        <f>Tableau14[[#This Row],[dec-19]]</f>
        <v>1</v>
      </c>
      <c r="AZ13" s="11">
        <f>Tableau14[[#This Row],[janv-20]]</f>
        <v>1</v>
      </c>
      <c r="BA13" s="11">
        <f>Tableau14[[#This Row],[fev-20]]</f>
        <v>1</v>
      </c>
      <c r="BB13" s="11">
        <f>Tableau14[[#This Row],[mars-20]]</f>
        <v>1</v>
      </c>
      <c r="BC13" s="11">
        <f>Tableau14[[#This Row],[avr-20]]</f>
        <v>1</v>
      </c>
      <c r="BD13" s="11">
        <f>Tableau14[[#This Row],[mai-20]]</f>
        <v>1</v>
      </c>
      <c r="BE13" s="11">
        <f>Tableau14[[#This Row],[juin-20]]</f>
        <v>1</v>
      </c>
      <c r="BF13" s="11">
        <f>Tableau14[[#This Row],[juil-20]]</f>
        <v>1</v>
      </c>
      <c r="BG13" s="11">
        <f>Tableau14[[#This Row],[aou-20]]</f>
        <v>1</v>
      </c>
      <c r="BH13" s="11">
        <f>Tableau14[[#This Row],[sept-20]]</f>
        <v>1</v>
      </c>
      <c r="BI13" s="11">
        <f>Tableau14[[#This Row],[oct-20]]</f>
        <v>1</v>
      </c>
      <c r="BJ13" s="11">
        <f>Tableau14[[#This Row],[nov-20]]</f>
        <v>1</v>
      </c>
      <c r="BK13" s="11">
        <f>Tableau14[[#This Row],[dec-20]]</f>
        <v>1</v>
      </c>
      <c r="BL13" s="11">
        <f>Tableau14[[#This Row],[janv-21]]</f>
        <v>1</v>
      </c>
      <c r="BM13" s="11">
        <f>Tableau14[[#This Row],[fev-21]]</f>
        <v>1</v>
      </c>
      <c r="BN13" s="11">
        <f>Tableau14[[#This Row],[mars-21]]</f>
        <v>1</v>
      </c>
      <c r="BO13" s="11">
        <f>Tableau14[[#This Row],[avr-21]]</f>
        <v>1</v>
      </c>
      <c r="BP13" s="11">
        <f>Tableau14[[#This Row],[mai-21]]</f>
        <v>1</v>
      </c>
      <c r="BQ13" s="11">
        <f>Tableau14[[#This Row],[juin-21]]</f>
        <v>1</v>
      </c>
      <c r="BR13" s="11">
        <f>Tableau14[[#This Row],[juil-21]]</f>
        <v>1</v>
      </c>
      <c r="BS13" s="11">
        <f>Tableau14[[#This Row],[aou-21]]</f>
        <v>1</v>
      </c>
      <c r="BT13" s="11">
        <f>Tableau14[[#This Row],[sept-21]]</f>
        <v>1</v>
      </c>
      <c r="BU13" s="11">
        <f>Tableau14[[#This Row],[oct-21]]</f>
        <v>1</v>
      </c>
      <c r="BV13" s="11">
        <f>Tableau14[[#This Row],[nov-21]]</f>
        <v>1</v>
      </c>
      <c r="BW13" s="11">
        <f>Tableau14[[#This Row],[dec-21]]</f>
        <v>1</v>
      </c>
      <c r="BX13" s="11">
        <f>Tableau14[[#This Row],[janv-22]]</f>
        <v>1</v>
      </c>
      <c r="BY13" s="11">
        <f>Tableau14[[#This Row],[fev-22]]</f>
        <v>1</v>
      </c>
    </row>
    <row r="14" spans="3:77">
      <c r="C14" s="11">
        <f>Feuil1!B10</f>
        <v>2</v>
      </c>
      <c r="D14" s="11">
        <f>Tableau14[[#This Row],[janv-16]]</f>
        <v>2</v>
      </c>
      <c r="E14" s="11">
        <f>Tableau14[[#This Row],[Fev-16]]</f>
        <v>2</v>
      </c>
      <c r="F14" s="11">
        <f>Tableau14[[#This Row],[mars-16]]</f>
        <v>2</v>
      </c>
      <c r="G14" s="11">
        <f>Tableau14[[#This Row],[avr-16]]</f>
        <v>2</v>
      </c>
      <c r="H14" s="11">
        <f>Tableau14[[#This Row],[mai-16]]</f>
        <v>2</v>
      </c>
      <c r="I14" s="11">
        <f>Tableau14[[#This Row],[juin-16]]</f>
        <v>2</v>
      </c>
      <c r="J14" s="11">
        <f>Tableau14[[#This Row],[juil-16]]</f>
        <v>2</v>
      </c>
      <c r="K14" s="11">
        <f>Tableau14[[#This Row],[aou-16]]</f>
        <v>2</v>
      </c>
      <c r="L14" s="11">
        <f>Tableau14[[#This Row],[sept-16]]</f>
        <v>2</v>
      </c>
      <c r="M14" s="11">
        <f>Tableau14[[#This Row],[oct-16]]</f>
        <v>2</v>
      </c>
      <c r="N14" s="11">
        <f>Tableau14[[#This Row],[nov-16]]</f>
        <v>2</v>
      </c>
      <c r="O14" s="11">
        <f>Tableau14[[#This Row],[dec-16]]</f>
        <v>2</v>
      </c>
      <c r="P14" s="11">
        <f>Tableau14[[#This Row],[janv-17]]</f>
        <v>2</v>
      </c>
      <c r="Q14" s="11">
        <f>Tableau14[[#This Row],[fev-17]]</f>
        <v>2</v>
      </c>
      <c r="R14" s="11">
        <f>Tableau14[[#This Row],[mars-17]]</f>
        <v>2</v>
      </c>
      <c r="S14" s="11">
        <f>Tableau14[[#This Row],[avr-17]]</f>
        <v>2</v>
      </c>
      <c r="T14" s="11">
        <f>Tableau14[[#This Row],[mai-17]]</f>
        <v>2</v>
      </c>
      <c r="U14" s="11">
        <f>Tableau14[[#This Row],[juin-17]]</f>
        <v>2</v>
      </c>
      <c r="V14" s="11">
        <f>Tableau14[[#This Row],[juil-17]]</f>
        <v>2</v>
      </c>
      <c r="W14" s="11">
        <f>Tableau14[[#This Row],[aou-17]]</f>
        <v>2</v>
      </c>
      <c r="X14" s="11">
        <f>Tableau14[[#This Row],[sept-17]]</f>
        <v>2</v>
      </c>
      <c r="Y14" s="11">
        <f>Tableau14[[#This Row],[oct-17]]</f>
        <v>2</v>
      </c>
      <c r="Z14" s="11">
        <f>Tableau14[[#This Row],[nov-17]]</f>
        <v>2</v>
      </c>
      <c r="AA14" s="11">
        <f>Tableau14[[#This Row],[dec-17]]</f>
        <v>2</v>
      </c>
      <c r="AB14" s="11">
        <f>Tableau14[[#This Row],[janv-18]]</f>
        <v>2</v>
      </c>
      <c r="AC14" s="11">
        <f>Tableau14[[#This Row],[fev-18]]</f>
        <v>2</v>
      </c>
      <c r="AD14" s="11">
        <f>Tableau14[[#This Row],[mars-18]]</f>
        <v>2</v>
      </c>
      <c r="AE14" s="11">
        <f>Tableau14[[#This Row],[avr-18]]</f>
        <v>2</v>
      </c>
      <c r="AF14" s="11">
        <f>Tableau14[[#This Row],[mai-18]]</f>
        <v>2</v>
      </c>
      <c r="AG14" s="11">
        <f>Tableau14[[#This Row],[juin-18]]</f>
        <v>2</v>
      </c>
      <c r="AH14" s="11">
        <f>Tableau14[[#This Row],[juil-18]]</f>
        <v>2</v>
      </c>
      <c r="AI14" s="11">
        <f>Tableau14[[#This Row],[aou-18]]</f>
        <v>2</v>
      </c>
      <c r="AJ14" s="11">
        <f>Tableau14[[#This Row],[sept-18]]</f>
        <v>2</v>
      </c>
      <c r="AK14" s="11">
        <f>Tableau14[[#This Row],[oct-18]]</f>
        <v>2</v>
      </c>
      <c r="AL14" s="11">
        <f>Tableau14[[#This Row],[nov-18]]</f>
        <v>2</v>
      </c>
      <c r="AM14" s="11">
        <f>Tableau14[[#This Row],[dec-18]]</f>
        <v>2</v>
      </c>
      <c r="AN14" s="11">
        <f>Tableau14[[#This Row],[janv-19]]</f>
        <v>2</v>
      </c>
      <c r="AO14" s="11">
        <f>Tableau14[[#This Row],[fev-19]]</f>
        <v>2</v>
      </c>
      <c r="AP14" s="11">
        <f>Tableau14[[#This Row],[mars-19]]</f>
        <v>2</v>
      </c>
      <c r="AQ14" s="11">
        <f>Tableau14[[#This Row],[avr-19]]</f>
        <v>2</v>
      </c>
      <c r="AR14" s="11">
        <f>Tableau14[[#This Row],[mai-19]]</f>
        <v>2</v>
      </c>
      <c r="AS14" s="11">
        <f>Tableau14[[#This Row],[juin-19]]</f>
        <v>2</v>
      </c>
      <c r="AT14" s="11">
        <f>Tableau14[[#This Row],[juil-19]]</f>
        <v>2</v>
      </c>
      <c r="AU14" s="11">
        <f>Tableau14[[#This Row],[aou-19]]</f>
        <v>2</v>
      </c>
      <c r="AV14" s="11">
        <f>Tableau14[[#This Row],[sept-19]]</f>
        <v>2</v>
      </c>
      <c r="AW14" s="11">
        <f>Tableau14[[#This Row],[oct-19]]</f>
        <v>2</v>
      </c>
      <c r="AX14" s="11">
        <f>Tableau14[[#This Row],[nov-19]]</f>
        <v>2</v>
      </c>
      <c r="AY14" s="11">
        <f>Tableau14[[#This Row],[dec-19]]</f>
        <v>2</v>
      </c>
      <c r="AZ14" s="11">
        <f>Tableau14[[#This Row],[janv-20]]</f>
        <v>2</v>
      </c>
      <c r="BA14" s="11">
        <f>Tableau14[[#This Row],[fev-20]]</f>
        <v>2</v>
      </c>
      <c r="BB14" s="11">
        <f>Tableau14[[#This Row],[mars-20]]</f>
        <v>2</v>
      </c>
      <c r="BC14" s="11">
        <f>Tableau14[[#This Row],[avr-20]]</f>
        <v>2</v>
      </c>
      <c r="BD14" s="11">
        <f>Tableau14[[#This Row],[mai-20]]</f>
        <v>2</v>
      </c>
      <c r="BE14" s="11">
        <f>Tableau14[[#This Row],[juin-20]]</f>
        <v>2</v>
      </c>
      <c r="BF14" s="11">
        <f>Tableau14[[#This Row],[juil-20]]</f>
        <v>2</v>
      </c>
      <c r="BG14" s="11">
        <f>Tableau14[[#This Row],[aou-20]]</f>
        <v>2</v>
      </c>
      <c r="BH14" s="11">
        <f>Tableau14[[#This Row],[sept-20]]</f>
        <v>2</v>
      </c>
      <c r="BI14" s="11">
        <f>Tableau14[[#This Row],[oct-20]]</f>
        <v>2</v>
      </c>
      <c r="BJ14" s="11">
        <f>Tableau14[[#This Row],[nov-20]]</f>
        <v>2</v>
      </c>
      <c r="BK14" s="11">
        <f>Tableau14[[#This Row],[dec-20]]</f>
        <v>2</v>
      </c>
      <c r="BL14" s="11">
        <f>Tableau14[[#This Row],[janv-21]]</f>
        <v>2</v>
      </c>
      <c r="BM14" s="11">
        <f>Tableau14[[#This Row],[fev-21]]</f>
        <v>2</v>
      </c>
      <c r="BN14" s="11">
        <f>Tableau14[[#This Row],[mars-21]]</f>
        <v>2</v>
      </c>
      <c r="BO14" s="11">
        <f>Tableau14[[#This Row],[avr-21]]</f>
        <v>2</v>
      </c>
      <c r="BP14" s="11">
        <f>Tableau14[[#This Row],[mai-21]]</f>
        <v>2</v>
      </c>
      <c r="BQ14" s="11">
        <f>Tableau14[[#This Row],[juin-21]]</f>
        <v>2</v>
      </c>
      <c r="BR14" s="11">
        <f>Tableau14[[#This Row],[juil-21]]</f>
        <v>2</v>
      </c>
      <c r="BS14" s="11">
        <f>Tableau14[[#This Row],[aou-21]]</f>
        <v>2</v>
      </c>
      <c r="BT14" s="11">
        <f>Tableau14[[#This Row],[sept-21]]</f>
        <v>2</v>
      </c>
      <c r="BU14" s="11">
        <f>Tableau14[[#This Row],[oct-21]]</f>
        <v>2</v>
      </c>
      <c r="BV14" s="11">
        <f>Tableau14[[#This Row],[nov-21]]</f>
        <v>2</v>
      </c>
      <c r="BW14" s="11">
        <f>Tableau14[[#This Row],[dec-21]]</f>
        <v>2</v>
      </c>
      <c r="BX14" s="11">
        <f>Tableau14[[#This Row],[janv-22]]</f>
        <v>2</v>
      </c>
      <c r="BY14" s="11">
        <f>Tableau14[[#This Row],[fev-22]]</f>
        <v>2</v>
      </c>
    </row>
    <row r="15" spans="3:77">
      <c r="C15" s="11">
        <f>Feuil1!B11</f>
        <v>3</v>
      </c>
      <c r="D15" s="11">
        <f>Tableau14[[#This Row],[janv-16]]</f>
        <v>3</v>
      </c>
      <c r="E15" s="11">
        <f>Tableau14[[#This Row],[Fev-16]]</f>
        <v>3</v>
      </c>
      <c r="F15" s="11">
        <f>Tableau14[[#This Row],[mars-16]]</f>
        <v>3</v>
      </c>
      <c r="G15" s="11">
        <f>Tableau14[[#This Row],[avr-16]]</f>
        <v>3</v>
      </c>
      <c r="H15" s="11">
        <f>Tableau14[[#This Row],[mai-16]]</f>
        <v>3</v>
      </c>
      <c r="I15" s="11">
        <f>Tableau14[[#This Row],[juin-16]]</f>
        <v>3</v>
      </c>
      <c r="J15" s="11">
        <f>Tableau14[[#This Row],[juil-16]]</f>
        <v>3</v>
      </c>
      <c r="K15" s="11">
        <f>Tableau14[[#This Row],[aou-16]]</f>
        <v>3</v>
      </c>
      <c r="L15" s="11">
        <f>Tableau14[[#This Row],[sept-16]]</f>
        <v>3</v>
      </c>
      <c r="M15" s="11">
        <f>Tableau14[[#This Row],[oct-16]]</f>
        <v>3</v>
      </c>
      <c r="N15" s="11">
        <f>Tableau14[[#This Row],[nov-16]]</f>
        <v>3</v>
      </c>
      <c r="O15" s="11">
        <f>Tableau14[[#This Row],[dec-16]]</f>
        <v>3</v>
      </c>
      <c r="P15" s="11">
        <f>Tableau14[[#This Row],[janv-17]]</f>
        <v>3</v>
      </c>
      <c r="Q15" s="11">
        <f>Tableau14[[#This Row],[fev-17]]</f>
        <v>3</v>
      </c>
      <c r="R15" s="11">
        <f>Tableau14[[#This Row],[mars-17]]</f>
        <v>3</v>
      </c>
      <c r="S15" s="11">
        <f>Tableau14[[#This Row],[avr-17]]</f>
        <v>3</v>
      </c>
      <c r="T15" s="11">
        <f>Tableau14[[#This Row],[mai-17]]</f>
        <v>3</v>
      </c>
      <c r="U15" s="11">
        <f>Tableau14[[#This Row],[juin-17]]</f>
        <v>3</v>
      </c>
      <c r="V15" s="11">
        <f>Tableau14[[#This Row],[juil-17]]</f>
        <v>3</v>
      </c>
      <c r="W15" s="11">
        <f>Tableau14[[#This Row],[aou-17]]</f>
        <v>3</v>
      </c>
      <c r="X15" s="11">
        <f>Tableau14[[#This Row],[sept-17]]</f>
        <v>3</v>
      </c>
      <c r="Y15" s="11">
        <f>Tableau14[[#This Row],[oct-17]]</f>
        <v>3</v>
      </c>
      <c r="Z15" s="11">
        <f>Tableau14[[#This Row],[nov-17]]</f>
        <v>3</v>
      </c>
      <c r="AA15" s="11">
        <f>Tableau14[[#This Row],[dec-17]]</f>
        <v>3</v>
      </c>
      <c r="AB15" s="11">
        <f>Tableau14[[#This Row],[janv-18]]</f>
        <v>3</v>
      </c>
      <c r="AC15" s="11">
        <f>Tableau14[[#This Row],[fev-18]]</f>
        <v>3</v>
      </c>
      <c r="AD15" s="11">
        <f>Tableau14[[#This Row],[mars-18]]</f>
        <v>3</v>
      </c>
      <c r="AE15" s="11">
        <f>Tableau14[[#This Row],[avr-18]]</f>
        <v>3</v>
      </c>
      <c r="AF15" s="11">
        <f>Tableau14[[#This Row],[mai-18]]</f>
        <v>3</v>
      </c>
      <c r="AG15" s="11">
        <f>Tableau14[[#This Row],[juin-18]]</f>
        <v>3</v>
      </c>
      <c r="AH15" s="11">
        <f>Tableau14[[#This Row],[juil-18]]</f>
        <v>3</v>
      </c>
      <c r="AI15" s="11">
        <f>Tableau14[[#This Row],[aou-18]]</f>
        <v>3</v>
      </c>
      <c r="AJ15" s="11">
        <f>Tableau14[[#This Row],[sept-18]]</f>
        <v>3</v>
      </c>
      <c r="AK15" s="11">
        <f>Tableau14[[#This Row],[oct-18]]</f>
        <v>3</v>
      </c>
      <c r="AL15" s="11">
        <f>Tableau14[[#This Row],[nov-18]]</f>
        <v>3</v>
      </c>
      <c r="AM15" s="11">
        <f>Tableau14[[#This Row],[dec-18]]</f>
        <v>3</v>
      </c>
      <c r="AN15" s="11">
        <f>Tableau14[[#This Row],[janv-19]]</f>
        <v>3</v>
      </c>
      <c r="AO15" s="11">
        <f>Tableau14[[#This Row],[fev-19]]</f>
        <v>3</v>
      </c>
      <c r="AP15" s="11">
        <f>Tableau14[[#This Row],[mars-19]]</f>
        <v>3</v>
      </c>
      <c r="AQ15" s="11">
        <f>Tableau14[[#This Row],[avr-19]]</f>
        <v>3</v>
      </c>
      <c r="AR15" s="11">
        <f>Tableau14[[#This Row],[mai-19]]</f>
        <v>3</v>
      </c>
      <c r="AS15" s="11">
        <f>Tableau14[[#This Row],[juin-19]]</f>
        <v>3</v>
      </c>
      <c r="AT15" s="11">
        <f>Tableau14[[#This Row],[juil-19]]</f>
        <v>3</v>
      </c>
      <c r="AU15" s="11">
        <f>Tableau14[[#This Row],[aou-19]]</f>
        <v>3</v>
      </c>
      <c r="AV15" s="11">
        <f>Tableau14[[#This Row],[sept-19]]</f>
        <v>3</v>
      </c>
      <c r="AW15" s="11">
        <f>Tableau14[[#This Row],[oct-19]]</f>
        <v>3</v>
      </c>
      <c r="AX15" s="11">
        <f>Tableau14[[#This Row],[nov-19]]</f>
        <v>3</v>
      </c>
      <c r="AY15" s="11">
        <f>Tableau14[[#This Row],[dec-19]]</f>
        <v>3</v>
      </c>
      <c r="AZ15" s="11">
        <f>Tableau14[[#This Row],[janv-20]]</f>
        <v>3</v>
      </c>
      <c r="BA15" s="11">
        <f>Tableau14[[#This Row],[fev-20]]</f>
        <v>3</v>
      </c>
      <c r="BB15" s="11">
        <f>Tableau14[[#This Row],[mars-20]]</f>
        <v>3</v>
      </c>
      <c r="BC15" s="11">
        <f>Tableau14[[#This Row],[avr-20]]</f>
        <v>3</v>
      </c>
      <c r="BD15" s="11">
        <f>Tableau14[[#This Row],[mai-20]]</f>
        <v>3</v>
      </c>
      <c r="BE15" s="11">
        <f>Tableau14[[#This Row],[juin-20]]</f>
        <v>3</v>
      </c>
      <c r="BF15" s="11">
        <f>Tableau14[[#This Row],[juil-20]]</f>
        <v>3</v>
      </c>
      <c r="BG15" s="11">
        <f>Tableau14[[#This Row],[aou-20]]</f>
        <v>3</v>
      </c>
      <c r="BH15" s="11">
        <f>Tableau14[[#This Row],[sept-20]]</f>
        <v>3</v>
      </c>
      <c r="BI15" s="11">
        <f>Tableau14[[#This Row],[oct-20]]</f>
        <v>3</v>
      </c>
      <c r="BJ15" s="11">
        <f>Tableau14[[#This Row],[nov-20]]</f>
        <v>3</v>
      </c>
      <c r="BK15" s="11">
        <f>Tableau14[[#This Row],[dec-20]]</f>
        <v>3</v>
      </c>
      <c r="BL15" s="11">
        <f>Tableau14[[#This Row],[janv-21]]</f>
        <v>3</v>
      </c>
      <c r="BM15" s="11">
        <f>Tableau14[[#This Row],[fev-21]]</f>
        <v>3</v>
      </c>
      <c r="BN15" s="11">
        <f>Tableau14[[#This Row],[mars-21]]</f>
        <v>3</v>
      </c>
      <c r="BO15" s="11">
        <f>Tableau14[[#This Row],[avr-21]]</f>
        <v>3</v>
      </c>
      <c r="BP15" s="11">
        <f>Tableau14[[#This Row],[mai-21]]</f>
        <v>3</v>
      </c>
      <c r="BQ15" s="11">
        <f>Tableau14[[#This Row],[juin-21]]</f>
        <v>3</v>
      </c>
      <c r="BR15" s="11">
        <f>Tableau14[[#This Row],[juil-21]]</f>
        <v>3</v>
      </c>
      <c r="BS15" s="11">
        <f>Tableau14[[#This Row],[aou-21]]</f>
        <v>3</v>
      </c>
      <c r="BT15" s="11">
        <f>Tableau14[[#This Row],[sept-21]]</f>
        <v>3</v>
      </c>
      <c r="BU15" s="11">
        <f>Tableau14[[#This Row],[oct-21]]</f>
        <v>3</v>
      </c>
      <c r="BV15" s="11">
        <f>Tableau14[[#This Row],[nov-21]]</f>
        <v>3</v>
      </c>
      <c r="BW15" s="11">
        <f>Tableau14[[#This Row],[dec-21]]</f>
        <v>3</v>
      </c>
      <c r="BX15" s="11">
        <f>Tableau14[[#This Row],[janv-22]]</f>
        <v>3</v>
      </c>
      <c r="BY15" s="11">
        <f>Tableau14[[#This Row],[fev-22]]</f>
        <v>3</v>
      </c>
    </row>
    <row r="16" spans="3:77">
      <c r="C16" s="11">
        <f>Feuil1!B12</f>
        <v>4</v>
      </c>
      <c r="D16" s="11">
        <f>Tableau14[[#This Row],[janv-16]]</f>
        <v>4</v>
      </c>
      <c r="E16" s="11">
        <f>Tableau14[[#This Row],[Fev-16]]</f>
        <v>4</v>
      </c>
      <c r="F16" s="11">
        <f>Tableau14[[#This Row],[mars-16]]</f>
        <v>4</v>
      </c>
      <c r="G16" s="11">
        <f>Tableau14[[#This Row],[avr-16]]</f>
        <v>4</v>
      </c>
      <c r="H16" s="11">
        <f>Tableau14[[#This Row],[mai-16]]</f>
        <v>4</v>
      </c>
      <c r="I16" s="11">
        <f>Tableau14[[#This Row],[juin-16]]</f>
        <v>4</v>
      </c>
      <c r="J16" s="11">
        <f>Tableau14[[#This Row],[juil-16]]</f>
        <v>4</v>
      </c>
      <c r="K16" s="11">
        <f>Tableau14[[#This Row],[aou-16]]</f>
        <v>4</v>
      </c>
      <c r="L16" s="11">
        <f>Tableau14[[#This Row],[sept-16]]</f>
        <v>4</v>
      </c>
      <c r="M16" s="11">
        <f>Tableau14[[#This Row],[oct-16]]</f>
        <v>4</v>
      </c>
      <c r="N16" s="11">
        <f>Tableau14[[#This Row],[nov-16]]</f>
        <v>4</v>
      </c>
      <c r="O16" s="11">
        <f>Tableau14[[#This Row],[dec-16]]</f>
        <v>4</v>
      </c>
      <c r="P16" s="11">
        <f>Tableau14[[#This Row],[janv-17]]</f>
        <v>4</v>
      </c>
      <c r="Q16" s="11">
        <f>Tableau14[[#This Row],[fev-17]]</f>
        <v>4</v>
      </c>
      <c r="R16" s="11">
        <f>Tableau14[[#This Row],[mars-17]]</f>
        <v>4</v>
      </c>
      <c r="S16" s="11">
        <f>Tableau14[[#This Row],[avr-17]]</f>
        <v>4</v>
      </c>
      <c r="T16" s="11">
        <f>Tableau14[[#This Row],[mai-17]]</f>
        <v>4</v>
      </c>
      <c r="U16" s="11">
        <f>Tableau14[[#This Row],[juin-17]]</f>
        <v>4</v>
      </c>
      <c r="V16" s="11">
        <f>Tableau14[[#This Row],[juil-17]]</f>
        <v>4</v>
      </c>
      <c r="W16" s="11">
        <f>Tableau14[[#This Row],[aou-17]]</f>
        <v>4</v>
      </c>
      <c r="X16" s="11">
        <f>Tableau14[[#This Row],[sept-17]]</f>
        <v>4</v>
      </c>
      <c r="Y16" s="11">
        <f>Tableau14[[#This Row],[oct-17]]</f>
        <v>4</v>
      </c>
      <c r="Z16" s="11">
        <f>Tableau14[[#This Row],[nov-17]]</f>
        <v>4</v>
      </c>
      <c r="AA16" s="11">
        <f>Tableau14[[#This Row],[dec-17]]</f>
        <v>4</v>
      </c>
      <c r="AB16" s="11">
        <f>Tableau14[[#This Row],[janv-18]]</f>
        <v>4</v>
      </c>
      <c r="AC16" s="11">
        <f>Tableau14[[#This Row],[fev-18]]</f>
        <v>4</v>
      </c>
      <c r="AD16" s="11">
        <f>Tableau14[[#This Row],[mars-18]]</f>
        <v>4</v>
      </c>
      <c r="AE16" s="11">
        <f>Tableau14[[#This Row],[avr-18]]</f>
        <v>4</v>
      </c>
      <c r="AF16" s="11">
        <f>Tableau14[[#This Row],[mai-18]]</f>
        <v>4</v>
      </c>
      <c r="AG16" s="11">
        <f>Tableau14[[#This Row],[juin-18]]</f>
        <v>4</v>
      </c>
      <c r="AH16" s="11">
        <f>Tableau14[[#This Row],[juil-18]]</f>
        <v>4</v>
      </c>
      <c r="AI16" s="11">
        <f>Tableau14[[#This Row],[aou-18]]</f>
        <v>4</v>
      </c>
      <c r="AJ16" s="11">
        <f>Tableau14[[#This Row],[sept-18]]</f>
        <v>4</v>
      </c>
      <c r="AK16" s="11">
        <f>Tableau14[[#This Row],[oct-18]]</f>
        <v>4</v>
      </c>
      <c r="AL16" s="11">
        <f>Tableau14[[#This Row],[nov-18]]</f>
        <v>4</v>
      </c>
      <c r="AM16" s="11">
        <f>Tableau14[[#This Row],[dec-18]]</f>
        <v>4</v>
      </c>
      <c r="AN16" s="11">
        <f>Tableau14[[#This Row],[janv-19]]</f>
        <v>4</v>
      </c>
      <c r="AO16" s="11">
        <f>Tableau14[[#This Row],[fev-19]]</f>
        <v>4</v>
      </c>
      <c r="AP16" s="11">
        <f>Tableau14[[#This Row],[mars-19]]</f>
        <v>4</v>
      </c>
      <c r="AQ16" s="11">
        <f>Tableau14[[#This Row],[avr-19]]</f>
        <v>4</v>
      </c>
      <c r="AR16" s="11">
        <f>Tableau14[[#This Row],[mai-19]]</f>
        <v>4</v>
      </c>
      <c r="AS16" s="11">
        <f>Tableau14[[#This Row],[juin-19]]</f>
        <v>4</v>
      </c>
      <c r="AT16" s="11">
        <f>Tableau14[[#This Row],[juil-19]]</f>
        <v>4</v>
      </c>
      <c r="AU16" s="11">
        <f>Tableau14[[#This Row],[aou-19]]</f>
        <v>4</v>
      </c>
      <c r="AV16" s="11">
        <f>Tableau14[[#This Row],[sept-19]]</f>
        <v>4</v>
      </c>
      <c r="AW16" s="11">
        <f>Tableau14[[#This Row],[oct-19]]</f>
        <v>4</v>
      </c>
      <c r="AX16" s="11">
        <f>Tableau14[[#This Row],[nov-19]]</f>
        <v>4</v>
      </c>
      <c r="AY16" s="11">
        <f>Tableau14[[#This Row],[dec-19]]</f>
        <v>4</v>
      </c>
      <c r="AZ16" s="11">
        <f>Tableau14[[#This Row],[janv-20]]</f>
        <v>4</v>
      </c>
      <c r="BA16" s="11">
        <f>Tableau14[[#This Row],[fev-20]]</f>
        <v>4</v>
      </c>
      <c r="BB16" s="11">
        <f>Tableau14[[#This Row],[mars-20]]</f>
        <v>4</v>
      </c>
      <c r="BC16" s="11">
        <f>Tableau14[[#This Row],[avr-20]]</f>
        <v>4</v>
      </c>
      <c r="BD16" s="11">
        <f>Tableau14[[#This Row],[mai-20]]</f>
        <v>4</v>
      </c>
      <c r="BE16" s="11">
        <f>Tableau14[[#This Row],[juin-20]]</f>
        <v>4</v>
      </c>
      <c r="BF16" s="11">
        <f>Tableau14[[#This Row],[juil-20]]</f>
        <v>4</v>
      </c>
      <c r="BG16" s="11">
        <f>Tableau14[[#This Row],[aou-20]]</f>
        <v>4</v>
      </c>
      <c r="BH16" s="11">
        <f>Tableau14[[#This Row],[sept-20]]</f>
        <v>4</v>
      </c>
      <c r="BI16" s="11">
        <f>Tableau14[[#This Row],[oct-20]]</f>
        <v>4</v>
      </c>
      <c r="BJ16" s="11">
        <f>Tableau14[[#This Row],[nov-20]]</f>
        <v>4</v>
      </c>
      <c r="BK16" s="11">
        <f>Tableau14[[#This Row],[dec-20]]</f>
        <v>4</v>
      </c>
      <c r="BL16" s="11">
        <f>Tableau14[[#This Row],[janv-21]]</f>
        <v>4</v>
      </c>
      <c r="BM16" s="11">
        <f>Tableau14[[#This Row],[fev-21]]</f>
        <v>4</v>
      </c>
      <c r="BN16" s="11">
        <f>Tableau14[[#This Row],[mars-21]]</f>
        <v>4</v>
      </c>
      <c r="BO16" s="11">
        <f>Tableau14[[#This Row],[avr-21]]</f>
        <v>4</v>
      </c>
      <c r="BP16" s="11">
        <f>Tableau14[[#This Row],[mai-21]]</f>
        <v>4</v>
      </c>
      <c r="BQ16" s="11">
        <f>Tableau14[[#This Row],[juin-21]]</f>
        <v>4</v>
      </c>
      <c r="BR16" s="11">
        <f>Tableau14[[#This Row],[juil-21]]</f>
        <v>4</v>
      </c>
      <c r="BS16" s="11">
        <f>Tableau14[[#This Row],[aou-21]]</f>
        <v>4</v>
      </c>
      <c r="BT16" s="11">
        <f>Tableau14[[#This Row],[sept-21]]</f>
        <v>4</v>
      </c>
      <c r="BU16" s="11">
        <f>Tableau14[[#This Row],[oct-21]]</f>
        <v>4</v>
      </c>
      <c r="BV16" s="11">
        <f>Tableau14[[#This Row],[nov-21]]</f>
        <v>4</v>
      </c>
      <c r="BW16" s="11">
        <f>Tableau14[[#This Row],[dec-21]]</f>
        <v>4</v>
      </c>
      <c r="BX16" s="11">
        <f>Tableau14[[#This Row],[janv-22]]</f>
        <v>4</v>
      </c>
      <c r="BY16" s="11">
        <f>Tableau14[[#This Row],[fev-22]]</f>
        <v>4</v>
      </c>
    </row>
    <row r="17" spans="3:77">
      <c r="C17" s="11">
        <f>Feuil1!B13</f>
        <v>5</v>
      </c>
      <c r="D17" s="11">
        <f>Tableau14[[#This Row],[janv-16]]</f>
        <v>5</v>
      </c>
      <c r="E17" s="11">
        <f>Tableau14[[#This Row],[Fev-16]]</f>
        <v>5</v>
      </c>
      <c r="F17" s="11">
        <f>Tableau14[[#This Row],[mars-16]]</f>
        <v>5</v>
      </c>
      <c r="G17" s="11">
        <f>Tableau14[[#This Row],[avr-16]]</f>
        <v>5</v>
      </c>
      <c r="H17" s="11">
        <f>Tableau14[[#This Row],[mai-16]]</f>
        <v>5</v>
      </c>
      <c r="I17" s="11">
        <f>Tableau14[[#This Row],[juin-16]]</f>
        <v>5</v>
      </c>
      <c r="J17" s="11">
        <f>Tableau14[[#This Row],[juil-16]]</f>
        <v>5</v>
      </c>
      <c r="K17" s="11">
        <f>Tableau14[[#This Row],[aou-16]]</f>
        <v>5</v>
      </c>
      <c r="L17" s="11">
        <f>Tableau14[[#This Row],[sept-16]]</f>
        <v>5</v>
      </c>
      <c r="M17" s="11">
        <f>Tableau14[[#This Row],[oct-16]]</f>
        <v>5</v>
      </c>
      <c r="N17" s="11">
        <f>Tableau14[[#This Row],[nov-16]]</f>
        <v>5</v>
      </c>
      <c r="O17" s="11">
        <f>Tableau14[[#This Row],[dec-16]]</f>
        <v>5</v>
      </c>
      <c r="P17" s="11">
        <f>Tableau14[[#This Row],[janv-17]]</f>
        <v>5</v>
      </c>
      <c r="Q17" s="11">
        <f>Tableau14[[#This Row],[fev-17]]</f>
        <v>5</v>
      </c>
      <c r="R17" s="11">
        <f>Tableau14[[#This Row],[mars-17]]</f>
        <v>5</v>
      </c>
      <c r="S17" s="11">
        <f>Tableau14[[#This Row],[avr-17]]</f>
        <v>5</v>
      </c>
      <c r="T17" s="11">
        <f>Tableau14[[#This Row],[mai-17]]</f>
        <v>5</v>
      </c>
      <c r="U17" s="11">
        <f>Tableau14[[#This Row],[juin-17]]</f>
        <v>5</v>
      </c>
      <c r="V17" s="11">
        <f>Tableau14[[#This Row],[juil-17]]</f>
        <v>5</v>
      </c>
      <c r="W17" s="11">
        <f>Tableau14[[#This Row],[aou-17]]</f>
        <v>5</v>
      </c>
      <c r="X17" s="11">
        <f>Tableau14[[#This Row],[sept-17]]</f>
        <v>5</v>
      </c>
      <c r="Y17" s="11">
        <f>Tableau14[[#This Row],[oct-17]]</f>
        <v>5</v>
      </c>
      <c r="Z17" s="11">
        <f>Tableau14[[#This Row],[nov-17]]</f>
        <v>5</v>
      </c>
      <c r="AA17" s="11">
        <f>Tableau14[[#This Row],[dec-17]]</f>
        <v>5</v>
      </c>
      <c r="AB17" s="11">
        <f>Tableau14[[#This Row],[janv-18]]</f>
        <v>5</v>
      </c>
      <c r="AC17" s="11">
        <f>Tableau14[[#This Row],[fev-18]]</f>
        <v>5</v>
      </c>
      <c r="AD17" s="11">
        <f>Tableau14[[#This Row],[mars-18]]</f>
        <v>5</v>
      </c>
      <c r="AE17" s="11">
        <f>Tableau14[[#This Row],[avr-18]]</f>
        <v>5</v>
      </c>
      <c r="AF17" s="11">
        <f>Tableau14[[#This Row],[mai-18]]</f>
        <v>5</v>
      </c>
      <c r="AG17" s="11">
        <f>Tableau14[[#This Row],[juin-18]]</f>
        <v>5</v>
      </c>
      <c r="AH17" s="11">
        <f>Tableau14[[#This Row],[juil-18]]</f>
        <v>5</v>
      </c>
      <c r="AI17" s="11">
        <f>Tableau14[[#This Row],[aou-18]]</f>
        <v>5</v>
      </c>
      <c r="AJ17" s="11">
        <f>Tableau14[[#This Row],[sept-18]]</f>
        <v>5</v>
      </c>
      <c r="AK17" s="11">
        <f>Tableau14[[#This Row],[oct-18]]</f>
        <v>5</v>
      </c>
      <c r="AL17" s="11">
        <f>Tableau14[[#This Row],[nov-18]]</f>
        <v>5</v>
      </c>
      <c r="AM17" s="11">
        <f>Tableau14[[#This Row],[dec-18]]</f>
        <v>5</v>
      </c>
      <c r="AN17" s="11">
        <f>Tableau14[[#This Row],[janv-19]]</f>
        <v>5</v>
      </c>
      <c r="AO17" s="11">
        <f>Tableau14[[#This Row],[fev-19]]</f>
        <v>5</v>
      </c>
      <c r="AP17" s="11">
        <f>Tableau14[[#This Row],[mars-19]]</f>
        <v>5</v>
      </c>
      <c r="AQ17" s="11">
        <f>Tableau14[[#This Row],[avr-19]]</f>
        <v>5</v>
      </c>
      <c r="AR17" s="11">
        <f>Tableau14[[#This Row],[mai-19]]</f>
        <v>5</v>
      </c>
      <c r="AS17" s="11">
        <f>Tableau14[[#This Row],[juin-19]]</f>
        <v>5</v>
      </c>
      <c r="AT17" s="11">
        <f>Tableau14[[#This Row],[juil-19]]</f>
        <v>5</v>
      </c>
      <c r="AU17" s="11">
        <f>Tableau14[[#This Row],[aou-19]]</f>
        <v>5</v>
      </c>
      <c r="AV17" s="11">
        <f>Tableau14[[#This Row],[sept-19]]</f>
        <v>5</v>
      </c>
      <c r="AW17" s="11">
        <f>Tableau14[[#This Row],[oct-19]]</f>
        <v>5</v>
      </c>
      <c r="AX17" s="11">
        <f>Tableau14[[#This Row],[nov-19]]</f>
        <v>5</v>
      </c>
      <c r="AY17" s="11">
        <f>Tableau14[[#This Row],[dec-19]]</f>
        <v>5</v>
      </c>
      <c r="AZ17" s="11">
        <f>Tableau14[[#This Row],[janv-20]]</f>
        <v>5</v>
      </c>
      <c r="BA17" s="11">
        <f>Tableau14[[#This Row],[fev-20]]</f>
        <v>5</v>
      </c>
      <c r="BB17" s="11">
        <f>Tableau14[[#This Row],[mars-20]]</f>
        <v>5</v>
      </c>
      <c r="BC17" s="11">
        <f>Tableau14[[#This Row],[avr-20]]</f>
        <v>5</v>
      </c>
      <c r="BD17" s="11">
        <f>Tableau14[[#This Row],[mai-20]]</f>
        <v>5</v>
      </c>
      <c r="BE17" s="11">
        <f>Tableau14[[#This Row],[juin-20]]</f>
        <v>5</v>
      </c>
      <c r="BF17" s="11">
        <f>Tableau14[[#This Row],[juil-20]]</f>
        <v>5</v>
      </c>
      <c r="BG17" s="11">
        <f>Tableau14[[#This Row],[aou-20]]</f>
        <v>5</v>
      </c>
      <c r="BH17" s="11">
        <f>Tableau14[[#This Row],[sept-20]]</f>
        <v>5</v>
      </c>
      <c r="BI17" s="11">
        <f>Tableau14[[#This Row],[oct-20]]</f>
        <v>5</v>
      </c>
      <c r="BJ17" s="11">
        <f>Tableau14[[#This Row],[nov-20]]</f>
        <v>5</v>
      </c>
      <c r="BK17" s="11">
        <f>Tableau14[[#This Row],[dec-20]]</f>
        <v>5</v>
      </c>
      <c r="BL17" s="11">
        <f>Tableau14[[#This Row],[janv-21]]</f>
        <v>5</v>
      </c>
      <c r="BM17" s="11">
        <f>Tableau14[[#This Row],[fev-21]]</f>
        <v>5</v>
      </c>
      <c r="BN17" s="11">
        <f>Tableau14[[#This Row],[mars-21]]</f>
        <v>5</v>
      </c>
      <c r="BO17" s="11">
        <f>Tableau14[[#This Row],[avr-21]]</f>
        <v>5</v>
      </c>
      <c r="BP17" s="11">
        <f>Tableau14[[#This Row],[mai-21]]</f>
        <v>5</v>
      </c>
      <c r="BQ17" s="11">
        <f>Tableau14[[#This Row],[juin-21]]</f>
        <v>5</v>
      </c>
      <c r="BR17" s="11">
        <f>Tableau14[[#This Row],[juil-21]]</f>
        <v>5</v>
      </c>
      <c r="BS17" s="11">
        <f>Tableau14[[#This Row],[aou-21]]</f>
        <v>5</v>
      </c>
      <c r="BT17" s="11">
        <f>Tableau14[[#This Row],[sept-21]]</f>
        <v>5</v>
      </c>
      <c r="BU17" s="11">
        <f>Tableau14[[#This Row],[oct-21]]</f>
        <v>5</v>
      </c>
      <c r="BV17" s="11">
        <f>Tableau14[[#This Row],[nov-21]]</f>
        <v>5</v>
      </c>
      <c r="BW17" s="11">
        <f>Tableau14[[#This Row],[dec-21]]</f>
        <v>5</v>
      </c>
      <c r="BX17" s="11">
        <f>Tableau14[[#This Row],[janv-22]]</f>
        <v>5</v>
      </c>
      <c r="BY17" s="11">
        <f>Tableau14[[#This Row],[fev-22]]</f>
        <v>5</v>
      </c>
    </row>
    <row r="18" spans="3:77">
      <c r="C18" s="11">
        <f>Feuil1!B14</f>
        <v>6</v>
      </c>
      <c r="D18" s="11">
        <f>Tableau14[[#This Row],[janv-16]]</f>
        <v>6</v>
      </c>
      <c r="E18" s="11">
        <f>Tableau14[[#This Row],[Fev-16]]</f>
        <v>6</v>
      </c>
      <c r="F18" s="11">
        <f>Tableau14[[#This Row],[mars-16]]</f>
        <v>6</v>
      </c>
      <c r="G18" s="11">
        <f>Tableau14[[#This Row],[avr-16]]</f>
        <v>6</v>
      </c>
      <c r="H18" s="11">
        <f>Tableau14[[#This Row],[mai-16]]</f>
        <v>6</v>
      </c>
      <c r="I18" s="11">
        <f>Tableau14[[#This Row],[juin-16]]</f>
        <v>6</v>
      </c>
      <c r="J18" s="11">
        <f>Tableau14[[#This Row],[juil-16]]</f>
        <v>6</v>
      </c>
      <c r="K18" s="11">
        <f>Tableau14[[#This Row],[aou-16]]</f>
        <v>6</v>
      </c>
      <c r="L18" s="11">
        <f>Tableau14[[#This Row],[sept-16]]</f>
        <v>6</v>
      </c>
      <c r="M18" s="11">
        <f>Tableau14[[#This Row],[oct-16]]</f>
        <v>6</v>
      </c>
      <c r="N18" s="11">
        <f>Tableau14[[#This Row],[nov-16]]</f>
        <v>6</v>
      </c>
      <c r="O18" s="11">
        <f>Tableau14[[#This Row],[dec-16]]</f>
        <v>6</v>
      </c>
      <c r="P18" s="11">
        <f>Tableau14[[#This Row],[janv-17]]</f>
        <v>6</v>
      </c>
      <c r="Q18" s="11">
        <f>Tableau14[[#This Row],[fev-17]]</f>
        <v>6</v>
      </c>
      <c r="R18" s="11">
        <f>Tableau14[[#This Row],[mars-17]]</f>
        <v>6</v>
      </c>
      <c r="S18" s="11">
        <f>Tableau14[[#This Row],[avr-17]]</f>
        <v>6</v>
      </c>
      <c r="T18" s="11">
        <f>Tableau14[[#This Row],[mai-17]]</f>
        <v>6</v>
      </c>
      <c r="U18" s="11">
        <f>Tableau14[[#This Row],[juin-17]]</f>
        <v>6</v>
      </c>
      <c r="V18" s="11">
        <f>Tableau14[[#This Row],[juil-17]]</f>
        <v>6</v>
      </c>
      <c r="W18" s="11">
        <f>Tableau14[[#This Row],[aou-17]]</f>
        <v>6</v>
      </c>
      <c r="X18" s="11">
        <f>Tableau14[[#This Row],[sept-17]]</f>
        <v>6</v>
      </c>
      <c r="Y18" s="11">
        <f>Tableau14[[#This Row],[oct-17]]</f>
        <v>6</v>
      </c>
      <c r="Z18" s="11">
        <f>Tableau14[[#This Row],[nov-17]]</f>
        <v>6</v>
      </c>
      <c r="AA18" s="11">
        <f>Tableau14[[#This Row],[dec-17]]</f>
        <v>6</v>
      </c>
      <c r="AB18" s="11">
        <f>Tableau14[[#This Row],[janv-18]]</f>
        <v>6</v>
      </c>
      <c r="AC18" s="11">
        <f>Tableau14[[#This Row],[fev-18]]</f>
        <v>6</v>
      </c>
      <c r="AD18" s="11">
        <f>Tableau14[[#This Row],[mars-18]]</f>
        <v>6</v>
      </c>
      <c r="AE18" s="11">
        <f>Tableau14[[#This Row],[avr-18]]</f>
        <v>6</v>
      </c>
      <c r="AF18" s="11">
        <f>Tableau14[[#This Row],[mai-18]]</f>
        <v>6</v>
      </c>
      <c r="AG18" s="11">
        <f>Tableau14[[#This Row],[juin-18]]</f>
        <v>6</v>
      </c>
      <c r="AH18" s="11">
        <f>Tableau14[[#This Row],[juil-18]]</f>
        <v>6</v>
      </c>
      <c r="AI18" s="11">
        <f>Tableau14[[#This Row],[aou-18]]</f>
        <v>6</v>
      </c>
      <c r="AJ18" s="11">
        <f>Tableau14[[#This Row],[sept-18]]</f>
        <v>6</v>
      </c>
      <c r="AK18" s="11">
        <f>Tableau14[[#This Row],[oct-18]]</f>
        <v>6</v>
      </c>
      <c r="AL18" s="11">
        <f>Tableau14[[#This Row],[nov-18]]</f>
        <v>6</v>
      </c>
      <c r="AM18" s="11">
        <f>Tableau14[[#This Row],[dec-18]]</f>
        <v>6</v>
      </c>
      <c r="AN18" s="11">
        <f>Tableau14[[#This Row],[janv-19]]</f>
        <v>6</v>
      </c>
      <c r="AO18" s="11">
        <f>Tableau14[[#This Row],[fev-19]]</f>
        <v>6</v>
      </c>
      <c r="AP18" s="11">
        <f>Tableau14[[#This Row],[mars-19]]</f>
        <v>6</v>
      </c>
      <c r="AQ18" s="11">
        <f>Tableau14[[#This Row],[avr-19]]</f>
        <v>6</v>
      </c>
      <c r="AR18" s="11">
        <f>Tableau14[[#This Row],[mai-19]]</f>
        <v>6</v>
      </c>
      <c r="AS18" s="11">
        <f>Tableau14[[#This Row],[juin-19]]</f>
        <v>6</v>
      </c>
      <c r="AT18" s="11">
        <f>Tableau14[[#This Row],[juil-19]]</f>
        <v>6</v>
      </c>
      <c r="AU18" s="11">
        <f>Tableau14[[#This Row],[aou-19]]</f>
        <v>6</v>
      </c>
      <c r="AV18" s="11">
        <f>Tableau14[[#This Row],[sept-19]]</f>
        <v>6</v>
      </c>
      <c r="AW18" s="11">
        <f>Tableau14[[#This Row],[oct-19]]</f>
        <v>6</v>
      </c>
      <c r="AX18" s="11">
        <f>Tableau14[[#This Row],[nov-19]]</f>
        <v>6</v>
      </c>
      <c r="AY18" s="11">
        <f>Tableau14[[#This Row],[dec-19]]</f>
        <v>6</v>
      </c>
      <c r="AZ18" s="11">
        <f>Tableau14[[#This Row],[janv-20]]</f>
        <v>6</v>
      </c>
      <c r="BA18" s="11">
        <f>Tableau14[[#This Row],[fev-20]]</f>
        <v>6</v>
      </c>
      <c r="BB18" s="11">
        <f>Tableau14[[#This Row],[mars-20]]</f>
        <v>6</v>
      </c>
      <c r="BC18" s="11">
        <f>Tableau14[[#This Row],[avr-20]]</f>
        <v>6</v>
      </c>
      <c r="BD18" s="11">
        <f>Tableau14[[#This Row],[mai-20]]</f>
        <v>6</v>
      </c>
      <c r="BE18" s="11">
        <f>Tableau14[[#This Row],[juin-20]]</f>
        <v>6</v>
      </c>
      <c r="BF18" s="11">
        <f>Tableau14[[#This Row],[juil-20]]</f>
        <v>6</v>
      </c>
      <c r="BG18" s="11">
        <f>Tableau14[[#This Row],[aou-20]]</f>
        <v>6</v>
      </c>
      <c r="BH18" s="11">
        <f>Tableau14[[#This Row],[sept-20]]</f>
        <v>6</v>
      </c>
      <c r="BI18" s="11">
        <f>Tableau14[[#This Row],[oct-20]]</f>
        <v>6</v>
      </c>
      <c r="BJ18" s="11">
        <f>Tableau14[[#This Row],[nov-20]]</f>
        <v>6</v>
      </c>
      <c r="BK18" s="11">
        <f>Tableau14[[#This Row],[dec-20]]</f>
        <v>6</v>
      </c>
      <c r="BL18" s="11">
        <f>Tableau14[[#This Row],[janv-21]]</f>
        <v>6</v>
      </c>
      <c r="BM18" s="11">
        <f>Tableau14[[#This Row],[fev-21]]</f>
        <v>6</v>
      </c>
      <c r="BN18" s="11">
        <f>Tableau14[[#This Row],[mars-21]]</f>
        <v>6</v>
      </c>
      <c r="BO18" s="11">
        <f>Tableau14[[#This Row],[avr-21]]</f>
        <v>6</v>
      </c>
      <c r="BP18" s="11">
        <f>Tableau14[[#This Row],[mai-21]]</f>
        <v>6</v>
      </c>
      <c r="BQ18" s="11">
        <f>Tableau14[[#This Row],[juin-21]]</f>
        <v>6</v>
      </c>
      <c r="BR18" s="11">
        <f>Tableau14[[#This Row],[juil-21]]</f>
        <v>6</v>
      </c>
      <c r="BS18" s="11">
        <f>Tableau14[[#This Row],[aou-21]]</f>
        <v>6</v>
      </c>
      <c r="BT18" s="11">
        <f>Tableau14[[#This Row],[sept-21]]</f>
        <v>6</v>
      </c>
      <c r="BU18" s="11">
        <f>Tableau14[[#This Row],[oct-21]]</f>
        <v>6</v>
      </c>
      <c r="BV18" s="11">
        <f>Tableau14[[#This Row],[nov-21]]</f>
        <v>6</v>
      </c>
      <c r="BW18" s="11">
        <f>Tableau14[[#This Row],[dec-21]]</f>
        <v>6</v>
      </c>
      <c r="BX18" s="11">
        <f>Tableau14[[#This Row],[janv-22]]</f>
        <v>6</v>
      </c>
      <c r="BY18" s="11">
        <v>5</v>
      </c>
    </row>
    <row r="19" spans="3:77">
      <c r="C19" s="6">
        <f>Feuil1!D15</f>
        <v>0</v>
      </c>
      <c r="D19" s="6">
        <f>Feuil1!E15</f>
        <v>0</v>
      </c>
      <c r="E19" s="6">
        <f>Feuil1!F15</f>
        <v>0</v>
      </c>
      <c r="F19" s="6">
        <f>Feuil1!G15</f>
        <v>0</v>
      </c>
      <c r="G19" s="6">
        <f>Feuil1!H15</f>
        <v>0</v>
      </c>
      <c r="H19" s="6">
        <f>Feuil1!I15</f>
        <v>0</v>
      </c>
      <c r="I19" s="6">
        <f>Feuil1!J15</f>
        <v>0</v>
      </c>
      <c r="J19" s="6">
        <f>Feuil1!K15</f>
        <v>0</v>
      </c>
      <c r="K19" s="6">
        <f>Feuil1!L15</f>
        <v>0</v>
      </c>
      <c r="L19" s="6">
        <f>Feuil1!M15</f>
        <v>0</v>
      </c>
      <c r="M19" s="6">
        <f>Feuil1!N15</f>
        <v>0</v>
      </c>
      <c r="N19" s="6">
        <f>Feuil1!O15</f>
        <v>0</v>
      </c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</row>
    <row r="20" spans="3:77">
      <c r="C20" s="6">
        <f>Feuil1!D16</f>
        <v>0</v>
      </c>
      <c r="D20" s="6">
        <f>Feuil1!E16</f>
        <v>0</v>
      </c>
      <c r="E20" s="6">
        <f>Feuil1!F16</f>
        <v>0</v>
      </c>
      <c r="F20" s="6">
        <f>Feuil1!G16</f>
        <v>0</v>
      </c>
      <c r="G20" s="6">
        <f>Feuil1!H16</f>
        <v>0</v>
      </c>
      <c r="H20" s="6">
        <f>Feuil1!I16</f>
        <v>0</v>
      </c>
      <c r="I20" s="6">
        <f>Feuil1!J16</f>
        <v>0</v>
      </c>
      <c r="J20" s="6">
        <f>Feuil1!K16</f>
        <v>0</v>
      </c>
      <c r="K20" s="6">
        <f>Feuil1!L16</f>
        <v>0</v>
      </c>
      <c r="L20" s="6">
        <f>Feuil1!M16</f>
        <v>0</v>
      </c>
      <c r="M20" s="6">
        <f>Feuil1!N16</f>
        <v>0</v>
      </c>
      <c r="N20" s="6">
        <f>Feuil1!O16</f>
        <v>0</v>
      </c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</row>
    <row r="21" spans="3:77">
      <c r="C21" s="6">
        <f>Feuil1!D17</f>
        <v>0</v>
      </c>
      <c r="D21" s="6">
        <f>Feuil1!E17</f>
        <v>0</v>
      </c>
      <c r="E21" s="6">
        <f>Feuil1!F17</f>
        <v>0</v>
      </c>
      <c r="F21" s="6">
        <f>Feuil1!G17</f>
        <v>0</v>
      </c>
      <c r="G21" s="6">
        <f>Feuil1!H17</f>
        <v>0</v>
      </c>
      <c r="H21" s="6">
        <f>Feuil1!I17</f>
        <v>0</v>
      </c>
      <c r="I21" s="6">
        <f>Feuil1!J17</f>
        <v>0</v>
      </c>
      <c r="J21" s="6">
        <f>Feuil1!K17</f>
        <v>0</v>
      </c>
      <c r="K21" s="6">
        <f>Feuil1!L17</f>
        <v>0</v>
      </c>
      <c r="L21" s="6">
        <f>Feuil1!M17</f>
        <v>0</v>
      </c>
      <c r="M21" s="6">
        <f>Feuil1!N17</f>
        <v>0</v>
      </c>
      <c r="N21" s="6">
        <f>Feuil1!O17</f>
        <v>0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</row>
    <row r="22" spans="3:77">
      <c r="C22" s="6">
        <f>Feuil1!D18</f>
        <v>0</v>
      </c>
      <c r="D22" s="6">
        <f>Feuil1!E18</f>
        <v>0</v>
      </c>
      <c r="E22" s="6">
        <f>Feuil1!F18</f>
        <v>0</v>
      </c>
      <c r="F22" s="6">
        <f>Feuil1!G18</f>
        <v>0</v>
      </c>
      <c r="G22" s="6">
        <f>Feuil1!H18</f>
        <v>0</v>
      </c>
      <c r="H22" s="6">
        <f>Feuil1!I18</f>
        <v>0</v>
      </c>
      <c r="I22" s="6">
        <f>Feuil1!J18</f>
        <v>0</v>
      </c>
      <c r="J22" s="6">
        <f>Feuil1!K18</f>
        <v>0</v>
      </c>
      <c r="K22" s="6">
        <f>Feuil1!L18</f>
        <v>0</v>
      </c>
      <c r="L22" s="6">
        <f>Feuil1!M18</f>
        <v>0</v>
      </c>
      <c r="M22" s="6">
        <f>Feuil1!N18</f>
        <v>0</v>
      </c>
      <c r="N22" s="6">
        <f>Feuil1!O18</f>
        <v>0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</row>
    <row r="23" spans="3:77">
      <c r="C23" s="6">
        <f>Feuil1!D19</f>
        <v>0</v>
      </c>
      <c r="D23" s="6">
        <f>Feuil1!E19</f>
        <v>0</v>
      </c>
      <c r="E23" s="6">
        <f>Feuil1!F19</f>
        <v>0</v>
      </c>
      <c r="F23" s="6">
        <f>Feuil1!G19</f>
        <v>0</v>
      </c>
      <c r="G23" s="6">
        <f>Feuil1!H19</f>
        <v>0</v>
      </c>
      <c r="H23" s="6">
        <f>Feuil1!I19</f>
        <v>0</v>
      </c>
      <c r="I23" s="6">
        <f>Feuil1!J19</f>
        <v>0</v>
      </c>
      <c r="J23" s="6">
        <f>Feuil1!K19</f>
        <v>0</v>
      </c>
      <c r="K23" s="6">
        <f>Feuil1!L19</f>
        <v>0</v>
      </c>
      <c r="L23" s="6">
        <f>Feuil1!M19</f>
        <v>0</v>
      </c>
      <c r="M23" s="6">
        <f>Feuil1!N19</f>
        <v>0</v>
      </c>
      <c r="N23" s="6">
        <f>Feuil1!O19</f>
        <v>0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</row>
    <row r="24" spans="3:77">
      <c r="C24" s="6">
        <f>Feuil1!D20</f>
        <v>0</v>
      </c>
      <c r="D24" s="6">
        <f>Feuil1!E20</f>
        <v>0</v>
      </c>
      <c r="E24" s="6">
        <f>Feuil1!F20</f>
        <v>0</v>
      </c>
      <c r="F24" s="6">
        <f>Feuil1!G20</f>
        <v>0</v>
      </c>
      <c r="G24" s="6">
        <f>Feuil1!H20</f>
        <v>0</v>
      </c>
      <c r="H24" s="6">
        <f>Feuil1!I20</f>
        <v>0</v>
      </c>
      <c r="I24" s="6">
        <f>Feuil1!J20</f>
        <v>0</v>
      </c>
      <c r="J24" s="6">
        <f>Feuil1!K20</f>
        <v>0</v>
      </c>
      <c r="K24" s="6">
        <f>Feuil1!L20</f>
        <v>0</v>
      </c>
      <c r="L24" s="6">
        <f>Feuil1!M20</f>
        <v>0</v>
      </c>
      <c r="M24" s="6">
        <f>Feuil1!N20</f>
        <v>0</v>
      </c>
      <c r="N24" s="6">
        <f>Feuil1!O20</f>
        <v>0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</row>
    <row r="25" spans="3:77">
      <c r="C25" s="6">
        <f>Feuil1!D21</f>
        <v>0</v>
      </c>
      <c r="D25" s="6">
        <f>Feuil1!E21</f>
        <v>0</v>
      </c>
      <c r="E25" s="6">
        <f>Feuil1!F21</f>
        <v>0</v>
      </c>
      <c r="F25" s="6">
        <f>Feuil1!G21</f>
        <v>0</v>
      </c>
      <c r="G25" s="6">
        <f>Feuil1!H21</f>
        <v>0</v>
      </c>
      <c r="H25" s="6">
        <f>Feuil1!I21</f>
        <v>0</v>
      </c>
      <c r="I25" s="6">
        <f>Feuil1!J21</f>
        <v>0</v>
      </c>
      <c r="J25" s="6">
        <f>Feuil1!K21</f>
        <v>0</v>
      </c>
      <c r="K25" s="6">
        <f>Feuil1!L21</f>
        <v>0</v>
      </c>
      <c r="L25" s="6">
        <f>Feuil1!M21</f>
        <v>0</v>
      </c>
      <c r="M25" s="6">
        <f>Feuil1!N21</f>
        <v>0</v>
      </c>
      <c r="N25" s="6">
        <f>Feuil1!O21</f>
        <v>0</v>
      </c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</row>
    <row r="26" spans="3:77">
      <c r="C26" s="6">
        <f>Feuil1!D22</f>
        <v>0</v>
      </c>
      <c r="D26" s="6">
        <f>Feuil1!E22</f>
        <v>0</v>
      </c>
      <c r="E26" s="6">
        <f>Feuil1!F22</f>
        <v>0</v>
      </c>
      <c r="F26" s="6">
        <f>Feuil1!G22</f>
        <v>0</v>
      </c>
      <c r="G26" s="6">
        <f>Feuil1!H22</f>
        <v>0</v>
      </c>
      <c r="H26" s="6">
        <f>Feuil1!I22</f>
        <v>0</v>
      </c>
      <c r="I26" s="6">
        <f>Feuil1!J22</f>
        <v>0</v>
      </c>
      <c r="J26" s="6">
        <f>Feuil1!K22</f>
        <v>0</v>
      </c>
      <c r="K26" s="6">
        <f>Feuil1!L22</f>
        <v>0</v>
      </c>
      <c r="L26" s="6">
        <f>Feuil1!M22</f>
        <v>0</v>
      </c>
      <c r="M26" s="6">
        <f>Feuil1!N22</f>
        <v>0</v>
      </c>
      <c r="N26" s="6">
        <f>Feuil1!O22</f>
        <v>0</v>
      </c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</row>
    <row r="27" spans="3:77">
      <c r="C27" s="6">
        <f>Feuil1!D23</f>
        <v>0</v>
      </c>
      <c r="D27" s="6">
        <f>Feuil1!E23</f>
        <v>0</v>
      </c>
      <c r="E27" s="6">
        <f>Feuil1!F23</f>
        <v>0</v>
      </c>
      <c r="F27" s="6">
        <f>Feuil1!G23</f>
        <v>0</v>
      </c>
      <c r="G27" s="6">
        <f>Feuil1!H23</f>
        <v>0</v>
      </c>
      <c r="H27" s="6">
        <f>Feuil1!I23</f>
        <v>0</v>
      </c>
      <c r="I27" s="6">
        <f>Feuil1!J23</f>
        <v>0</v>
      </c>
      <c r="J27" s="6">
        <f>Feuil1!K23</f>
        <v>0</v>
      </c>
      <c r="K27" s="6">
        <f>Feuil1!L23</f>
        <v>0</v>
      </c>
      <c r="L27" s="6">
        <f>Feuil1!M23</f>
        <v>0</v>
      </c>
      <c r="M27" s="6">
        <f>Feuil1!N23</f>
        <v>0</v>
      </c>
      <c r="N27" s="6">
        <f>Feuil1!O23</f>
        <v>0</v>
      </c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</row>
    <row r="28" spans="3:77">
      <c r="C28" s="6">
        <f>Feuil1!D24</f>
        <v>0</v>
      </c>
      <c r="D28" s="6">
        <f>Feuil1!E24</f>
        <v>0</v>
      </c>
      <c r="E28" s="6">
        <f>Feuil1!F24</f>
        <v>0</v>
      </c>
      <c r="F28" s="6">
        <f>Feuil1!G24</f>
        <v>0</v>
      </c>
      <c r="G28" s="6">
        <f>Feuil1!H24</f>
        <v>0</v>
      </c>
      <c r="H28" s="6">
        <f>Feuil1!I24</f>
        <v>0</v>
      </c>
      <c r="I28" s="6">
        <f>Feuil1!J24</f>
        <v>0</v>
      </c>
      <c r="J28" s="6">
        <f>Feuil1!K24</f>
        <v>0</v>
      </c>
      <c r="K28" s="6">
        <f>Feuil1!L24</f>
        <v>0</v>
      </c>
      <c r="L28" s="6">
        <f>Feuil1!M24</f>
        <v>0</v>
      </c>
      <c r="M28" s="6">
        <f>Feuil1!N24</f>
        <v>0</v>
      </c>
      <c r="N28" s="6">
        <f>Feuil1!O24</f>
        <v>0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</row>
    <row r="29" spans="3:77">
      <c r="C29" s="6">
        <f>Feuil1!D25</f>
        <v>0</v>
      </c>
      <c r="D29" s="6">
        <f>Feuil1!E25</f>
        <v>0</v>
      </c>
      <c r="E29" s="6">
        <f>Feuil1!F25</f>
        <v>0</v>
      </c>
      <c r="F29" s="6">
        <f>Feuil1!G25</f>
        <v>0</v>
      </c>
      <c r="G29" s="6">
        <f>Feuil1!H25</f>
        <v>0</v>
      </c>
      <c r="H29" s="6">
        <f>Feuil1!I25</f>
        <v>0</v>
      </c>
      <c r="I29" s="6">
        <f>Feuil1!J25</f>
        <v>0</v>
      </c>
      <c r="J29" s="6">
        <f>Feuil1!K25</f>
        <v>0</v>
      </c>
      <c r="K29" s="6">
        <f>Feuil1!L25</f>
        <v>0</v>
      </c>
      <c r="L29" s="6">
        <f>Feuil1!M25</f>
        <v>0</v>
      </c>
      <c r="M29" s="6">
        <f>Feuil1!N25</f>
        <v>0</v>
      </c>
      <c r="N29" s="6">
        <f>Feuil1!O25</f>
        <v>0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</row>
    <row r="30" spans="3:77">
      <c r="C30">
        <f>SUM(Tableau14[[#All],[janv-16]])</f>
        <v>1941</v>
      </c>
      <c r="D30">
        <f t="shared" ref="D30:M30" si="2">SUM(D10:D29)</f>
        <v>1941</v>
      </c>
      <c r="E30">
        <f t="shared" si="2"/>
        <v>1941</v>
      </c>
      <c r="F30">
        <f t="shared" si="2"/>
        <v>1833</v>
      </c>
      <c r="G30">
        <f t="shared" si="2"/>
        <v>1833</v>
      </c>
      <c r="H30">
        <f t="shared" si="2"/>
        <v>1833</v>
      </c>
      <c r="I30">
        <f t="shared" si="2"/>
        <v>1833</v>
      </c>
      <c r="J30">
        <f t="shared" si="2"/>
        <v>1833</v>
      </c>
      <c r="K30">
        <f t="shared" si="2"/>
        <v>1833</v>
      </c>
      <c r="L30">
        <f t="shared" si="2"/>
        <v>1833</v>
      </c>
      <c r="M30">
        <f t="shared" si="2"/>
        <v>1833</v>
      </c>
      <c r="N30">
        <f>SUM(N10:N29)</f>
        <v>1833</v>
      </c>
      <c r="O30">
        <f t="shared" ref="O30:BY30" si="3">SUM(O10:O29)</f>
        <v>1833</v>
      </c>
      <c r="P30">
        <f t="shared" si="3"/>
        <v>1833</v>
      </c>
      <c r="Q30">
        <f t="shared" si="3"/>
        <v>1833</v>
      </c>
      <c r="R30">
        <f t="shared" si="3"/>
        <v>1833</v>
      </c>
      <c r="S30">
        <f t="shared" si="3"/>
        <v>1833</v>
      </c>
      <c r="T30">
        <f t="shared" si="3"/>
        <v>1833</v>
      </c>
      <c r="U30">
        <f t="shared" si="3"/>
        <v>1833</v>
      </c>
      <c r="V30">
        <f t="shared" si="3"/>
        <v>1833</v>
      </c>
      <c r="W30">
        <f t="shared" si="3"/>
        <v>1833</v>
      </c>
      <c r="X30">
        <f t="shared" si="3"/>
        <v>1833</v>
      </c>
      <c r="Y30">
        <f t="shared" si="3"/>
        <v>1833</v>
      </c>
      <c r="Z30">
        <f t="shared" si="3"/>
        <v>1833</v>
      </c>
      <c r="AA30">
        <f t="shared" si="3"/>
        <v>1833</v>
      </c>
      <c r="AB30">
        <f t="shared" si="3"/>
        <v>1833</v>
      </c>
      <c r="AC30">
        <f t="shared" si="3"/>
        <v>1833</v>
      </c>
      <c r="AD30">
        <f t="shared" si="3"/>
        <v>1833</v>
      </c>
      <c r="AE30">
        <f t="shared" si="3"/>
        <v>1833</v>
      </c>
      <c r="AF30">
        <f t="shared" si="3"/>
        <v>1833</v>
      </c>
      <c r="AG30">
        <f t="shared" si="3"/>
        <v>1833</v>
      </c>
      <c r="AH30">
        <f t="shared" si="3"/>
        <v>1833</v>
      </c>
      <c r="AI30">
        <f t="shared" si="3"/>
        <v>1833</v>
      </c>
      <c r="AJ30">
        <f t="shared" si="3"/>
        <v>1833</v>
      </c>
      <c r="AK30">
        <f t="shared" si="3"/>
        <v>1833</v>
      </c>
      <c r="AL30">
        <f t="shared" si="3"/>
        <v>1833</v>
      </c>
      <c r="AM30">
        <f t="shared" si="3"/>
        <v>1833</v>
      </c>
      <c r="AN30">
        <f t="shared" si="3"/>
        <v>1833</v>
      </c>
      <c r="AO30">
        <f t="shared" si="3"/>
        <v>1833</v>
      </c>
      <c r="AP30">
        <f t="shared" si="3"/>
        <v>1833</v>
      </c>
      <c r="AQ30">
        <f t="shared" si="3"/>
        <v>1833</v>
      </c>
      <c r="AR30">
        <f t="shared" si="3"/>
        <v>1833</v>
      </c>
      <c r="AS30">
        <f t="shared" si="3"/>
        <v>1833</v>
      </c>
      <c r="AT30">
        <f t="shared" si="3"/>
        <v>1833</v>
      </c>
      <c r="AU30">
        <f t="shared" si="3"/>
        <v>1833</v>
      </c>
      <c r="AV30">
        <f t="shared" si="3"/>
        <v>1833</v>
      </c>
      <c r="AW30">
        <f t="shared" si="3"/>
        <v>1833</v>
      </c>
      <c r="AX30">
        <f t="shared" si="3"/>
        <v>1833</v>
      </c>
      <c r="AY30">
        <f t="shared" si="3"/>
        <v>1833</v>
      </c>
      <c r="AZ30">
        <f t="shared" si="3"/>
        <v>1833</v>
      </c>
      <c r="BA30">
        <f t="shared" si="3"/>
        <v>1833</v>
      </c>
      <c r="BB30">
        <f t="shared" si="3"/>
        <v>1833</v>
      </c>
      <c r="BC30">
        <f t="shared" si="3"/>
        <v>1833</v>
      </c>
      <c r="BD30">
        <f t="shared" si="3"/>
        <v>1833</v>
      </c>
      <c r="BE30">
        <f t="shared" si="3"/>
        <v>1833</v>
      </c>
      <c r="BF30">
        <f t="shared" si="3"/>
        <v>1833</v>
      </c>
      <c r="BG30">
        <f t="shared" si="3"/>
        <v>1833</v>
      </c>
      <c r="BH30">
        <f t="shared" si="3"/>
        <v>1833</v>
      </c>
      <c r="BI30">
        <f t="shared" si="3"/>
        <v>1833</v>
      </c>
      <c r="BJ30">
        <f t="shared" si="3"/>
        <v>1833</v>
      </c>
      <c r="BK30">
        <f t="shared" si="3"/>
        <v>1833</v>
      </c>
      <c r="BL30">
        <f t="shared" si="3"/>
        <v>1833</v>
      </c>
      <c r="BM30">
        <f t="shared" si="3"/>
        <v>1833</v>
      </c>
      <c r="BN30">
        <f t="shared" si="3"/>
        <v>1833</v>
      </c>
      <c r="BO30">
        <f t="shared" si="3"/>
        <v>1833</v>
      </c>
      <c r="BP30">
        <f t="shared" si="3"/>
        <v>1833</v>
      </c>
      <c r="BQ30">
        <f t="shared" si="3"/>
        <v>1833</v>
      </c>
      <c r="BR30">
        <f t="shared" si="3"/>
        <v>1833</v>
      </c>
      <c r="BS30">
        <f t="shared" si="3"/>
        <v>1833</v>
      </c>
      <c r="BT30">
        <f t="shared" si="3"/>
        <v>1833</v>
      </c>
      <c r="BU30">
        <f t="shared" si="3"/>
        <v>1833</v>
      </c>
      <c r="BV30">
        <f t="shared" si="3"/>
        <v>1833</v>
      </c>
      <c r="BW30">
        <f t="shared" si="3"/>
        <v>1833</v>
      </c>
      <c r="BX30">
        <f t="shared" si="3"/>
        <v>1833</v>
      </c>
      <c r="BY30">
        <f t="shared" si="3"/>
        <v>1832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Touraine</dc:creator>
  <cp:lastModifiedBy>Marc DAUVILLIERS</cp:lastModifiedBy>
  <dcterms:created xsi:type="dcterms:W3CDTF">2016-04-07T06:45:40Z</dcterms:created>
  <dcterms:modified xsi:type="dcterms:W3CDTF">2016-05-23T12:15:48Z</dcterms:modified>
</cp:coreProperties>
</file>