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émence\Downloads\"/>
    </mc:Choice>
  </mc:AlternateContent>
  <bookViews>
    <workbookView xWindow="0" yWindow="0" windowWidth="20490" windowHeight="7155" tabRatio="886" activeTab="1"/>
  </bookViews>
  <sheets>
    <sheet name="Frais de fonctionnement" sheetId="8" r:id="rId1"/>
    <sheet name="Inputs" sheetId="10" r:id="rId2"/>
  </sheets>
  <calcPr calcId="152511" calcOnSave="0" concurrentCalc="0"/>
</workbook>
</file>

<file path=xl/calcChain.xml><?xml version="1.0" encoding="utf-8"?>
<calcChain xmlns="http://schemas.openxmlformats.org/spreadsheetml/2006/main">
  <c r="F4" i="8" l="1"/>
  <c r="D5" i="8"/>
  <c r="F5" i="8"/>
  <c r="E5" i="8"/>
  <c r="F54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5" i="8"/>
  <c r="F56" i="8"/>
  <c r="F57" i="8"/>
  <c r="F58" i="8"/>
  <c r="F59" i="8"/>
  <c r="F60" i="8"/>
  <c r="F61" i="8"/>
  <c r="E4" i="8"/>
  <c r="E54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E53" i="8"/>
  <c r="E55" i="8"/>
  <c r="E56" i="8"/>
  <c r="E57" i="8"/>
  <c r="E58" i="8"/>
  <c r="E59" i="8"/>
  <c r="E60" i="8"/>
  <c r="E61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D4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</calcChain>
</file>

<file path=xl/sharedStrings.xml><?xml version="1.0" encoding="utf-8"?>
<sst xmlns="http://schemas.openxmlformats.org/spreadsheetml/2006/main" count="182" uniqueCount="113">
  <si>
    <t>CDT</t>
  </si>
  <si>
    <t>Désignation sections</t>
  </si>
  <si>
    <t>Sections</t>
  </si>
  <si>
    <t>Frais Recrutement Du Personnel</t>
  </si>
  <si>
    <t>Location Voitures De Fonction</t>
  </si>
  <si>
    <t>Formation</t>
  </si>
  <si>
    <t>Personnel Detache,Prete</t>
  </si>
  <si>
    <t>Demenagement Pers. Mute</t>
  </si>
  <si>
    <t>Dev.Maint.Logic.Concus Interne</t>
  </si>
  <si>
    <t>Sous-traitance informatique in-situ</t>
  </si>
  <si>
    <t>Documentation Generale &amp; Technique</t>
  </si>
  <si>
    <t>Qualite,Tests,Essais</t>
  </si>
  <si>
    <t>Autres études &amp; recherches ext</t>
  </si>
  <si>
    <t>Sorties Stock Matiere</t>
  </si>
  <si>
    <t>Visserie Semi-Equipts &amp; Equipts</t>
  </si>
  <si>
    <t>Fournit.&amp; Prod.Entret.General</t>
  </si>
  <si>
    <t>Acquis.Mob.Mat.Fournit.Bureau</t>
  </si>
  <si>
    <t>Petit Outillage</t>
  </si>
  <si>
    <t>Matieres Consommab.Pdts Entret</t>
  </si>
  <si>
    <t>Assurances Batiments &amp; Is</t>
  </si>
  <si>
    <t>Assurances Hors Batiments &amp; Is</t>
  </si>
  <si>
    <t>Affranchissements</t>
  </si>
  <si>
    <t>Manutention</t>
  </si>
  <si>
    <t>Affutage</t>
  </si>
  <si>
    <t>Receptions, Restauration Exterieur</t>
  </si>
  <si>
    <t>Transports Lies A L'Exploitat.</t>
  </si>
  <si>
    <t>Publicite Cadeaux</t>
  </si>
  <si>
    <t>Actes,Formalites,Intermediaires</t>
  </si>
  <si>
    <t>Trvx et services sur site</t>
  </si>
  <si>
    <t>Redevances,Dons,Mecenat</t>
  </si>
  <si>
    <t xml:space="preserve">Entretien Materiel Et Outil. </t>
  </si>
  <si>
    <t>Loyers Mat &amp; Outil.Hors It</t>
  </si>
  <si>
    <t>Remb.De Charges &amp; Subventions Recu</t>
  </si>
  <si>
    <t>Electricite</t>
  </si>
  <si>
    <t>Eau</t>
  </si>
  <si>
    <t>Gaz</t>
  </si>
  <si>
    <t>Fuel Combustible De Chauffage</t>
  </si>
  <si>
    <t>Nettoyage Ateliers Et Bureaux</t>
  </si>
  <si>
    <t>Frais De Gardiennage</t>
  </si>
  <si>
    <t>Loyers EADS Terrains &amp; Constructio</t>
  </si>
  <si>
    <t>Loyers SRE Terrains &amp; Construction</t>
  </si>
  <si>
    <t>Loyers Exterieurs Terrains &amp; Const</t>
  </si>
  <si>
    <t>Entretien Terrains</t>
  </si>
  <si>
    <t>Entretien Batiments</t>
  </si>
  <si>
    <t>Entretien Installations Techniques</t>
  </si>
  <si>
    <t>Transport Du Personnel</t>
  </si>
  <si>
    <t>Elimination Des Dechets</t>
  </si>
  <si>
    <t>Frais De Reception Internes</t>
  </si>
  <si>
    <t>Amenagement Demenagement</t>
  </si>
  <si>
    <t>Achat computers &lt; 500 euros</t>
  </si>
  <si>
    <t>Groupe Charges</t>
  </si>
  <si>
    <t>Charges</t>
  </si>
  <si>
    <t>Subcontracted in situ personnem</t>
  </si>
  <si>
    <t>Travel cost &amp; accomodation</t>
  </si>
  <si>
    <t>Tableau frais de fonctionnement</t>
  </si>
  <si>
    <t xml:space="preserve">Personnel related costs </t>
  </si>
  <si>
    <t xml:space="preserve">Subcontracted works </t>
  </si>
  <si>
    <t xml:space="preserve">Travel cost &amp; accomodation </t>
  </si>
  <si>
    <t xml:space="preserve">Consumables </t>
  </si>
  <si>
    <t xml:space="preserve">Business Services </t>
  </si>
  <si>
    <t xml:space="preserve">Facil.Managt &amp; Utilities </t>
  </si>
  <si>
    <t xml:space="preserve">It/Telecom </t>
  </si>
  <si>
    <t>Subcontracted in situ personnel</t>
  </si>
  <si>
    <t>Section</t>
  </si>
  <si>
    <t>Désignation section</t>
  </si>
  <si>
    <t>Inscriptions Congres, Manifestation</t>
  </si>
  <si>
    <t>Inputs généraux</t>
  </si>
  <si>
    <t>ID Charges</t>
  </si>
  <si>
    <t>ID Section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</si>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</sst>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sz val="9"/>
      <color rgb="FF323232"/>
      <name val="Courier New"/>
      <family val="3"/>
    </font>
    <font>
      <sz val="8.9"/>
      <color rgb="FF303030"/>
      <name val="Arial"/>
      <family val="2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4" fontId="3" fillId="2" borderId="1" applyNumberFormat="0" applyProtection="0">
      <alignment horizontal="left" vertical="center" indent="1"/>
    </xf>
  </cellStyleXfs>
  <cellXfs count="29">
    <xf numFmtId="0" fontId="0" fillId="0" borderId="0" xfId="0"/>
    <xf numFmtId="0" fontId="0" fillId="0" borderId="0" xfId="0" applyFill="1"/>
    <xf numFmtId="0" fontId="4" fillId="0" borderId="0" xfId="0" applyFont="1" applyFill="1" applyBorder="1"/>
    <xf numFmtId="0" fontId="4" fillId="0" borderId="0" xfId="1" quotePrefix="1" applyNumberFormat="1" applyFont="1" applyFill="1" applyBorder="1" applyAlignment="1" applyProtection="1">
      <alignment horizontal="left" vertical="center" indent="1"/>
      <protection locked="0"/>
    </xf>
    <xf numFmtId="0" fontId="4" fillId="0" borderId="0" xfId="1" applyNumberFormat="1" applyFont="1" applyFill="1" applyAlignment="1" applyProtection="1">
      <alignment horizontal="left" vertical="center" indent="1"/>
    </xf>
    <xf numFmtId="0" fontId="1" fillId="0" borderId="0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6" fillId="0" borderId="0" xfId="0" applyFont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ill="1" applyBorder="1"/>
    <xf numFmtId="0" fontId="6" fillId="0" borderId="0" xfId="0" applyFont="1" applyFill="1" applyBorder="1"/>
    <xf numFmtId="0" fontId="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7" fillId="0" borderId="0" xfId="0" applyFont="1" applyFill="1" applyBorder="1"/>
    <xf numFmtId="0" fontId="0" fillId="0" borderId="0" xfId="0" applyBorder="1"/>
    <xf numFmtId="0" fontId="0" fillId="0" borderId="0" xfId="0" applyFont="1" applyBorder="1"/>
    <xf numFmtId="0" fontId="8" fillId="0" borderId="0" xfId="0" applyFont="1"/>
    <xf numFmtId="0" fontId="0" fillId="0" borderId="3" xfId="0" applyFont="1" applyFill="1" applyBorder="1"/>
    <xf numFmtId="0" fontId="0" fillId="0" borderId="4" xfId="0" applyFont="1" applyFill="1" applyBorder="1" applyAlignment="1">
      <alignment horizontal="right"/>
    </xf>
    <xf numFmtId="0" fontId="0" fillId="0" borderId="4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8" fillId="0" borderId="0" xfId="0" applyFont="1" applyFill="1"/>
    <xf numFmtId="0" fontId="6" fillId="0" borderId="5" xfId="0" applyFont="1" applyBorder="1" applyAlignment="1">
      <alignment horizontal="left" vertical="center" readingOrder="1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</cellXfs>
  <cellStyles count="4">
    <cellStyle name="Normal" xfId="0" builtinId="0"/>
    <cellStyle name="Normal 2 2" xfId="2"/>
    <cellStyle name="SAPBEXaggItem" xfId="3"/>
    <cellStyle name="SAPBEXstdItem" xfId="1"/>
  </cellStyles>
  <dxfs count="23">
    <dxf>
      <fill>
        <patternFill>
          <bgColor rgb="FF0099F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DA65"/>
        </patternFill>
      </fill>
    </dxf>
    <dxf>
      <fill>
        <patternFill>
          <bgColor rgb="FFFF99FF"/>
        </patternFill>
      </fill>
    </dxf>
    <dxf>
      <fill>
        <patternFill>
          <bgColor rgb="FFFFCC00"/>
        </patternFill>
      </fill>
    </dxf>
    <dxf>
      <fill>
        <patternFill>
          <bgColor rgb="FF99FF66"/>
        </patternFill>
      </fill>
    </dxf>
    <dxf>
      <fill>
        <patternFill>
          <bgColor rgb="FFFF00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ill>
        <patternFill patternType="none">
          <bgColor auto="1"/>
        </patternFill>
      </fill>
    </dxf>
    <dxf>
      <border outline="0">
        <right style="thin">
          <color theme="6"/>
        </right>
      </border>
    </dxf>
    <dxf>
      <fill>
        <patternFill patternType="none">
          <bgColor auto="1"/>
        </patternFill>
      </fill>
    </dxf>
    <dxf>
      <font>
        <b val="0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DA65"/>
      <color rgb="FF0099FF"/>
      <color rgb="FFFFCC00"/>
      <color rgb="FFFF00FF"/>
      <color rgb="FF99FF66"/>
      <color rgb="FFFF9900"/>
      <color rgb="FFFF99FF"/>
      <color rgb="FFF1F9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Fraisfonction" displayName="Fraisfonction" ref="B3:F61" totalsRowShown="0" headerRowDxfId="22" dataDxfId="21">
  <autoFilter ref="B3:F61"/>
  <tableColumns count="5">
    <tableColumn id="1" name="CDT" dataDxfId="20">
      <calculatedColumnFormula>OFFSET(Inputs!$C$5,MATCH('Frais de fonctionnement'!C4,Inputs!$D$6:$D$27,0),0)</calculatedColumnFormula>
    </tableColumn>
    <tableColumn id="2" name="Sections" dataDxfId="19"/>
    <tableColumn id="3" name="Désignation sections" dataDxfId="18">
      <calculatedColumnFormula>VLOOKUP(Fraisfonction[[#This Row],[Sections]],Inputs!$D$5:$E$27,2,FALSE)</calculatedColumnFormula>
    </tableColumn>
    <tableColumn id="4" name="Groupe Charges" dataDxfId="17" dataCellStyle="SAPBEXstdItem">
      <calculatedColumnFormula>OFFSET(Tableau2[[#Headers],[Groupe Charges]],MATCH(Fraisfonction[[#This Row],[Charges]],Tableau2[Charges],0),0)</calculatedColumnFormula>
    </tableColumn>
    <tableColumn id="5" name="Charges" dataDxfId="16" dataCellStyle="SAPBEXstdItem">
      <calculatedColumnFormula>IF(Inputs!$G$6:$G6&lt;=50,Inputs!I6,bou)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5:I55" totalsRowShown="0" headerRowDxfId="15">
  <autoFilter ref="G5:I55"/>
  <tableColumns count="3">
    <tableColumn id="3" name="ID Charges"/>
    <tableColumn id="1" name="Groupe Charges"/>
    <tableColumn id="2" name="Charge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5:E27" totalsRowShown="0" headerRowDxfId="14" dataDxfId="13" tableBorderDxfId="12">
  <autoFilter ref="B5:E27"/>
  <tableColumns count="4">
    <tableColumn id="1" name="ID Section" dataDxfId="11"/>
    <tableColumn id="2" name="CDT" dataDxfId="10"/>
    <tableColumn id="3" name="Section" dataDxfId="9"/>
    <tableColumn id="4" name="Désignation section" dataDxfId="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61"/>
  <sheetViews>
    <sheetView zoomScale="70" zoomScaleNormal="70" workbookViewId="0">
      <selection activeCell="E64" sqref="E64"/>
    </sheetView>
  </sheetViews>
  <sheetFormatPr baseColWidth="10" defaultRowHeight="14.25" x14ac:dyDescent="0.2"/>
  <cols>
    <col min="1" max="1" width="5.625" customWidth="1"/>
    <col min="2" max="2" width="8.5" customWidth="1"/>
    <col min="3" max="3" width="13.125" customWidth="1"/>
    <col min="4" max="4" width="27" bestFit="1" customWidth="1"/>
    <col min="5" max="5" width="29.25" bestFit="1" customWidth="1"/>
    <col min="6" max="6" width="35.5" bestFit="1" customWidth="1"/>
  </cols>
  <sheetData>
    <row r="2" spans="2:8" ht="30" customHeight="1" x14ac:dyDescent="0.2">
      <c r="B2" s="25" t="s">
        <v>54</v>
      </c>
      <c r="C2" s="26"/>
      <c r="D2" s="26"/>
      <c r="E2" s="26"/>
      <c r="F2" s="26"/>
    </row>
    <row r="3" spans="2:8" ht="15.75" thickBot="1" x14ac:dyDescent="0.3">
      <c r="B3" s="5" t="s">
        <v>0</v>
      </c>
      <c r="C3" s="5" t="s">
        <v>2</v>
      </c>
      <c r="D3" s="5" t="s">
        <v>1</v>
      </c>
      <c r="E3" s="5" t="s">
        <v>50</v>
      </c>
      <c r="F3" s="5" t="s">
        <v>51</v>
      </c>
    </row>
    <row r="4" spans="2:8" ht="15" thickBot="1" x14ac:dyDescent="0.25">
      <c r="B4" s="2" t="s">
        <v>91</v>
      </c>
      <c r="C4" s="2">
        <v>1</v>
      </c>
      <c r="D4" s="2" t="str">
        <f>VLOOKUP(Fraisfonction[[#This Row],[Sections]],Inputs!$D$5:$E$27,2,FALSE)</f>
        <v>A</v>
      </c>
      <c r="E4" s="4" t="str">
        <f ca="1">OFFSET(Tableau2[[#Headers],[Groupe Charges]],MATCH(Fraisfonction[[#This Row],[Charges]],Tableau2[Charges],0),0)</f>
        <v xml:space="preserve">Personnel related costs </v>
      </c>
      <c r="F4" s="3" t="str">
        <f>IF(Inputs!$G$6:$G6&lt;=50,Inputs!I6,bou)</f>
        <v>Frais Recrutement Du Personnel</v>
      </c>
      <c r="H4" s="24"/>
    </row>
    <row r="5" spans="2:8" ht="15" thickBot="1" x14ac:dyDescent="0.25">
      <c r="B5" s="2" t="s">
        <v>92</v>
      </c>
      <c r="C5" s="2">
        <v>1</v>
      </c>
      <c r="D5" s="2" t="str">
        <f>VLOOKUP(Fraisfonction[[#This Row],[Sections]],Inputs!$D$5:$E$27,2,FALSE)</f>
        <v>A</v>
      </c>
      <c r="E5" s="4" t="e">
        <f ca="1">OFFSET(Tableau2[[#Headers],[Groupe Charges]],MATCH(Fraisfonction[[#This Row],[Charges]],Tableau2[Charges],0),0)</f>
        <v>#VALUE!</v>
      </c>
      <c r="F5" s="3" t="e">
        <f>IF(Inputs!$G$6:$G7&lt;=50,Inputs!I7,bou)</f>
        <v>#VALUE!</v>
      </c>
      <c r="H5" s="24"/>
    </row>
    <row r="6" spans="2:8" x14ac:dyDescent="0.2">
      <c r="B6" s="2" t="s">
        <v>93</v>
      </c>
      <c r="C6" s="2">
        <v>1</v>
      </c>
      <c r="D6" s="2" t="str">
        <f>VLOOKUP(Fraisfonction[[#This Row],[Sections]],Inputs!$D$5:$E$27,2,FALSE)</f>
        <v>A</v>
      </c>
      <c r="E6" s="4" t="str">
        <f ca="1">OFFSET(Tableau2[[#Headers],[Groupe Charges]],MATCH(Fraisfonction[[#This Row],[Charges]],Tableau2[Charges],0),0)</f>
        <v xml:space="preserve">Personnel related costs </v>
      </c>
      <c r="F6" s="3" t="str">
        <f>IF(Inputs!$G$6:$G8&lt;=50,Inputs!I8,bou)</f>
        <v>Formation</v>
      </c>
      <c r="H6" s="7"/>
    </row>
    <row r="7" spans="2:8" x14ac:dyDescent="0.2">
      <c r="B7" s="2" t="s">
        <v>94</v>
      </c>
      <c r="C7" s="2">
        <v>1</v>
      </c>
      <c r="D7" s="2" t="str">
        <f>VLOOKUP(Fraisfonction[[#This Row],[Sections]],Inputs!$D$5:$E$27,2,FALSE)</f>
        <v>A</v>
      </c>
      <c r="E7" s="4" t="str">
        <f ca="1">OFFSET(Tableau2[[#Headers],[Groupe Charges]],MATCH(Fraisfonction[[#This Row],[Charges]],Tableau2[Charges],0),0)</f>
        <v xml:space="preserve">Personnel related costs </v>
      </c>
      <c r="F7" s="3" t="str">
        <f>IF(Inputs!$G$6:$G9&lt;=50,Inputs!I9,bou)</f>
        <v>Personnel Detache,Prete</v>
      </c>
      <c r="H7" s="8"/>
    </row>
    <row r="8" spans="2:8" x14ac:dyDescent="0.2">
      <c r="B8" s="2" t="s">
        <v>95</v>
      </c>
      <c r="C8" s="2">
        <v>1</v>
      </c>
      <c r="D8" s="2" t="str">
        <f>VLOOKUP(Fraisfonction[[#This Row],[Sections]],Inputs!$D$5:$E$27,2,FALSE)</f>
        <v>A</v>
      </c>
      <c r="E8" s="4" t="str">
        <f ca="1">OFFSET(Tableau2[[#Headers],[Groupe Charges]],MATCH(Fraisfonction[[#This Row],[Charges]],Tableau2[Charges],0),0)</f>
        <v xml:space="preserve">Personnel related costs </v>
      </c>
      <c r="F8" s="3" t="str">
        <f>IF(Inputs!$G$6:$G10&lt;=50,Inputs!I10,bou)</f>
        <v>Demenagement Pers. Mute</v>
      </c>
      <c r="H8" s="8"/>
    </row>
    <row r="9" spans="2:8" x14ac:dyDescent="0.2">
      <c r="B9" s="2" t="s">
        <v>96</v>
      </c>
      <c r="C9" s="2">
        <v>1</v>
      </c>
      <c r="D9" s="2" t="str">
        <f>VLOOKUP(Fraisfonction[[#This Row],[Sections]],Inputs!$D$5:$E$27,2,FALSE)</f>
        <v>A</v>
      </c>
      <c r="E9" s="4" t="str">
        <f ca="1">OFFSET(Tableau2[[#Headers],[Groupe Charges]],MATCH(Fraisfonction[[#This Row],[Charges]],Tableau2[Charges],0),0)</f>
        <v>Subcontracted in situ personnel</v>
      </c>
      <c r="F9" s="3" t="str">
        <f>IF(Inputs!$G$6:$G11&lt;=50,Inputs!I11,bou)</f>
        <v>Subcontracted in situ personnem</v>
      </c>
      <c r="H9" s="8"/>
    </row>
    <row r="10" spans="2:8" x14ac:dyDescent="0.2">
      <c r="B10" s="2" t="s">
        <v>97</v>
      </c>
      <c r="C10" s="2">
        <v>1</v>
      </c>
      <c r="D10" s="2" t="str">
        <f>VLOOKUP(Fraisfonction[[#This Row],[Sections]],Inputs!$D$5:$E$27,2,FALSE)</f>
        <v>A</v>
      </c>
      <c r="E10" s="4" t="str">
        <f ca="1">OFFSET(Tableau2[[#Headers],[Groupe Charges]],MATCH(Fraisfonction[[#This Row],[Charges]],Tableau2[Charges],0),0)</f>
        <v xml:space="preserve">Subcontracted works </v>
      </c>
      <c r="F10" s="3" t="str">
        <f>IF(Inputs!$G$6:$G12&lt;=50,Inputs!I12,bou)</f>
        <v>Dev.Maint.Logic.Concus Interne</v>
      </c>
      <c r="H10" s="8"/>
    </row>
    <row r="11" spans="2:8" x14ac:dyDescent="0.2">
      <c r="B11" s="2" t="s">
        <v>98</v>
      </c>
      <c r="C11" s="2">
        <v>1</v>
      </c>
      <c r="D11" s="2" t="str">
        <f>VLOOKUP(Fraisfonction[[#This Row],[Sections]],Inputs!$D$5:$E$27,2,FALSE)</f>
        <v>A</v>
      </c>
      <c r="E11" s="4" t="str">
        <f ca="1">OFFSET(Tableau2[[#Headers],[Groupe Charges]],MATCH(Fraisfonction[[#This Row],[Charges]],Tableau2[Charges],0),0)</f>
        <v xml:space="preserve">Subcontracted works </v>
      </c>
      <c r="F11" s="3" t="str">
        <f>IF(Inputs!$G$6:$G13&lt;=50,Inputs!I13,bou)</f>
        <v>Sous-traitance informatique in-situ</v>
      </c>
      <c r="H11" s="8"/>
    </row>
    <row r="12" spans="2:8" x14ac:dyDescent="0.2">
      <c r="B12" s="2" t="s">
        <v>99</v>
      </c>
      <c r="C12" s="2">
        <v>1</v>
      </c>
      <c r="D12" s="2" t="str">
        <f>VLOOKUP(Fraisfonction[[#This Row],[Sections]],Inputs!$D$5:$E$27,2,FALSE)</f>
        <v>A</v>
      </c>
      <c r="E12" s="4" t="str">
        <f ca="1">OFFSET(Tableau2[[#Headers],[Groupe Charges]],MATCH(Fraisfonction[[#This Row],[Charges]],Tableau2[Charges],0),0)</f>
        <v xml:space="preserve">Subcontracted works </v>
      </c>
      <c r="F12" s="3" t="str">
        <f>IF(Inputs!$G$6:$G14&lt;=50,Inputs!I14,bou)</f>
        <v>Documentation Generale &amp; Technique</v>
      </c>
      <c r="H12" s="9"/>
    </row>
    <row r="13" spans="2:8" x14ac:dyDescent="0.2">
      <c r="B13" s="2" t="s">
        <v>100</v>
      </c>
      <c r="C13" s="2">
        <v>1</v>
      </c>
      <c r="D13" s="2" t="str">
        <f>VLOOKUP(Fraisfonction[[#This Row],[Sections]],Inputs!$D$5:$E$27,2,FALSE)</f>
        <v>A</v>
      </c>
      <c r="E13" s="4" t="str">
        <f ca="1">OFFSET(Tableau2[[#Headers],[Groupe Charges]],MATCH(Fraisfonction[[#This Row],[Charges]],Tableau2[Charges],0),0)</f>
        <v xml:space="preserve">Subcontracted works </v>
      </c>
      <c r="F13" s="3" t="str">
        <f>IF(Inputs!$G$6:$G15&lt;=50,Inputs!I15,bou)</f>
        <v>Qualite,Tests,Essais</v>
      </c>
      <c r="H13" s="10"/>
    </row>
    <row r="14" spans="2:8" x14ac:dyDescent="0.2">
      <c r="B14" s="2" t="s">
        <v>101</v>
      </c>
      <c r="C14" s="2">
        <v>1</v>
      </c>
      <c r="D14" s="2" t="str">
        <f>VLOOKUP(Fraisfonction[[#This Row],[Sections]],Inputs!$D$5:$E$27,2,FALSE)</f>
        <v>A</v>
      </c>
      <c r="E14" s="4" t="str">
        <f ca="1">OFFSET(Tableau2[[#Headers],[Groupe Charges]],MATCH(Fraisfonction[[#This Row],[Charges]],Tableau2[Charges],0),0)</f>
        <v xml:space="preserve">Subcontracted works </v>
      </c>
      <c r="F14" s="3" t="str">
        <f>IF(Inputs!$G$6:$G16&lt;=50,Inputs!I16,bou)</f>
        <v>Autres études &amp; recherches ext</v>
      </c>
      <c r="H14" s="10"/>
    </row>
    <row r="15" spans="2:8" x14ac:dyDescent="0.2">
      <c r="B15" s="2" t="s">
        <v>102</v>
      </c>
      <c r="C15" s="2">
        <v>1</v>
      </c>
      <c r="D15" s="2" t="str">
        <f>VLOOKUP(Fraisfonction[[#This Row],[Sections]],Inputs!$D$5:$E$27,2,FALSE)</f>
        <v>A</v>
      </c>
      <c r="E15" s="4" t="str">
        <f ca="1">OFFSET(Tableau2[[#Headers],[Groupe Charges]],MATCH(Fraisfonction[[#This Row],[Charges]],Tableau2[Charges],0),0)</f>
        <v xml:space="preserve">Travel cost &amp; accomodation </v>
      </c>
      <c r="F15" s="3" t="str">
        <f>IF(Inputs!$G$6:$G17&lt;=50,Inputs!I17,bou)</f>
        <v>Travel cost &amp; accomodation</v>
      </c>
      <c r="H15" s="11"/>
    </row>
    <row r="16" spans="2:8" x14ac:dyDescent="0.2">
      <c r="B16" s="2" t="s">
        <v>103</v>
      </c>
      <c r="C16" s="2">
        <v>1</v>
      </c>
      <c r="D16" s="2" t="str">
        <f>VLOOKUP(Fraisfonction[[#This Row],[Sections]],Inputs!$D$5:$E$27,2,FALSE)</f>
        <v>A</v>
      </c>
      <c r="E16" s="4" t="str">
        <f ca="1">OFFSET(Tableau2[[#Headers],[Groupe Charges]],MATCH(Fraisfonction[[#This Row],[Charges]],Tableau2[Charges],0),0)</f>
        <v xml:space="preserve">Consumables </v>
      </c>
      <c r="F16" s="3" t="str">
        <f>IF(Inputs!$G$6:$G18&lt;=50,Inputs!I18,bou)</f>
        <v>Sorties Stock Matiere</v>
      </c>
      <c r="H16" s="10"/>
    </row>
    <row r="17" spans="2:8" x14ac:dyDescent="0.2">
      <c r="B17" s="2" t="s">
        <v>104</v>
      </c>
      <c r="C17" s="2">
        <v>1</v>
      </c>
      <c r="D17" s="2" t="str">
        <f>VLOOKUP(Fraisfonction[[#This Row],[Sections]],Inputs!$D$5:$E$27,2,FALSE)</f>
        <v>A</v>
      </c>
      <c r="E17" s="4" t="str">
        <f ca="1">OFFSET(Tableau2[[#Headers],[Groupe Charges]],MATCH(Fraisfonction[[#This Row],[Charges]],Tableau2[Charges],0),0)</f>
        <v xml:space="preserve">Consumables </v>
      </c>
      <c r="F17" s="3" t="str">
        <f>IF(Inputs!$G$6:$G19&lt;=50,Inputs!I19,bou)</f>
        <v>Visserie Semi-Equipts &amp; Equipts</v>
      </c>
      <c r="H17" s="10"/>
    </row>
    <row r="18" spans="2:8" x14ac:dyDescent="0.2">
      <c r="B18" s="2" t="s">
        <v>105</v>
      </c>
      <c r="C18" s="2">
        <v>1</v>
      </c>
      <c r="D18" s="2" t="str">
        <f>VLOOKUP(Fraisfonction[[#This Row],[Sections]],Inputs!$D$5:$E$27,2,FALSE)</f>
        <v>A</v>
      </c>
      <c r="E18" s="4" t="str">
        <f ca="1">OFFSET(Tableau2[[#Headers],[Groupe Charges]],MATCH(Fraisfonction[[#This Row],[Charges]],Tableau2[Charges],0),0)</f>
        <v xml:space="preserve">Consumables </v>
      </c>
      <c r="F18" s="3" t="str">
        <f>IF(Inputs!$G$6:$G20&lt;=50,Inputs!I20,bou)</f>
        <v>Fournit.&amp; Prod.Entret.General</v>
      </c>
      <c r="H18" s="10"/>
    </row>
    <row r="19" spans="2:8" x14ac:dyDescent="0.2">
      <c r="B19" s="2" t="s">
        <v>106</v>
      </c>
      <c r="C19" s="2">
        <v>1</v>
      </c>
      <c r="D19" s="2" t="str">
        <f>VLOOKUP(Fraisfonction[[#This Row],[Sections]],Inputs!$D$5:$E$27,2,FALSE)</f>
        <v>A</v>
      </c>
      <c r="E19" s="4" t="str">
        <f ca="1">OFFSET(Tableau2[[#Headers],[Groupe Charges]],MATCH(Fraisfonction[[#This Row],[Charges]],Tableau2[Charges],0),0)</f>
        <v xml:space="preserve">Consumables </v>
      </c>
      <c r="F19" s="3" t="str">
        <f>IF(Inputs!$G$6:$G21&lt;=50,Inputs!I21,bou)</f>
        <v>Acquis.Mob.Mat.Fournit.Bureau</v>
      </c>
      <c r="H19" s="10"/>
    </row>
    <row r="20" spans="2:8" x14ac:dyDescent="0.2">
      <c r="B20" s="2" t="s">
        <v>107</v>
      </c>
      <c r="C20" s="2">
        <v>1</v>
      </c>
      <c r="D20" s="2" t="str">
        <f>VLOOKUP(Fraisfonction[[#This Row],[Sections]],Inputs!$D$5:$E$27,2,FALSE)</f>
        <v>A</v>
      </c>
      <c r="E20" s="4" t="str">
        <f ca="1">OFFSET(Tableau2[[#Headers],[Groupe Charges]],MATCH(Fraisfonction[[#This Row],[Charges]],Tableau2[Charges],0),0)</f>
        <v xml:space="preserve">Consumables </v>
      </c>
      <c r="F20" s="3" t="str">
        <f>IF(Inputs!$G$6:$G22&lt;=50,Inputs!I22,bou)</f>
        <v>Petit Outillage</v>
      </c>
      <c r="H20" s="12"/>
    </row>
    <row r="21" spans="2:8" x14ac:dyDescent="0.2">
      <c r="B21" s="2" t="s">
        <v>108</v>
      </c>
      <c r="C21" s="2">
        <v>1</v>
      </c>
      <c r="D21" s="2" t="str">
        <f>VLOOKUP(Fraisfonction[[#This Row],[Sections]],Inputs!$D$5:$E$27,2,FALSE)</f>
        <v>A</v>
      </c>
      <c r="E21" s="4" t="str">
        <f ca="1">OFFSET(Tableau2[[#Headers],[Groupe Charges]],MATCH(Fraisfonction[[#This Row],[Charges]],Tableau2[Charges],0),0)</f>
        <v xml:space="preserve">Consumables </v>
      </c>
      <c r="F21" s="3" t="str">
        <f>IF(Inputs!$G$6:$G23&lt;=50,Inputs!I23,bou)</f>
        <v>Matieres Consommab.Pdts Entret</v>
      </c>
      <c r="H21" s="13"/>
    </row>
    <row r="22" spans="2:8" x14ac:dyDescent="0.2">
      <c r="B22" s="2" t="s">
        <v>109</v>
      </c>
      <c r="C22" s="2">
        <v>1</v>
      </c>
      <c r="D22" s="2" t="str">
        <f>VLOOKUP(Fraisfonction[[#This Row],[Sections]],Inputs!$D$5:$E$27,2,FALSE)</f>
        <v>A</v>
      </c>
      <c r="E22" s="4" t="str">
        <f ca="1">OFFSET(Tableau2[[#Headers],[Groupe Charges]],MATCH(Fraisfonction[[#This Row],[Charges]],Tableau2[Charges],0),0)</f>
        <v xml:space="preserve">Business Services </v>
      </c>
      <c r="F22" s="3" t="str">
        <f>IF(Inputs!$G$6:$G24&lt;=50,Inputs!I24,bou)</f>
        <v>Assurances Batiments &amp; Is</v>
      </c>
      <c r="H22" s="12"/>
    </row>
    <row r="23" spans="2:8" x14ac:dyDescent="0.2">
      <c r="B23" s="2" t="s">
        <v>110</v>
      </c>
      <c r="C23" s="2">
        <v>1</v>
      </c>
      <c r="D23" s="2" t="str">
        <f>VLOOKUP(Fraisfonction[[#This Row],[Sections]],Inputs!$D$5:$E$27,2,FALSE)</f>
        <v>A</v>
      </c>
      <c r="E23" s="4" t="str">
        <f ca="1">OFFSET(Tableau2[[#Headers],[Groupe Charges]],MATCH(Fraisfonction[[#This Row],[Charges]],Tableau2[Charges],0),0)</f>
        <v xml:space="preserve">Business Services </v>
      </c>
      <c r="F23" s="3" t="str">
        <f>IF(Inputs!$G$6:$G25&lt;=50,Inputs!I25,bou)</f>
        <v>Assurances Hors Batiments &amp; Is</v>
      </c>
      <c r="G23" s="2"/>
      <c r="H23" s="10"/>
    </row>
    <row r="24" spans="2:8" x14ac:dyDescent="0.2">
      <c r="B24" s="2" t="s">
        <v>111</v>
      </c>
      <c r="C24" s="2">
        <v>1</v>
      </c>
      <c r="D24" s="2" t="str">
        <f>VLOOKUP(Fraisfonction[[#This Row],[Sections]],Inputs!$D$5:$E$27,2,FALSE)</f>
        <v>A</v>
      </c>
      <c r="E24" s="4" t="str">
        <f ca="1">OFFSET(Tableau2[[#Headers],[Groupe Charges]],MATCH(Fraisfonction[[#This Row],[Charges]],Tableau2[Charges],0),0)</f>
        <v xml:space="preserve">Business Services </v>
      </c>
      <c r="F24" s="3" t="str">
        <f>IF(Inputs!$G$6:$G26&lt;=50,Inputs!I26,bou)</f>
        <v>Affranchissements</v>
      </c>
      <c r="G24" s="2"/>
      <c r="H24" s="14"/>
    </row>
    <row r="25" spans="2:8" x14ac:dyDescent="0.2">
      <c r="B25" s="2" t="s">
        <v>112</v>
      </c>
      <c r="C25" s="2">
        <v>1</v>
      </c>
      <c r="D25" s="2" t="str">
        <f>VLOOKUP(Fraisfonction[[#This Row],[Sections]],Inputs!$D$5:$E$27,2,FALSE)</f>
        <v>A</v>
      </c>
      <c r="E25" s="4" t="str">
        <f ca="1">OFFSET(Tableau2[[#Headers],[Groupe Charges]],MATCH(Fraisfonction[[#This Row],[Charges]],Tableau2[Charges],0),0)</f>
        <v xml:space="preserve">Business Services </v>
      </c>
      <c r="F25" s="3" t="str">
        <f>IF(Inputs!$G$6:$G27&lt;=50,Inputs!I27,bou)</f>
        <v>Manutention</v>
      </c>
      <c r="G25" s="2"/>
      <c r="H25" s="10"/>
    </row>
    <row r="26" spans="2:8" x14ac:dyDescent="0.2">
      <c r="B26" s="2" t="str">
        <f ca="1">OFFSET(Inputs!$C$5,MATCH('Frais de fonctionnement'!C26,Inputs!$D$6:$D$27,0),0)</f>
        <v>a1</v>
      </c>
      <c r="C26" s="2">
        <v>1</v>
      </c>
      <c r="D26" s="2" t="str">
        <f>VLOOKUP(Fraisfonction[[#This Row],[Sections]],Inputs!$D$5:$E$27,2,FALSE)</f>
        <v>A</v>
      </c>
      <c r="E26" s="4" t="str">
        <f ca="1">OFFSET(Tableau2[[#Headers],[Groupe Charges]],MATCH(Fraisfonction[[#This Row],[Charges]],Tableau2[Charges],0),0)</f>
        <v xml:space="preserve">Business Services </v>
      </c>
      <c r="F26" s="3" t="str">
        <f>IF(Inputs!$G$6:$G28&lt;=50,Inputs!I28,bou)</f>
        <v>Affutage</v>
      </c>
    </row>
    <row r="27" spans="2:8" x14ac:dyDescent="0.2">
      <c r="B27" s="2" t="str">
        <f ca="1">OFFSET(Inputs!$C$5,MATCH('Frais de fonctionnement'!C27,Inputs!$D$6:$D$27,0),0)</f>
        <v>a1</v>
      </c>
      <c r="C27" s="2">
        <v>1</v>
      </c>
      <c r="D27" s="2" t="str">
        <f>VLOOKUP(Fraisfonction[[#This Row],[Sections]],Inputs!$D$5:$E$27,2,FALSE)</f>
        <v>A</v>
      </c>
      <c r="E27" s="4" t="str">
        <f ca="1">OFFSET(Tableau2[[#Headers],[Groupe Charges]],MATCH(Fraisfonction[[#This Row],[Charges]],Tableau2[Charges],0),0)</f>
        <v xml:space="preserve">Business Services </v>
      </c>
      <c r="F27" s="3" t="str">
        <f>IF(Inputs!$G$6:$G29&lt;=50,Inputs!I29,bou)</f>
        <v>Receptions, Restauration Exterieur</v>
      </c>
    </row>
    <row r="28" spans="2:8" x14ac:dyDescent="0.2">
      <c r="B28" s="2" t="str">
        <f ca="1">OFFSET(Inputs!$C$5,MATCH('Frais de fonctionnement'!C28,Inputs!$D$6:$D$27,0),0)</f>
        <v>a1</v>
      </c>
      <c r="C28" s="2">
        <v>1</v>
      </c>
      <c r="D28" s="2" t="str">
        <f>VLOOKUP(Fraisfonction[[#This Row],[Sections]],Inputs!$D$5:$E$27,2,FALSE)</f>
        <v>A</v>
      </c>
      <c r="E28" s="4" t="str">
        <f ca="1">OFFSET(Tableau2[[#Headers],[Groupe Charges]],MATCH(Fraisfonction[[#This Row],[Charges]],Tableau2[Charges],0),0)</f>
        <v xml:space="preserve">Business Services </v>
      </c>
      <c r="F28" s="3" t="str">
        <f>IF(Inputs!$G$6:$G30&lt;=50,Inputs!I30,bou)</f>
        <v>Transports Lies A L'Exploitat.</v>
      </c>
    </row>
    <row r="29" spans="2:8" x14ac:dyDescent="0.2">
      <c r="B29" s="2" t="str">
        <f ca="1">OFFSET(Inputs!$C$5,MATCH('Frais de fonctionnement'!C29,Inputs!$D$6:$D$27,0),0)</f>
        <v>a1</v>
      </c>
      <c r="C29" s="2">
        <v>1</v>
      </c>
      <c r="D29" s="2" t="str">
        <f>VLOOKUP(Fraisfonction[[#This Row],[Sections]],Inputs!$D$5:$E$27,2,FALSE)</f>
        <v>A</v>
      </c>
      <c r="E29" s="4" t="str">
        <f ca="1">OFFSET(Tableau2[[#Headers],[Groupe Charges]],MATCH(Fraisfonction[[#This Row],[Charges]],Tableau2[Charges],0),0)</f>
        <v xml:space="preserve">Business Services </v>
      </c>
      <c r="F29" s="3" t="str">
        <f>IF(Inputs!$G$6:$G31&lt;=50,Inputs!I31,bou)</f>
        <v>Publicite Cadeaux</v>
      </c>
      <c r="G29" s="2"/>
    </row>
    <row r="30" spans="2:8" x14ac:dyDescent="0.2">
      <c r="B30" s="2" t="str">
        <f ca="1">OFFSET(Inputs!$C$5,MATCH('Frais de fonctionnement'!C30,Inputs!$D$6:$D$27,0),0)</f>
        <v>a1</v>
      </c>
      <c r="C30" s="2">
        <v>1</v>
      </c>
      <c r="D30" s="2" t="str">
        <f>VLOOKUP(Fraisfonction[[#This Row],[Sections]],Inputs!$D$5:$E$27,2,FALSE)</f>
        <v>A</v>
      </c>
      <c r="E30" s="4" t="str">
        <f ca="1">OFFSET(Tableau2[[#Headers],[Groupe Charges]],MATCH(Fraisfonction[[#This Row],[Charges]],Tableau2[Charges],0),0)</f>
        <v xml:space="preserve">Business Services </v>
      </c>
      <c r="F30" s="3" t="str">
        <f>IF(Inputs!$G$6:$G32&lt;=50,Inputs!I32,bou)</f>
        <v>Inscriptions Congres, Manifestation</v>
      </c>
    </row>
    <row r="31" spans="2:8" x14ac:dyDescent="0.2">
      <c r="B31" s="2" t="str">
        <f ca="1">OFFSET(Inputs!$C$5,MATCH('Frais de fonctionnement'!C31,Inputs!$D$6:$D$27,0),0)</f>
        <v>a1</v>
      </c>
      <c r="C31" s="2">
        <v>1</v>
      </c>
      <c r="D31" s="2" t="str">
        <f>VLOOKUP(Fraisfonction[[#This Row],[Sections]],Inputs!$D$5:$E$27,2,FALSE)</f>
        <v>A</v>
      </c>
      <c r="E31" s="4" t="str">
        <f ca="1">OFFSET(Tableau2[[#Headers],[Groupe Charges]],MATCH(Fraisfonction[[#This Row],[Charges]],Tableau2[Charges],0),0)</f>
        <v xml:space="preserve">Business Services </v>
      </c>
      <c r="F31" s="3" t="str">
        <f>IF(Inputs!$G$6:$G33&lt;=50,Inputs!I33,bou)</f>
        <v>Actes,Formalites,Intermediaires</v>
      </c>
    </row>
    <row r="32" spans="2:8" x14ac:dyDescent="0.2">
      <c r="B32" s="2" t="str">
        <f ca="1">OFFSET(Inputs!$C$5,MATCH('Frais de fonctionnement'!C32,Inputs!$D$6:$D$27,0),0)</f>
        <v>a1</v>
      </c>
      <c r="C32" s="2">
        <v>1</v>
      </c>
      <c r="D32" s="2" t="str">
        <f>VLOOKUP(Fraisfonction[[#This Row],[Sections]],Inputs!$D$5:$E$27,2,FALSE)</f>
        <v>A</v>
      </c>
      <c r="E32" s="4" t="str">
        <f ca="1">OFFSET(Tableau2[[#Headers],[Groupe Charges]],MATCH(Fraisfonction[[#This Row],[Charges]],Tableau2[Charges],0),0)</f>
        <v xml:space="preserve">Business Services </v>
      </c>
      <c r="F32" s="3" t="str">
        <f>IF(Inputs!$G$6:$G34&lt;=50,Inputs!I34,bou)</f>
        <v>Trvx et services sur site</v>
      </c>
    </row>
    <row r="33" spans="2:6" x14ac:dyDescent="0.2">
      <c r="B33" s="2" t="str">
        <f ca="1">OFFSET(Inputs!$C$5,MATCH('Frais de fonctionnement'!C33,Inputs!$D$6:$D$27,0),0)</f>
        <v>a1</v>
      </c>
      <c r="C33" s="2">
        <v>1</v>
      </c>
      <c r="D33" s="2" t="str">
        <f>VLOOKUP(Fraisfonction[[#This Row],[Sections]],Inputs!$D$5:$E$27,2,FALSE)</f>
        <v>A</v>
      </c>
      <c r="E33" s="4" t="str">
        <f ca="1">OFFSET(Tableau2[[#Headers],[Groupe Charges]],MATCH(Fraisfonction[[#This Row],[Charges]],Tableau2[Charges],0),0)</f>
        <v xml:space="preserve">Business Services </v>
      </c>
      <c r="F33" s="3" t="str">
        <f>IF(Inputs!$G$6:$G35&lt;=50,Inputs!I35,bou)</f>
        <v>Redevances,Dons,Mecenat</v>
      </c>
    </row>
    <row r="34" spans="2:6" x14ac:dyDescent="0.2">
      <c r="B34" s="2" t="str">
        <f ca="1">OFFSET(Inputs!$C$5,MATCH('Frais de fonctionnement'!C34,Inputs!$D$6:$D$27,0),0)</f>
        <v>a1</v>
      </c>
      <c r="C34" s="2">
        <v>1</v>
      </c>
      <c r="D34" s="2" t="str">
        <f>VLOOKUP(Fraisfonction[[#This Row],[Sections]],Inputs!$D$5:$E$27,2,FALSE)</f>
        <v>A</v>
      </c>
      <c r="E34" s="4" t="str">
        <f ca="1">OFFSET(Tableau2[[#Headers],[Groupe Charges]],MATCH(Fraisfonction[[#This Row],[Charges]],Tableau2[Charges],0),0)</f>
        <v xml:space="preserve">Business Services </v>
      </c>
      <c r="F34" s="3" t="str">
        <f>IF(Inputs!$G$6:$G36&lt;=50,Inputs!I36,bou)</f>
        <v xml:space="preserve">Entretien Materiel Et Outil. </v>
      </c>
    </row>
    <row r="35" spans="2:6" x14ac:dyDescent="0.2">
      <c r="B35" s="2" t="str">
        <f ca="1">OFFSET(Inputs!$C$5,MATCH('Frais de fonctionnement'!C35,Inputs!$D$6:$D$27,0),0)</f>
        <v>a1</v>
      </c>
      <c r="C35" s="2">
        <v>1</v>
      </c>
      <c r="D35" s="2" t="str">
        <f>VLOOKUP(Fraisfonction[[#This Row],[Sections]],Inputs!$D$5:$E$27,2,FALSE)</f>
        <v>A</v>
      </c>
      <c r="E35" s="4" t="str">
        <f ca="1">OFFSET(Tableau2[[#Headers],[Groupe Charges]],MATCH(Fraisfonction[[#This Row],[Charges]],Tableau2[Charges],0),0)</f>
        <v xml:space="preserve">Business Services </v>
      </c>
      <c r="F35" s="3" t="str">
        <f>IF(Inputs!$G$6:$G37&lt;=50,Inputs!I37,bou)</f>
        <v>Loyers Mat &amp; Outil.Hors It</v>
      </c>
    </row>
    <row r="36" spans="2:6" x14ac:dyDescent="0.2">
      <c r="B36" s="2" t="str">
        <f ca="1">OFFSET(Inputs!$C$5,MATCH('Frais de fonctionnement'!C36,Inputs!$D$6:$D$27,0),0)</f>
        <v>a1</v>
      </c>
      <c r="C36" s="2">
        <v>1</v>
      </c>
      <c r="D36" s="2" t="str">
        <f>VLOOKUP(Fraisfonction[[#This Row],[Sections]],Inputs!$D$5:$E$27,2,FALSE)</f>
        <v>A</v>
      </c>
      <c r="E36" s="4" t="str">
        <f ca="1">OFFSET(Tableau2[[#Headers],[Groupe Charges]],MATCH(Fraisfonction[[#This Row],[Charges]],Tableau2[Charges],0),0)</f>
        <v xml:space="preserve">Facil.Managt &amp; Utilities </v>
      </c>
      <c r="F36" s="3" t="str">
        <f>IF(Inputs!$G$6:$G38&lt;=50,Inputs!I38,bou)</f>
        <v>Remb.De Charges &amp; Subventions Recu</v>
      </c>
    </row>
    <row r="37" spans="2:6" x14ac:dyDescent="0.2">
      <c r="B37" s="2" t="str">
        <f ca="1">OFFSET(Inputs!$C$5,MATCH('Frais de fonctionnement'!C37,Inputs!$D$6:$D$27,0),0)</f>
        <v>a1</v>
      </c>
      <c r="C37" s="2">
        <v>1</v>
      </c>
      <c r="D37" s="2" t="str">
        <f>VLOOKUP(Fraisfonction[[#This Row],[Sections]],Inputs!$D$5:$E$27,2,FALSE)</f>
        <v>A</v>
      </c>
      <c r="E37" s="4" t="str">
        <f ca="1">OFFSET(Tableau2[[#Headers],[Groupe Charges]],MATCH(Fraisfonction[[#This Row],[Charges]],Tableau2[Charges],0),0)</f>
        <v xml:space="preserve">Facil.Managt &amp; Utilities </v>
      </c>
      <c r="F37" s="3" t="str">
        <f>IF(Inputs!$G$6:$G39&lt;=50,Inputs!I39,bou)</f>
        <v>Electricite</v>
      </c>
    </row>
    <row r="38" spans="2:6" x14ac:dyDescent="0.2">
      <c r="B38" s="2" t="str">
        <f ca="1">OFFSET(Inputs!$C$5,MATCH('Frais de fonctionnement'!C38,Inputs!$D$6:$D$27,0),0)</f>
        <v>a1</v>
      </c>
      <c r="C38" s="2">
        <v>1</v>
      </c>
      <c r="D38" s="2" t="str">
        <f>VLOOKUP(Fraisfonction[[#This Row],[Sections]],Inputs!$D$5:$E$27,2,FALSE)</f>
        <v>A</v>
      </c>
      <c r="E38" s="4" t="str">
        <f ca="1">OFFSET(Tableau2[[#Headers],[Groupe Charges]],MATCH(Fraisfonction[[#This Row],[Charges]],Tableau2[Charges],0),0)</f>
        <v xml:space="preserve">Facil.Managt &amp; Utilities </v>
      </c>
      <c r="F38" s="3" t="str">
        <f>IF(Inputs!$G$6:$G40&lt;=50,Inputs!I40,bou)</f>
        <v>Eau</v>
      </c>
    </row>
    <row r="39" spans="2:6" x14ac:dyDescent="0.2">
      <c r="B39" s="2" t="str">
        <f ca="1">OFFSET(Inputs!$C$5,MATCH('Frais de fonctionnement'!C39,Inputs!$D$6:$D$27,0),0)</f>
        <v>a1</v>
      </c>
      <c r="C39" s="2">
        <v>1</v>
      </c>
      <c r="D39" s="2" t="str">
        <f>VLOOKUP(Fraisfonction[[#This Row],[Sections]],Inputs!$D$5:$E$27,2,FALSE)</f>
        <v>A</v>
      </c>
      <c r="E39" s="4" t="str">
        <f ca="1">OFFSET(Tableau2[[#Headers],[Groupe Charges]],MATCH(Fraisfonction[[#This Row],[Charges]],Tableau2[Charges],0),0)</f>
        <v xml:space="preserve">Facil.Managt &amp; Utilities </v>
      </c>
      <c r="F39" s="3" t="str">
        <f>IF(Inputs!$G$6:$G41&lt;=50,Inputs!I41,bou)</f>
        <v>Gaz</v>
      </c>
    </row>
    <row r="40" spans="2:6" x14ac:dyDescent="0.2">
      <c r="B40" s="2" t="str">
        <f ca="1">OFFSET(Inputs!$C$5,MATCH('Frais de fonctionnement'!C40,Inputs!$D$6:$D$27,0),0)</f>
        <v>a1</v>
      </c>
      <c r="C40" s="2">
        <v>1</v>
      </c>
      <c r="D40" s="2" t="str">
        <f>VLOOKUP(Fraisfonction[[#This Row],[Sections]],Inputs!$D$5:$E$27,2,FALSE)</f>
        <v>A</v>
      </c>
      <c r="E40" s="4" t="str">
        <f ca="1">OFFSET(Tableau2[[#Headers],[Groupe Charges]],MATCH(Fraisfonction[[#This Row],[Charges]],Tableau2[Charges],0),0)</f>
        <v xml:space="preserve">Facil.Managt &amp; Utilities </v>
      </c>
      <c r="F40" s="3" t="str">
        <f>IF(Inputs!$G$6:$G42&lt;=50,Inputs!I42,bou)</f>
        <v>Fuel Combustible De Chauffage</v>
      </c>
    </row>
    <row r="41" spans="2:6" x14ac:dyDescent="0.2">
      <c r="B41" s="2" t="str">
        <f ca="1">OFFSET(Inputs!$C$5,MATCH('Frais de fonctionnement'!C41,Inputs!$D$6:$D$27,0),0)</f>
        <v>a1</v>
      </c>
      <c r="C41" s="2">
        <v>1</v>
      </c>
      <c r="D41" s="2" t="str">
        <f>VLOOKUP(Fraisfonction[[#This Row],[Sections]],Inputs!$D$5:$E$27,2,FALSE)</f>
        <v>A</v>
      </c>
      <c r="E41" s="4" t="str">
        <f ca="1">OFFSET(Tableau2[[#Headers],[Groupe Charges]],MATCH(Fraisfonction[[#This Row],[Charges]],Tableau2[Charges],0),0)</f>
        <v xml:space="preserve">Facil.Managt &amp; Utilities </v>
      </c>
      <c r="F41" s="3" t="str">
        <f>IF(Inputs!$G$6:$G43&lt;=50,Inputs!I43,bou)</f>
        <v>Nettoyage Ateliers Et Bureaux</v>
      </c>
    </row>
    <row r="42" spans="2:6" x14ac:dyDescent="0.2">
      <c r="B42" s="2" t="str">
        <f ca="1">OFFSET(Inputs!$C$5,MATCH('Frais de fonctionnement'!C42,Inputs!$D$6:$D$27,0),0)</f>
        <v>a1</v>
      </c>
      <c r="C42" s="2">
        <v>1</v>
      </c>
      <c r="D42" s="2" t="str">
        <f>VLOOKUP(Fraisfonction[[#This Row],[Sections]],Inputs!$D$5:$E$27,2,FALSE)</f>
        <v>A</v>
      </c>
      <c r="E42" s="4" t="str">
        <f ca="1">OFFSET(Tableau2[[#Headers],[Groupe Charges]],MATCH(Fraisfonction[[#This Row],[Charges]],Tableau2[Charges],0),0)</f>
        <v xml:space="preserve">Facil.Managt &amp; Utilities </v>
      </c>
      <c r="F42" s="3" t="str">
        <f>IF(Inputs!$G$6:$G44&lt;=50,Inputs!I44,bou)</f>
        <v>Frais De Gardiennage</v>
      </c>
    </row>
    <row r="43" spans="2:6" x14ac:dyDescent="0.2">
      <c r="B43" s="2" t="str">
        <f ca="1">OFFSET(Inputs!$C$5,MATCH('Frais de fonctionnement'!C43,Inputs!$D$6:$D$27,0),0)</f>
        <v>a1</v>
      </c>
      <c r="C43" s="2">
        <v>1</v>
      </c>
      <c r="D43" s="2" t="str">
        <f>VLOOKUP(Fraisfonction[[#This Row],[Sections]],Inputs!$D$5:$E$27,2,FALSE)</f>
        <v>A</v>
      </c>
      <c r="E43" s="4" t="str">
        <f ca="1">OFFSET(Tableau2[[#Headers],[Groupe Charges]],MATCH(Fraisfonction[[#This Row],[Charges]],Tableau2[Charges],0),0)</f>
        <v xml:space="preserve">Facil.Managt &amp; Utilities </v>
      </c>
      <c r="F43" s="3" t="str">
        <f>IF(Inputs!$G$6:$G45&lt;=50,Inputs!I45,bou)</f>
        <v>Loyers EADS Terrains &amp; Constructio</v>
      </c>
    </row>
    <row r="44" spans="2:6" x14ac:dyDescent="0.2">
      <c r="B44" s="2" t="str">
        <f ca="1">OFFSET(Inputs!$C$5,MATCH('Frais de fonctionnement'!C44,Inputs!$D$6:$D$27,0),0)</f>
        <v>a1</v>
      </c>
      <c r="C44" s="2">
        <v>1</v>
      </c>
      <c r="D44" s="2" t="str">
        <f>VLOOKUP(Fraisfonction[[#This Row],[Sections]],Inputs!$D$5:$E$27,2,FALSE)</f>
        <v>A</v>
      </c>
      <c r="E44" s="4" t="str">
        <f ca="1">OFFSET(Tableau2[[#Headers],[Groupe Charges]],MATCH(Fraisfonction[[#This Row],[Charges]],Tableau2[Charges],0),0)</f>
        <v xml:space="preserve">Facil.Managt &amp; Utilities </v>
      </c>
      <c r="F44" s="3" t="str">
        <f>IF(Inputs!$G$6:$G46&lt;=50,Inputs!I46,bou)</f>
        <v>Loyers SRE Terrains &amp; Construction</v>
      </c>
    </row>
    <row r="45" spans="2:6" x14ac:dyDescent="0.2">
      <c r="B45" s="2" t="str">
        <f ca="1">OFFSET(Inputs!$C$5,MATCH('Frais de fonctionnement'!C45,Inputs!$D$6:$D$27,0),0)</f>
        <v>a1</v>
      </c>
      <c r="C45" s="2">
        <v>1</v>
      </c>
      <c r="D45" s="2" t="str">
        <f>VLOOKUP(Fraisfonction[[#This Row],[Sections]],Inputs!$D$5:$E$27,2,FALSE)</f>
        <v>A</v>
      </c>
      <c r="E45" s="4" t="str">
        <f ca="1">OFFSET(Tableau2[[#Headers],[Groupe Charges]],MATCH(Fraisfonction[[#This Row],[Charges]],Tableau2[Charges],0),0)</f>
        <v xml:space="preserve">Facil.Managt &amp; Utilities </v>
      </c>
      <c r="F45" s="3" t="str">
        <f>IF(Inputs!$G$6:$G47&lt;=50,Inputs!I47,bou)</f>
        <v>Loyers Exterieurs Terrains &amp; Const</v>
      </c>
    </row>
    <row r="46" spans="2:6" x14ac:dyDescent="0.2">
      <c r="B46" s="2" t="str">
        <f ca="1">OFFSET(Inputs!$C$5,MATCH('Frais de fonctionnement'!C46,Inputs!$D$6:$D$27,0),0)</f>
        <v>a1</v>
      </c>
      <c r="C46" s="2">
        <v>1</v>
      </c>
      <c r="D46" s="2" t="str">
        <f>VLOOKUP(Fraisfonction[[#This Row],[Sections]],Inputs!$D$5:$E$27,2,FALSE)</f>
        <v>A</v>
      </c>
      <c r="E46" s="4" t="str">
        <f ca="1">OFFSET(Tableau2[[#Headers],[Groupe Charges]],MATCH(Fraisfonction[[#This Row],[Charges]],Tableau2[Charges],0),0)</f>
        <v xml:space="preserve">Facil.Managt &amp; Utilities </v>
      </c>
      <c r="F46" s="3" t="str">
        <f>IF(Inputs!$G$6:$G48&lt;=50,Inputs!I48,bou)</f>
        <v>Entretien Terrains</v>
      </c>
    </row>
    <row r="47" spans="2:6" x14ac:dyDescent="0.2">
      <c r="B47" s="2" t="str">
        <f ca="1">OFFSET(Inputs!$C$5,MATCH('Frais de fonctionnement'!C47,Inputs!$D$6:$D$27,0),0)</f>
        <v>a1</v>
      </c>
      <c r="C47" s="2">
        <v>1</v>
      </c>
      <c r="D47" s="2" t="str">
        <f>VLOOKUP(Fraisfonction[[#This Row],[Sections]],Inputs!$D$5:$E$27,2,FALSE)</f>
        <v>A</v>
      </c>
      <c r="E47" s="4" t="str">
        <f ca="1">OFFSET(Tableau2[[#Headers],[Groupe Charges]],MATCH(Fraisfonction[[#This Row],[Charges]],Tableau2[Charges],0),0)</f>
        <v xml:space="preserve">Facil.Managt &amp; Utilities </v>
      </c>
      <c r="F47" s="3" t="str">
        <f>IF(Inputs!$G$6:$G49&lt;=50,Inputs!I49,bou)</f>
        <v>Entretien Batiments</v>
      </c>
    </row>
    <row r="48" spans="2:6" x14ac:dyDescent="0.2">
      <c r="B48" s="2" t="str">
        <f ca="1">OFFSET(Inputs!$C$5,MATCH('Frais de fonctionnement'!C48,Inputs!$D$6:$D$27,0),0)</f>
        <v>a1</v>
      </c>
      <c r="C48" s="2">
        <v>1</v>
      </c>
      <c r="D48" s="2" t="str">
        <f>VLOOKUP(Fraisfonction[[#This Row],[Sections]],Inputs!$D$5:$E$27,2,FALSE)</f>
        <v>A</v>
      </c>
      <c r="E48" s="4" t="str">
        <f ca="1">OFFSET(Tableau2[[#Headers],[Groupe Charges]],MATCH(Fraisfonction[[#This Row],[Charges]],Tableau2[Charges],0),0)</f>
        <v xml:space="preserve">Facil.Managt &amp; Utilities </v>
      </c>
      <c r="F48" s="3" t="str">
        <f>IF(Inputs!$G$6:$G50&lt;=50,Inputs!I50,bou)</f>
        <v>Entretien Installations Techniques</v>
      </c>
    </row>
    <row r="49" spans="2:8" x14ac:dyDescent="0.2">
      <c r="B49" s="2" t="str">
        <f ca="1">OFFSET(Inputs!$C$5,MATCH('Frais de fonctionnement'!C49,Inputs!$D$6:$D$27,0),0)</f>
        <v>a1</v>
      </c>
      <c r="C49" s="2">
        <v>1</v>
      </c>
      <c r="D49" s="2" t="str">
        <f>VLOOKUP(Fraisfonction[[#This Row],[Sections]],Inputs!$D$5:$E$27,2,FALSE)</f>
        <v>A</v>
      </c>
      <c r="E49" s="4" t="str">
        <f ca="1">OFFSET(Tableau2[[#Headers],[Groupe Charges]],MATCH(Fraisfonction[[#This Row],[Charges]],Tableau2[Charges],0),0)</f>
        <v xml:space="preserve">Facil.Managt &amp; Utilities </v>
      </c>
      <c r="F49" s="3" t="str">
        <f>IF(Inputs!$G$6:$G51&lt;=50,Inputs!I51,bou)</f>
        <v>Transport Du Personnel</v>
      </c>
    </row>
    <row r="50" spans="2:8" x14ac:dyDescent="0.2">
      <c r="B50" s="2" t="str">
        <f ca="1">OFFSET(Inputs!$C$5,MATCH('Frais de fonctionnement'!C50,Inputs!$D$6:$D$27,0),0)</f>
        <v>a1</v>
      </c>
      <c r="C50" s="2">
        <v>1</v>
      </c>
      <c r="D50" s="2" t="str">
        <f>VLOOKUP(Fraisfonction[[#This Row],[Sections]],Inputs!$D$5:$E$27,2,FALSE)</f>
        <v>A</v>
      </c>
      <c r="E50" s="4" t="str">
        <f ca="1">OFFSET(Tableau2[[#Headers],[Groupe Charges]],MATCH(Fraisfonction[[#This Row],[Charges]],Tableau2[Charges],0),0)</f>
        <v xml:space="preserve">Facil.Managt &amp; Utilities </v>
      </c>
      <c r="F50" s="3" t="str">
        <f>IF(Inputs!$G$6:$G52&lt;=50,Inputs!I52,bou)</f>
        <v>Elimination Des Dechets</v>
      </c>
    </row>
    <row r="51" spans="2:8" x14ac:dyDescent="0.2">
      <c r="B51" s="2" t="str">
        <f ca="1">OFFSET(Inputs!$C$5,MATCH('Frais de fonctionnement'!C51,Inputs!$D$6:$D$27,0),0)</f>
        <v>a1</v>
      </c>
      <c r="C51" s="2">
        <v>1</v>
      </c>
      <c r="D51" s="2" t="str">
        <f>VLOOKUP(Fraisfonction[[#This Row],[Sections]],Inputs!$D$5:$E$27,2,FALSE)</f>
        <v>A</v>
      </c>
      <c r="E51" s="4" t="str">
        <f ca="1">OFFSET(Tableau2[[#Headers],[Groupe Charges]],MATCH(Fraisfonction[[#This Row],[Charges]],Tableau2[Charges],0),0)</f>
        <v xml:space="preserve">Facil.Managt &amp; Utilities </v>
      </c>
      <c r="F51" s="3" t="str">
        <f>IF(Inputs!$G$6:$G53&lt;=50,Inputs!I53,bou)</f>
        <v>Frais De Reception Internes</v>
      </c>
    </row>
    <row r="52" spans="2:8" x14ac:dyDescent="0.2">
      <c r="B52" s="2" t="str">
        <f ca="1">OFFSET(Inputs!$C$5,MATCH('Frais de fonctionnement'!C52,Inputs!$D$6:$D$27,0),0)</f>
        <v>a1</v>
      </c>
      <c r="C52" s="2">
        <v>1</v>
      </c>
      <c r="D52" s="2" t="str">
        <f>VLOOKUP(Fraisfonction[[#This Row],[Sections]],Inputs!$D$5:$E$27,2,FALSE)</f>
        <v>A</v>
      </c>
      <c r="E52" s="4" t="str">
        <f ca="1">OFFSET(Tableau2[[#Headers],[Groupe Charges]],MATCH(Fraisfonction[[#This Row],[Charges]],Tableau2[Charges],0),0)</f>
        <v xml:space="preserve">Facil.Managt &amp; Utilities </v>
      </c>
      <c r="F52" s="3" t="str">
        <f>IF(Inputs!$G$6:$G54&lt;=50,Inputs!I54,bou)</f>
        <v>Amenagement Demenagement</v>
      </c>
    </row>
    <row r="53" spans="2:8" x14ac:dyDescent="0.2">
      <c r="B53" s="2" t="str">
        <f ca="1">OFFSET(Inputs!$C$5,MATCH('Frais de fonctionnement'!C53,Inputs!$D$6:$D$27,0),0)</f>
        <v>a1</v>
      </c>
      <c r="C53" s="2">
        <v>1</v>
      </c>
      <c r="D53" s="2" t="str">
        <f>VLOOKUP(Fraisfonction[[#This Row],[Sections]],Inputs!$D$5:$E$27,2,FALSE)</f>
        <v>A</v>
      </c>
      <c r="E53" s="4" t="str">
        <f ca="1">OFFSET(Tableau2[[#Headers],[Groupe Charges]],MATCH(Fraisfonction[[#This Row],[Charges]],Tableau2[Charges],0),0)</f>
        <v xml:space="preserve">It/Telecom </v>
      </c>
      <c r="F53" s="3" t="str">
        <f>IF(Inputs!$G$6:$G55&lt;=50,Inputs!I55,bou)</f>
        <v>Achat computers &lt; 500 euros</v>
      </c>
    </row>
    <row r="54" spans="2:8" x14ac:dyDescent="0.2">
      <c r="B54" s="2" t="str">
        <f ca="1">OFFSET(Inputs!$C$5,MATCH('Frais de fonctionnement'!C54,Inputs!$D$6:$D$27,0),0)</f>
        <v>a2</v>
      </c>
      <c r="C54" s="6">
        <v>2</v>
      </c>
      <c r="D54" s="2" t="str">
        <f>VLOOKUP(Fraisfonction[[#This Row],[Sections]],Inputs!$D$5:$E$27,2,FALSE)</f>
        <v>B</v>
      </c>
      <c r="E54" s="4" t="e">
        <f ca="1">OFFSET(Tableau2[[#Headers],[Groupe Charges]],MATCH(Fraisfonction[[#This Row],[Charges]],Tableau2[Charges],0),0)</f>
        <v>#N/A</v>
      </c>
      <c r="F54" s="3">
        <f>IF(Inputs!$G$6:$G56&lt;=50,Inputs!I56,bou)</f>
        <v>0</v>
      </c>
    </row>
    <row r="55" spans="2:8" x14ac:dyDescent="0.2">
      <c r="B55" s="2" t="str">
        <f ca="1">OFFSET(Inputs!$C$5,MATCH('Frais de fonctionnement'!C55,Inputs!$D$6:$D$27,0),0)</f>
        <v>a2</v>
      </c>
      <c r="C55" s="6">
        <v>2</v>
      </c>
      <c r="D55" s="2" t="str">
        <f>VLOOKUP(Fraisfonction[[#This Row],[Sections]],Inputs!$D$5:$E$27,2,FALSE)</f>
        <v>B</v>
      </c>
      <c r="E55" s="4" t="e">
        <f ca="1">OFFSET(Tableau2[[#Headers],[Groupe Charges]],MATCH(Fraisfonction[[#This Row],[Charges]],Tableau2[Charges],0),0)</f>
        <v>#N/A</v>
      </c>
      <c r="F55" s="3">
        <f>IF(Inputs!$G$6:$G57&lt;=50,Inputs!I57,bou)</f>
        <v>0</v>
      </c>
      <c r="H55" s="2"/>
    </row>
    <row r="56" spans="2:8" x14ac:dyDescent="0.2">
      <c r="B56" s="2" t="str">
        <f ca="1">OFFSET(Inputs!$C$5,MATCH('Frais de fonctionnement'!C56,Inputs!$D$6:$D$27,0),0)</f>
        <v>a2</v>
      </c>
      <c r="C56" s="6">
        <v>2</v>
      </c>
      <c r="D56" s="2" t="str">
        <f>VLOOKUP(Fraisfonction[[#This Row],[Sections]],Inputs!$D$5:$E$27,2,FALSE)</f>
        <v>B</v>
      </c>
      <c r="E56" s="4" t="e">
        <f ca="1">OFFSET(Tableau2[[#Headers],[Groupe Charges]],MATCH(Fraisfonction[[#This Row],[Charges]],Tableau2[Charges],0),0)</f>
        <v>#N/A</v>
      </c>
      <c r="F56" s="3">
        <f>IF(Inputs!$G$6:$G58&lt;=50,Inputs!I58,bou)</f>
        <v>0</v>
      </c>
    </row>
    <row r="57" spans="2:8" x14ac:dyDescent="0.2">
      <c r="B57" s="2" t="str">
        <f ca="1">OFFSET(Inputs!$C$5,MATCH('Frais de fonctionnement'!C57,Inputs!$D$6:$D$27,0),0)</f>
        <v>a2</v>
      </c>
      <c r="C57" s="6">
        <v>2</v>
      </c>
      <c r="D57" s="2" t="str">
        <f>VLOOKUP(Fraisfonction[[#This Row],[Sections]],Inputs!$D$5:$E$27,2,FALSE)</f>
        <v>B</v>
      </c>
      <c r="E57" s="4" t="e">
        <f ca="1">OFFSET(Tableau2[[#Headers],[Groupe Charges]],MATCH(Fraisfonction[[#This Row],[Charges]],Tableau2[Charges],0),0)</f>
        <v>#N/A</v>
      </c>
      <c r="F57" s="3">
        <f>IF(Inputs!$G$6:$G59&lt;=50,Inputs!I59,bou)</f>
        <v>0</v>
      </c>
    </row>
    <row r="58" spans="2:8" x14ac:dyDescent="0.2">
      <c r="B58" s="2" t="str">
        <f ca="1">OFFSET(Inputs!$C$5,MATCH('Frais de fonctionnement'!C58,Inputs!$D$6:$D$27,0),0)</f>
        <v>a2</v>
      </c>
      <c r="C58" s="6">
        <v>2</v>
      </c>
      <c r="D58" s="2" t="str">
        <f>VLOOKUP(Fraisfonction[[#This Row],[Sections]],Inputs!$D$5:$E$27,2,FALSE)</f>
        <v>B</v>
      </c>
      <c r="E58" s="4" t="e">
        <f ca="1">OFFSET(Tableau2[[#Headers],[Groupe Charges]],MATCH(Fraisfonction[[#This Row],[Charges]],Tableau2[Charges],0),0)</f>
        <v>#N/A</v>
      </c>
      <c r="F58" s="3">
        <f>IF(Inputs!$G$6:$G60&lt;=50,Inputs!I60,bou)</f>
        <v>0</v>
      </c>
      <c r="H58" s="2"/>
    </row>
    <row r="59" spans="2:8" x14ac:dyDescent="0.2">
      <c r="B59" s="2" t="str">
        <f ca="1">OFFSET(Inputs!$C$5,MATCH('Frais de fonctionnement'!C59,Inputs!$D$6:$D$27,0),0)</f>
        <v>a2</v>
      </c>
      <c r="C59" s="6">
        <v>2</v>
      </c>
      <c r="D59" s="2" t="str">
        <f>VLOOKUP(Fraisfonction[[#This Row],[Sections]],Inputs!$D$5:$E$27,2,FALSE)</f>
        <v>B</v>
      </c>
      <c r="E59" s="4" t="e">
        <f ca="1">OFFSET(Tableau2[[#Headers],[Groupe Charges]],MATCH(Fraisfonction[[#This Row],[Charges]],Tableau2[Charges],0),0)</f>
        <v>#N/A</v>
      </c>
      <c r="F59" s="3">
        <f>IF(Inputs!$G$6:$G61&lt;=50,Inputs!I61,bou)</f>
        <v>0</v>
      </c>
      <c r="H59" s="2"/>
    </row>
    <row r="60" spans="2:8" x14ac:dyDescent="0.2">
      <c r="B60" s="2" t="str">
        <f ca="1">OFFSET(Inputs!$C$5,MATCH('Frais de fonctionnement'!C60,Inputs!$D$6:$D$27,0),0)</f>
        <v>a2</v>
      </c>
      <c r="C60" s="6">
        <v>2</v>
      </c>
      <c r="D60" s="2" t="str">
        <f>VLOOKUP(Fraisfonction[[#This Row],[Sections]],Inputs!$D$5:$E$27,2,FALSE)</f>
        <v>B</v>
      </c>
      <c r="E60" s="4" t="e">
        <f ca="1">OFFSET(Tableau2[[#Headers],[Groupe Charges]],MATCH(Fraisfonction[[#This Row],[Charges]],Tableau2[Charges],0),0)</f>
        <v>#N/A</v>
      </c>
      <c r="F60" s="3">
        <f>IF(Inputs!$G$6:$G62&lt;=50,Inputs!I62,bou)</f>
        <v>0</v>
      </c>
    </row>
    <row r="61" spans="2:8" x14ac:dyDescent="0.2">
      <c r="B61" s="2" t="str">
        <f ca="1">OFFSET(Inputs!$C$5,MATCH('Frais de fonctionnement'!C61,Inputs!$D$6:$D$27,0),0)</f>
        <v>a2</v>
      </c>
      <c r="C61" s="6">
        <v>2</v>
      </c>
      <c r="D61" s="2" t="str">
        <f>VLOOKUP(Fraisfonction[[#This Row],[Sections]],Inputs!$D$5:$E$27,2,FALSE)</f>
        <v>B</v>
      </c>
      <c r="E61" s="4" t="e">
        <f ca="1">OFFSET(Tableau2[[#Headers],[Groupe Charges]],MATCH(Fraisfonction[[#This Row],[Charges]],Tableau2[Charges],0),0)</f>
        <v>#N/A</v>
      </c>
      <c r="F61" s="3">
        <f>IF(Inputs!$G$6:$G63&lt;=50,Inputs!I63,bou)</f>
        <v>0</v>
      </c>
    </row>
  </sheetData>
  <mergeCells count="1">
    <mergeCell ref="B2:F2"/>
  </mergeCells>
  <conditionalFormatting sqref="E4:E61">
    <cfRule type="expression" dxfId="7" priority="97">
      <formula>$E4="It/Telecom "</formula>
    </cfRule>
    <cfRule type="expression" dxfId="6" priority="98">
      <formula>$E4="Facil.Managt &amp; Utilities "</formula>
    </cfRule>
    <cfRule type="expression" dxfId="5" priority="99">
      <formula>$E4="Business Services "</formula>
    </cfRule>
    <cfRule type="expression" dxfId="4" priority="100">
      <formula>$E4="Consumables "</formula>
    </cfRule>
    <cfRule type="expression" dxfId="3" priority="101">
      <formula>$E4="Travel cost &amp; accomodation "</formula>
    </cfRule>
    <cfRule type="expression" dxfId="2" priority="102">
      <formula>$E4="Subcontracted works "</formula>
    </cfRule>
    <cfRule type="expression" dxfId="1" priority="103">
      <formula>$E4="Subcontracted in situ personnel"</formula>
    </cfRule>
    <cfRule type="expression" dxfId="0" priority="104">
      <formula>$E4="Personnel related costs 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Inputs!$D$6:$D$27</xm:f>
          </x14:formula1>
          <xm:sqref>C4:C61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5"/>
  <sheetViews>
    <sheetView tabSelected="1" zoomScale="70" zoomScaleNormal="70" workbookViewId="0">
      <selection activeCell="L18" sqref="L18"/>
    </sheetView>
  </sheetViews>
  <sheetFormatPr baseColWidth="10" defaultRowHeight="14.25" x14ac:dyDescent="0.2"/>
  <cols>
    <col min="2" max="2" width="13.25" customWidth="1"/>
    <col min="4" max="4" width="27" bestFit="1" customWidth="1"/>
    <col min="5" max="5" width="27" customWidth="1"/>
    <col min="7" max="7" width="14.75" bestFit="1" customWidth="1"/>
    <col min="8" max="8" width="27.625" bestFit="1" customWidth="1"/>
    <col min="9" max="9" width="34" bestFit="1" customWidth="1"/>
  </cols>
  <sheetData>
    <row r="1" spans="1:9" ht="26.25" customHeight="1" x14ac:dyDescent="0.2">
      <c r="A1" s="27" t="s">
        <v>66</v>
      </c>
      <c r="B1" s="27"/>
      <c r="C1" s="27"/>
      <c r="D1" s="27"/>
      <c r="E1" s="27"/>
      <c r="F1" s="27"/>
      <c r="G1" s="27"/>
      <c r="H1" s="27"/>
      <c r="I1" s="27"/>
    </row>
    <row r="4" spans="1:9" ht="15.75" x14ac:dyDescent="0.25">
      <c r="B4" s="28" t="s">
        <v>63</v>
      </c>
      <c r="C4" s="28"/>
      <c r="D4" s="28"/>
      <c r="E4" s="28"/>
      <c r="G4" s="28" t="s">
        <v>51</v>
      </c>
      <c r="H4" s="28"/>
      <c r="I4" s="28"/>
    </row>
    <row r="5" spans="1:9" ht="15" x14ac:dyDescent="0.2">
      <c r="B5" s="23" t="s">
        <v>68</v>
      </c>
      <c r="C5" s="21" t="s">
        <v>0</v>
      </c>
      <c r="D5" s="22" t="s">
        <v>63</v>
      </c>
      <c r="E5" s="22" t="s">
        <v>64</v>
      </c>
      <c r="G5" s="17" t="s">
        <v>67</v>
      </c>
      <c r="H5" s="17" t="s">
        <v>50</v>
      </c>
      <c r="I5" s="17" t="s">
        <v>51</v>
      </c>
    </row>
    <row r="6" spans="1:9" x14ac:dyDescent="0.2">
      <c r="B6" s="1">
        <v>1</v>
      </c>
      <c r="C6" s="18" t="s">
        <v>91</v>
      </c>
      <c r="D6" s="19">
        <v>1</v>
      </c>
      <c r="E6" s="20" t="s">
        <v>69</v>
      </c>
      <c r="G6">
        <v>1</v>
      </c>
      <c r="H6" t="s">
        <v>55</v>
      </c>
      <c r="I6" t="s">
        <v>3</v>
      </c>
    </row>
    <row r="7" spans="1:9" x14ac:dyDescent="0.2">
      <c r="B7" s="1">
        <v>2</v>
      </c>
      <c r="C7" s="18" t="s">
        <v>92</v>
      </c>
      <c r="D7" s="19">
        <v>2</v>
      </c>
      <c r="E7" s="20" t="s">
        <v>70</v>
      </c>
      <c r="G7">
        <v>2</v>
      </c>
      <c r="H7" t="s">
        <v>55</v>
      </c>
      <c r="I7" t="s">
        <v>4</v>
      </c>
    </row>
    <row r="8" spans="1:9" x14ac:dyDescent="0.2">
      <c r="B8" s="1">
        <v>3</v>
      </c>
      <c r="C8" s="18" t="s">
        <v>93</v>
      </c>
      <c r="D8" s="19">
        <v>3</v>
      </c>
      <c r="E8" s="20" t="s">
        <v>71</v>
      </c>
      <c r="G8">
        <v>3</v>
      </c>
      <c r="H8" t="s">
        <v>55</v>
      </c>
      <c r="I8" t="s">
        <v>5</v>
      </c>
    </row>
    <row r="9" spans="1:9" x14ac:dyDescent="0.2">
      <c r="B9" s="1">
        <v>4</v>
      </c>
      <c r="C9" s="18" t="s">
        <v>94</v>
      </c>
      <c r="D9" s="19">
        <v>4</v>
      </c>
      <c r="E9" s="20" t="s">
        <v>72</v>
      </c>
      <c r="G9">
        <v>4</v>
      </c>
      <c r="H9" t="s">
        <v>55</v>
      </c>
      <c r="I9" t="s">
        <v>6</v>
      </c>
    </row>
    <row r="10" spans="1:9" x14ac:dyDescent="0.2">
      <c r="B10" s="1">
        <v>5</v>
      </c>
      <c r="C10" s="18" t="s">
        <v>95</v>
      </c>
      <c r="D10" s="19">
        <v>5</v>
      </c>
      <c r="E10" s="20" t="s">
        <v>73</v>
      </c>
      <c r="G10">
        <v>5</v>
      </c>
      <c r="H10" t="s">
        <v>55</v>
      </c>
      <c r="I10" t="s">
        <v>7</v>
      </c>
    </row>
    <row r="11" spans="1:9" x14ac:dyDescent="0.2">
      <c r="B11" s="1">
        <v>6</v>
      </c>
      <c r="C11" s="18" t="s">
        <v>96</v>
      </c>
      <c r="D11" s="19">
        <v>6</v>
      </c>
      <c r="E11" s="20" t="s">
        <v>74</v>
      </c>
      <c r="G11">
        <v>6</v>
      </c>
      <c r="H11" t="s">
        <v>62</v>
      </c>
      <c r="I11" t="s">
        <v>52</v>
      </c>
    </row>
    <row r="12" spans="1:9" x14ac:dyDescent="0.2">
      <c r="B12" s="1">
        <v>7</v>
      </c>
      <c r="C12" s="18" t="s">
        <v>97</v>
      </c>
      <c r="D12" s="19">
        <v>7</v>
      </c>
      <c r="E12" s="20" t="s">
        <v>75</v>
      </c>
      <c r="G12">
        <v>7</v>
      </c>
      <c r="H12" t="s">
        <v>56</v>
      </c>
      <c r="I12" t="s">
        <v>8</v>
      </c>
    </row>
    <row r="13" spans="1:9" x14ac:dyDescent="0.2">
      <c r="B13" s="1">
        <v>8</v>
      </c>
      <c r="C13" s="18" t="s">
        <v>98</v>
      </c>
      <c r="D13" s="19">
        <v>8</v>
      </c>
      <c r="E13" s="20" t="s">
        <v>76</v>
      </c>
      <c r="G13">
        <v>8</v>
      </c>
      <c r="H13" t="s">
        <v>56</v>
      </c>
      <c r="I13" t="s">
        <v>9</v>
      </c>
    </row>
    <row r="14" spans="1:9" x14ac:dyDescent="0.2">
      <c r="B14" s="1">
        <v>9</v>
      </c>
      <c r="C14" s="18" t="s">
        <v>99</v>
      </c>
      <c r="D14" s="19">
        <v>9</v>
      </c>
      <c r="E14" s="20" t="s">
        <v>77</v>
      </c>
      <c r="G14">
        <v>9</v>
      </c>
      <c r="H14" t="s">
        <v>56</v>
      </c>
      <c r="I14" t="s">
        <v>10</v>
      </c>
    </row>
    <row r="15" spans="1:9" x14ac:dyDescent="0.2">
      <c r="B15" s="1">
        <v>10</v>
      </c>
      <c r="C15" s="18" t="s">
        <v>100</v>
      </c>
      <c r="D15" s="19">
        <v>10</v>
      </c>
      <c r="E15" s="20" t="s">
        <v>78</v>
      </c>
      <c r="G15">
        <v>10</v>
      </c>
      <c r="H15" t="s">
        <v>56</v>
      </c>
      <c r="I15" t="s">
        <v>11</v>
      </c>
    </row>
    <row r="16" spans="1:9" x14ac:dyDescent="0.2">
      <c r="B16" s="1">
        <v>11</v>
      </c>
      <c r="C16" s="18" t="s">
        <v>101</v>
      </c>
      <c r="D16" s="19">
        <v>11</v>
      </c>
      <c r="E16" s="20" t="s">
        <v>79</v>
      </c>
      <c r="G16">
        <v>11</v>
      </c>
      <c r="H16" t="s">
        <v>56</v>
      </c>
      <c r="I16" t="s">
        <v>12</v>
      </c>
    </row>
    <row r="17" spans="2:9" x14ac:dyDescent="0.2">
      <c r="B17" s="1">
        <v>12</v>
      </c>
      <c r="C17" s="18" t="s">
        <v>102</v>
      </c>
      <c r="D17" s="19">
        <v>12</v>
      </c>
      <c r="E17" s="20" t="s">
        <v>80</v>
      </c>
      <c r="G17">
        <v>12</v>
      </c>
      <c r="H17" t="s">
        <v>57</v>
      </c>
      <c r="I17" t="s">
        <v>53</v>
      </c>
    </row>
    <row r="18" spans="2:9" x14ac:dyDescent="0.2">
      <c r="B18" s="1">
        <v>13</v>
      </c>
      <c r="C18" s="18" t="s">
        <v>103</v>
      </c>
      <c r="D18" s="19">
        <v>13</v>
      </c>
      <c r="E18" s="20" t="s">
        <v>81</v>
      </c>
      <c r="G18">
        <v>13</v>
      </c>
      <c r="H18" t="s">
        <v>58</v>
      </c>
      <c r="I18" t="s">
        <v>13</v>
      </c>
    </row>
    <row r="19" spans="2:9" x14ac:dyDescent="0.2">
      <c r="B19" s="1">
        <v>14</v>
      </c>
      <c r="C19" s="18" t="s">
        <v>104</v>
      </c>
      <c r="D19" s="19">
        <v>14</v>
      </c>
      <c r="E19" s="20" t="s">
        <v>82</v>
      </c>
      <c r="G19">
        <v>14</v>
      </c>
      <c r="H19" t="s">
        <v>58</v>
      </c>
      <c r="I19" t="s">
        <v>14</v>
      </c>
    </row>
    <row r="20" spans="2:9" x14ac:dyDescent="0.2">
      <c r="B20" s="1">
        <v>15</v>
      </c>
      <c r="C20" s="18" t="s">
        <v>105</v>
      </c>
      <c r="D20" s="19">
        <v>15</v>
      </c>
      <c r="E20" s="20" t="s">
        <v>83</v>
      </c>
      <c r="G20">
        <v>15</v>
      </c>
      <c r="H20" t="s">
        <v>58</v>
      </c>
      <c r="I20" t="s">
        <v>15</v>
      </c>
    </row>
    <row r="21" spans="2:9" x14ac:dyDescent="0.2">
      <c r="B21" s="1">
        <v>16</v>
      </c>
      <c r="C21" s="18" t="s">
        <v>106</v>
      </c>
      <c r="D21" s="19">
        <v>16</v>
      </c>
      <c r="E21" s="20" t="s">
        <v>84</v>
      </c>
      <c r="G21">
        <v>16</v>
      </c>
      <c r="H21" t="s">
        <v>58</v>
      </c>
      <c r="I21" t="s">
        <v>16</v>
      </c>
    </row>
    <row r="22" spans="2:9" x14ac:dyDescent="0.2">
      <c r="B22" s="1">
        <v>17</v>
      </c>
      <c r="C22" s="18" t="s">
        <v>107</v>
      </c>
      <c r="D22" s="19">
        <v>17</v>
      </c>
      <c r="E22" s="20" t="s">
        <v>85</v>
      </c>
      <c r="G22">
        <v>17</v>
      </c>
      <c r="H22" t="s">
        <v>58</v>
      </c>
      <c r="I22" t="s">
        <v>17</v>
      </c>
    </row>
    <row r="23" spans="2:9" x14ac:dyDescent="0.2">
      <c r="B23" s="1">
        <v>18</v>
      </c>
      <c r="C23" s="18" t="s">
        <v>108</v>
      </c>
      <c r="D23" s="19">
        <v>18</v>
      </c>
      <c r="E23" s="20" t="s">
        <v>86</v>
      </c>
      <c r="G23">
        <v>18</v>
      </c>
      <c r="H23" t="s">
        <v>58</v>
      </c>
      <c r="I23" t="s">
        <v>18</v>
      </c>
    </row>
    <row r="24" spans="2:9" x14ac:dyDescent="0.2">
      <c r="B24" s="1">
        <v>19</v>
      </c>
      <c r="C24" s="18" t="s">
        <v>109</v>
      </c>
      <c r="D24" s="19">
        <v>19</v>
      </c>
      <c r="E24" s="20" t="s">
        <v>87</v>
      </c>
      <c r="G24">
        <v>19</v>
      </c>
      <c r="H24" t="s">
        <v>59</v>
      </c>
      <c r="I24" t="s">
        <v>19</v>
      </c>
    </row>
    <row r="25" spans="2:9" x14ac:dyDescent="0.2">
      <c r="B25" s="1">
        <v>20</v>
      </c>
      <c r="C25" s="18" t="s">
        <v>110</v>
      </c>
      <c r="D25" s="19">
        <v>20</v>
      </c>
      <c r="E25" s="20" t="s">
        <v>88</v>
      </c>
      <c r="G25">
        <v>20</v>
      </c>
      <c r="H25" t="s">
        <v>59</v>
      </c>
      <c r="I25" t="s">
        <v>20</v>
      </c>
    </row>
    <row r="26" spans="2:9" x14ac:dyDescent="0.2">
      <c r="B26" s="1">
        <v>21</v>
      </c>
      <c r="C26" s="18" t="s">
        <v>111</v>
      </c>
      <c r="D26" s="19">
        <v>21</v>
      </c>
      <c r="E26" s="20" t="s">
        <v>89</v>
      </c>
      <c r="G26">
        <v>21</v>
      </c>
      <c r="H26" t="s">
        <v>59</v>
      </c>
      <c r="I26" t="s">
        <v>21</v>
      </c>
    </row>
    <row r="27" spans="2:9" x14ac:dyDescent="0.2">
      <c r="B27" s="1">
        <v>22</v>
      </c>
      <c r="C27" s="18" t="s">
        <v>112</v>
      </c>
      <c r="D27" s="19">
        <v>22</v>
      </c>
      <c r="E27" s="20" t="s">
        <v>90</v>
      </c>
      <c r="G27">
        <v>22</v>
      </c>
      <c r="H27" t="s">
        <v>59</v>
      </c>
      <c r="I27" t="s">
        <v>22</v>
      </c>
    </row>
    <row r="28" spans="2:9" x14ac:dyDescent="0.2">
      <c r="G28">
        <v>23</v>
      </c>
      <c r="H28" t="s">
        <v>59</v>
      </c>
      <c r="I28" t="s">
        <v>23</v>
      </c>
    </row>
    <row r="29" spans="2:9" x14ac:dyDescent="0.2">
      <c r="G29">
        <v>24</v>
      </c>
      <c r="H29" t="s">
        <v>59</v>
      </c>
      <c r="I29" t="s">
        <v>24</v>
      </c>
    </row>
    <row r="30" spans="2:9" x14ac:dyDescent="0.2">
      <c r="G30">
        <v>25</v>
      </c>
      <c r="H30" t="s">
        <v>59</v>
      </c>
      <c r="I30" t="s">
        <v>25</v>
      </c>
    </row>
    <row r="31" spans="2:9" x14ac:dyDescent="0.2">
      <c r="B31" s="15"/>
      <c r="C31" s="15"/>
      <c r="D31" s="15"/>
      <c r="E31" s="15"/>
      <c r="G31">
        <v>26</v>
      </c>
      <c r="H31" t="s">
        <v>59</v>
      </c>
      <c r="I31" t="s">
        <v>26</v>
      </c>
    </row>
    <row r="32" spans="2:9" x14ac:dyDescent="0.2">
      <c r="B32" s="16"/>
      <c r="C32" s="16"/>
      <c r="D32" s="16"/>
      <c r="E32" s="16"/>
      <c r="G32">
        <v>27</v>
      </c>
      <c r="H32" t="s">
        <v>59</v>
      </c>
      <c r="I32" t="s">
        <v>65</v>
      </c>
    </row>
    <row r="33" spans="2:9" x14ac:dyDescent="0.2">
      <c r="B33" s="16"/>
      <c r="C33" s="16"/>
      <c r="D33" s="16"/>
      <c r="E33" s="16"/>
      <c r="G33">
        <v>28</v>
      </c>
      <c r="H33" t="s">
        <v>59</v>
      </c>
      <c r="I33" t="s">
        <v>27</v>
      </c>
    </row>
    <row r="34" spans="2:9" x14ac:dyDescent="0.2">
      <c r="B34" s="16"/>
      <c r="C34" s="16"/>
      <c r="D34" s="16"/>
      <c r="E34" s="16"/>
      <c r="G34">
        <v>29</v>
      </c>
      <c r="H34" t="s">
        <v>59</v>
      </c>
      <c r="I34" t="s">
        <v>28</v>
      </c>
    </row>
    <row r="35" spans="2:9" x14ac:dyDescent="0.2">
      <c r="B35" s="16"/>
      <c r="C35" s="16"/>
      <c r="D35" s="16"/>
      <c r="E35" s="16"/>
      <c r="G35">
        <v>30</v>
      </c>
      <c r="H35" t="s">
        <v>59</v>
      </c>
      <c r="I35" t="s">
        <v>29</v>
      </c>
    </row>
    <row r="36" spans="2:9" x14ac:dyDescent="0.2">
      <c r="B36" s="16"/>
      <c r="C36" s="16"/>
      <c r="D36" s="16"/>
      <c r="E36" s="16"/>
      <c r="G36">
        <v>31</v>
      </c>
      <c r="H36" t="s">
        <v>59</v>
      </c>
      <c r="I36" t="s">
        <v>30</v>
      </c>
    </row>
    <row r="37" spans="2:9" x14ac:dyDescent="0.2">
      <c r="B37" s="16"/>
      <c r="C37" s="16"/>
      <c r="D37" s="16"/>
      <c r="E37" s="16"/>
      <c r="G37">
        <v>32</v>
      </c>
      <c r="H37" t="s">
        <v>59</v>
      </c>
      <c r="I37" t="s">
        <v>31</v>
      </c>
    </row>
    <row r="38" spans="2:9" x14ac:dyDescent="0.2">
      <c r="B38" s="15"/>
      <c r="C38" s="15"/>
      <c r="D38" s="15"/>
      <c r="E38" s="15"/>
      <c r="G38">
        <v>33</v>
      </c>
      <c r="H38" t="s">
        <v>60</v>
      </c>
      <c r="I38" t="s">
        <v>32</v>
      </c>
    </row>
    <row r="39" spans="2:9" x14ac:dyDescent="0.2">
      <c r="B39" s="15"/>
      <c r="C39" s="15"/>
      <c r="D39" s="15"/>
      <c r="E39" s="15"/>
      <c r="G39">
        <v>34</v>
      </c>
      <c r="H39" t="s">
        <v>60</v>
      </c>
      <c r="I39" t="s">
        <v>33</v>
      </c>
    </row>
    <row r="40" spans="2:9" x14ac:dyDescent="0.2">
      <c r="G40">
        <v>35</v>
      </c>
      <c r="H40" t="s">
        <v>60</v>
      </c>
      <c r="I40" t="s">
        <v>34</v>
      </c>
    </row>
    <row r="41" spans="2:9" x14ac:dyDescent="0.2">
      <c r="G41">
        <v>36</v>
      </c>
      <c r="H41" t="s">
        <v>60</v>
      </c>
      <c r="I41" t="s">
        <v>35</v>
      </c>
    </row>
    <row r="42" spans="2:9" x14ac:dyDescent="0.2">
      <c r="G42">
        <v>37</v>
      </c>
      <c r="H42" t="s">
        <v>60</v>
      </c>
      <c r="I42" t="s">
        <v>36</v>
      </c>
    </row>
    <row r="43" spans="2:9" x14ac:dyDescent="0.2">
      <c r="G43">
        <v>38</v>
      </c>
      <c r="H43" t="s">
        <v>60</v>
      </c>
      <c r="I43" t="s">
        <v>37</v>
      </c>
    </row>
    <row r="44" spans="2:9" x14ac:dyDescent="0.2">
      <c r="G44">
        <v>39</v>
      </c>
      <c r="H44" t="s">
        <v>60</v>
      </c>
      <c r="I44" t="s">
        <v>38</v>
      </c>
    </row>
    <row r="45" spans="2:9" x14ac:dyDescent="0.2">
      <c r="G45">
        <v>40</v>
      </c>
      <c r="H45" t="s">
        <v>60</v>
      </c>
      <c r="I45" t="s">
        <v>39</v>
      </c>
    </row>
    <row r="46" spans="2:9" x14ac:dyDescent="0.2">
      <c r="G46">
        <v>41</v>
      </c>
      <c r="H46" t="s">
        <v>60</v>
      </c>
      <c r="I46" t="s">
        <v>40</v>
      </c>
    </row>
    <row r="47" spans="2:9" x14ac:dyDescent="0.2">
      <c r="G47">
        <v>42</v>
      </c>
      <c r="H47" t="s">
        <v>60</v>
      </c>
      <c r="I47" t="s">
        <v>41</v>
      </c>
    </row>
    <row r="48" spans="2:9" x14ac:dyDescent="0.2">
      <c r="G48">
        <v>43</v>
      </c>
      <c r="H48" t="s">
        <v>60</v>
      </c>
      <c r="I48" t="s">
        <v>42</v>
      </c>
    </row>
    <row r="49" spans="7:9" x14ac:dyDescent="0.2">
      <c r="G49">
        <v>44</v>
      </c>
      <c r="H49" t="s">
        <v>60</v>
      </c>
      <c r="I49" t="s">
        <v>43</v>
      </c>
    </row>
    <row r="50" spans="7:9" x14ac:dyDescent="0.2">
      <c r="G50">
        <v>45</v>
      </c>
      <c r="H50" t="s">
        <v>60</v>
      </c>
      <c r="I50" t="s">
        <v>44</v>
      </c>
    </row>
    <row r="51" spans="7:9" x14ac:dyDescent="0.2">
      <c r="G51">
        <v>46</v>
      </c>
      <c r="H51" t="s">
        <v>60</v>
      </c>
      <c r="I51" t="s">
        <v>45</v>
      </c>
    </row>
    <row r="52" spans="7:9" x14ac:dyDescent="0.2">
      <c r="G52">
        <v>47</v>
      </c>
      <c r="H52" t="s">
        <v>60</v>
      </c>
      <c r="I52" t="s">
        <v>46</v>
      </c>
    </row>
    <row r="53" spans="7:9" x14ac:dyDescent="0.2">
      <c r="G53">
        <v>48</v>
      </c>
      <c r="H53" t="s">
        <v>60</v>
      </c>
      <c r="I53" t="s">
        <v>47</v>
      </c>
    </row>
    <row r="54" spans="7:9" x14ac:dyDescent="0.2">
      <c r="G54">
        <v>49</v>
      </c>
      <c r="H54" t="s">
        <v>60</v>
      </c>
      <c r="I54" t="s">
        <v>48</v>
      </c>
    </row>
    <row r="55" spans="7:9" x14ac:dyDescent="0.2">
      <c r="G55">
        <v>50</v>
      </c>
      <c r="H55" t="s">
        <v>61</v>
      </c>
      <c r="I55" t="s">
        <v>49</v>
      </c>
    </row>
  </sheetData>
  <mergeCells count="3">
    <mergeCell ref="A1:I1"/>
    <mergeCell ref="G4:I4"/>
    <mergeCell ref="B4:E4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Frais de fonctionnement</vt:lpstr>
      <vt:lpstr>Inputs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Clemence</dc:creator>
  <cp:lastModifiedBy>Clémence</cp:lastModifiedBy>
  <dcterms:created xsi:type="dcterms:W3CDTF">2016-04-25T06:46:27Z</dcterms:created>
  <dcterms:modified xsi:type="dcterms:W3CDTF">2016-05-18T20:23:57Z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269055590</vt:i4>
  </property>
  <property fmtid="{D5CDD505-2E9C-101B-9397-08002B2CF9AE}" pid="3" name="_NewReviewCycle">
    <vt:lpwstr/>
  </property>
  <property fmtid="{D5CDD505-2E9C-101B-9397-08002B2CF9AE}" pid="4" name="_EmailSubject">
    <vt:lpwstr>Fonction mod</vt:lpwstr>
  </property>
  <property fmtid="{D5CDD505-2E9C-101B-9397-08002B2CF9AE}" pid="5" name="_AuthorEmail">
    <vt:lpwstr>clemence.martin@airbus.com</vt:lpwstr>
  </property>
  <property fmtid="{D5CDD505-2E9C-101B-9397-08002B2CF9AE}" pid="6" name="_AuthorEmailDisplayName">
    <vt:lpwstr>MARTIN, Clemence</vt:lpwstr>
  </property>
  <property fmtid="{D5CDD505-2E9C-101B-9397-08002B2CF9AE}" pid="7" name="_ReviewingToolsShownOnce">
    <vt:lpwstr/>
  </property>
</Properties>
</file>