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bookViews>
    <workbookView xWindow="120" yWindow="120" windowWidth="11880" windowHeight="9480" activeTab="1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Feuil1!$A$1:$AA$26</definedName>
  </definedNames>
  <calcPr calcId="171027"/>
</workbook>
</file>

<file path=xl/calcChain.xml><?xml version="1.0" encoding="utf-8"?>
<calcChain xmlns="http://schemas.openxmlformats.org/spreadsheetml/2006/main">
  <c r="AC7" i="2" l="1"/>
  <c r="AC8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40" i="2"/>
  <c r="AC41" i="2"/>
  <c r="AC42" i="2"/>
  <c r="AC43" i="2"/>
  <c r="AC44" i="2"/>
  <c r="AC45" i="2"/>
  <c r="AC46" i="2"/>
  <c r="AC47" i="2"/>
  <c r="AC48" i="2"/>
  <c r="AC49" i="2"/>
  <c r="AC50" i="2"/>
  <c r="AC51" i="2"/>
  <c r="AC52" i="2"/>
  <c r="AC53" i="2"/>
  <c r="AC54" i="2"/>
  <c r="AC55" i="2"/>
  <c r="AC56" i="2"/>
  <c r="AC57" i="2"/>
  <c r="AC58" i="2"/>
  <c r="AC59" i="2"/>
  <c r="AC60" i="2"/>
  <c r="AC61" i="2"/>
  <c r="AC6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" i="2"/>
  <c r="AD6" i="2"/>
  <c r="AE6" i="2"/>
  <c r="AF6" i="2"/>
  <c r="AG6" i="2"/>
  <c r="AH6" i="2"/>
  <c r="AI6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I7" i="2"/>
  <c r="AI8" i="2"/>
  <c r="AI9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58" i="2"/>
  <c r="AI59" i="2"/>
  <c r="AI60" i="2"/>
  <c r="AI61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G33" i="2"/>
  <c r="AG34" i="2"/>
  <c r="AG35" i="2"/>
  <c r="AG36" i="2"/>
  <c r="AG37" i="2"/>
  <c r="AG38" i="2"/>
  <c r="AG39" i="2"/>
  <c r="AG40" i="2"/>
  <c r="AG41" i="2"/>
  <c r="AG42" i="2"/>
  <c r="AG43" i="2"/>
  <c r="AG44" i="2"/>
  <c r="AG45" i="2"/>
  <c r="AG46" i="2"/>
  <c r="AG47" i="2"/>
  <c r="AG48" i="2"/>
  <c r="AG49" i="2"/>
  <c r="AG50" i="2"/>
  <c r="AG51" i="2"/>
  <c r="AG52" i="2"/>
  <c r="AG53" i="2"/>
  <c r="AG54" i="2"/>
  <c r="AG55" i="2"/>
  <c r="AG56" i="2"/>
  <c r="AG57" i="2"/>
  <c r="AG58" i="2"/>
  <c r="AG59" i="2"/>
  <c r="AG60" i="2"/>
  <c r="AG61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44" i="2"/>
  <c r="AF45" i="2"/>
  <c r="AF46" i="2"/>
  <c r="AF47" i="2"/>
  <c r="AF48" i="2"/>
  <c r="AF49" i="2"/>
  <c r="AF50" i="2"/>
  <c r="AF51" i="2"/>
  <c r="AF52" i="2"/>
  <c r="AF53" i="2"/>
  <c r="AF54" i="2"/>
  <c r="AF55" i="2"/>
  <c r="AF56" i="2"/>
  <c r="AF57" i="2"/>
  <c r="AF58" i="2"/>
  <c r="AF59" i="2"/>
  <c r="AF60" i="2"/>
  <c r="AF61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4" i="2"/>
  <c r="AD55" i="2"/>
  <c r="AD56" i="2"/>
  <c r="AD57" i="2"/>
  <c r="AD58" i="2"/>
  <c r="AD59" i="2"/>
  <c r="AD60" i="2"/>
  <c r="AD61" i="2"/>
  <c r="AI63" i="2" l="1"/>
  <c r="AH63" i="2"/>
  <c r="AG63" i="2"/>
  <c r="AF63" i="2"/>
  <c r="AE63" i="2"/>
  <c r="AD63" i="2"/>
  <c r="I63" i="2" l="1"/>
  <c r="H63" i="2"/>
  <c r="G63" i="2"/>
  <c r="F63" i="2"/>
  <c r="K63" i="2"/>
  <c r="J63" i="2"/>
  <c r="E63" i="2"/>
  <c r="D63" i="2"/>
  <c r="C63" i="2"/>
  <c r="B63" i="2"/>
  <c r="N136" i="2" l="1"/>
  <c r="B136" i="2"/>
  <c r="AL66" i="2"/>
  <c r="N66" i="2"/>
  <c r="B66" i="2"/>
  <c r="N67" i="2"/>
  <c r="Z67" i="2"/>
  <c r="AL67" i="2"/>
  <c r="B67" i="2"/>
  <c r="N137" i="2"/>
  <c r="B137" i="2"/>
  <c r="AC137" i="2"/>
  <c r="AC138" i="2"/>
  <c r="T71" i="2"/>
  <c r="N71" i="2"/>
  <c r="H71" i="2"/>
  <c r="B71" i="2"/>
  <c r="AR1" i="2"/>
  <c r="AL1" i="2"/>
  <c r="AF1" i="2"/>
  <c r="Z1" i="2"/>
  <c r="T1" i="2"/>
  <c r="N1" i="2"/>
  <c r="H1" i="2"/>
  <c r="B1" i="2"/>
  <c r="AO115" i="2"/>
  <c r="AO111" i="2"/>
  <c r="AO107" i="2"/>
  <c r="AO103" i="2"/>
  <c r="AO99" i="2"/>
  <c r="AO95" i="2"/>
  <c r="AO91" i="2"/>
  <c r="AO87" i="2"/>
  <c r="AO83" i="2"/>
  <c r="AO79" i="2"/>
  <c r="AN115" i="2"/>
  <c r="AN111" i="2"/>
  <c r="AN107" i="2"/>
  <c r="AN103" i="2"/>
  <c r="AN99" i="2"/>
  <c r="AN95" i="2"/>
  <c r="AN91" i="2"/>
  <c r="AN83" i="2"/>
  <c r="AN87" i="2"/>
  <c r="AN79" i="2"/>
  <c r="AJ115" i="2"/>
  <c r="AJ111" i="2"/>
  <c r="AJ107" i="2"/>
  <c r="AJ103" i="2"/>
  <c r="AJ99" i="2"/>
  <c r="AJ95" i="2"/>
  <c r="AJ91" i="2"/>
  <c r="AJ87" i="2"/>
  <c r="AJ83" i="2" l="1"/>
  <c r="AJ79" i="2"/>
  <c r="AC79" i="2"/>
  <c r="AC115" i="2"/>
  <c r="AC111" i="2"/>
  <c r="AC107" i="2"/>
  <c r="AC103" i="2"/>
  <c r="AC99" i="2"/>
  <c r="AC95" i="2"/>
  <c r="AC91" i="2"/>
  <c r="AC87" i="2"/>
  <c r="AC83" i="2"/>
  <c r="W24" i="1" l="1"/>
  <c r="W22" i="1"/>
  <c r="W20" i="1"/>
  <c r="W18" i="1"/>
  <c r="W16" i="1"/>
  <c r="W14" i="1"/>
  <c r="W12" i="1"/>
  <c r="W10" i="1"/>
  <c r="W8" i="1"/>
  <c r="W6" i="1"/>
  <c r="S24" i="1"/>
  <c r="S22" i="1"/>
  <c r="S20" i="1"/>
  <c r="S18" i="1"/>
  <c r="S16" i="1"/>
  <c r="S14" i="1"/>
  <c r="S12" i="1"/>
  <c r="S10" i="1"/>
  <c r="S8" i="1"/>
  <c r="S6" i="1"/>
  <c r="O24" i="1"/>
  <c r="O22" i="1"/>
  <c r="O20" i="1"/>
  <c r="O18" i="1"/>
  <c r="O16" i="1"/>
  <c r="O14" i="1"/>
  <c r="O12" i="1"/>
  <c r="O10" i="1"/>
  <c r="O8" i="1"/>
  <c r="O6" i="1"/>
  <c r="K24" i="1"/>
  <c r="K22" i="1"/>
  <c r="K20" i="1"/>
  <c r="K18" i="1"/>
  <c r="K16" i="1"/>
  <c r="K14" i="1"/>
  <c r="K12" i="1"/>
  <c r="AC63" i="2" s="1"/>
  <c r="K10" i="1"/>
  <c r="AB63" i="2" s="1"/>
  <c r="K8" i="1"/>
  <c r="AA63" i="2" s="1"/>
  <c r="K6" i="1"/>
  <c r="Z63" i="2" s="1"/>
  <c r="G24" i="1"/>
  <c r="G22" i="1"/>
  <c r="G20" i="1"/>
  <c r="G18" i="1"/>
  <c r="G16" i="1"/>
  <c r="G14" i="1"/>
  <c r="G12" i="1"/>
  <c r="G10" i="1"/>
  <c r="G8" i="1"/>
  <c r="G6" i="1"/>
  <c r="C16" i="1"/>
  <c r="C18" i="1"/>
  <c r="C20" i="1"/>
  <c r="C22" i="1"/>
  <c r="C24" i="1"/>
  <c r="C6" i="1"/>
  <c r="C10" i="1"/>
  <c r="C12" i="1"/>
  <c r="C14" i="1"/>
  <c r="C8" i="1"/>
  <c r="AA22" i="1" l="1"/>
  <c r="AQ111" i="2" s="1"/>
  <c r="B2" i="1"/>
  <c r="M1" i="1"/>
  <c r="H2" i="1" l="1"/>
  <c r="L2" i="1" s="1"/>
  <c r="P2" i="1" s="1"/>
  <c r="T2" i="1" s="1"/>
  <c r="X2" i="1" s="1"/>
  <c r="B3" i="1" s="1"/>
  <c r="AA16" i="1" l="1"/>
  <c r="AQ99" i="2" s="1"/>
  <c r="C26" i="1"/>
  <c r="W26" i="1"/>
  <c r="S26" i="1"/>
  <c r="O26" i="1"/>
  <c r="K26" i="1"/>
  <c r="Z66" i="2" s="1"/>
  <c r="G26" i="1"/>
  <c r="AA6" i="1"/>
  <c r="AQ79" i="2" s="1"/>
  <c r="AA24" i="1"/>
  <c r="AA20" i="1"/>
  <c r="AQ107" i="2" s="1"/>
  <c r="AA18" i="1"/>
  <c r="AQ103" i="2" s="1"/>
  <c r="AA14" i="1"/>
  <c r="AA12" i="1"/>
  <c r="AA10" i="1"/>
  <c r="AA8" i="1"/>
  <c r="AA9" i="1" l="1"/>
  <c r="AQ83" i="2"/>
  <c r="AA11" i="1"/>
  <c r="AQ87" i="2"/>
  <c r="AA15" i="1"/>
  <c r="AQ95" i="2"/>
  <c r="AQ91" i="2"/>
  <c r="AA13" i="1"/>
  <c r="AA25" i="1"/>
  <c r="AQ115" i="2"/>
  <c r="AA26" i="1"/>
  <c r="AC136" i="2" s="1"/>
</calcChain>
</file>

<file path=xl/sharedStrings.xml><?xml version="1.0" encoding="utf-8"?>
<sst xmlns="http://schemas.openxmlformats.org/spreadsheetml/2006/main" count="367" uniqueCount="96">
  <si>
    <t>URBAIN</t>
  </si>
  <si>
    <t>BAY</t>
  </si>
  <si>
    <t>-</t>
  </si>
  <si>
    <t>Heure</t>
  </si>
  <si>
    <t>Temps</t>
  </si>
  <si>
    <t>Total</t>
  </si>
  <si>
    <t>PHUNG</t>
  </si>
  <si>
    <t>VOYAUX</t>
  </si>
  <si>
    <t>CAMPARDON</t>
  </si>
  <si>
    <t>ROSELLO</t>
  </si>
  <si>
    <t>Passation des clés organisée</t>
  </si>
  <si>
    <t>Heures totales</t>
  </si>
  <si>
    <t>LUNDI</t>
  </si>
  <si>
    <t>MARDI</t>
  </si>
  <si>
    <t>MERCREDI</t>
  </si>
  <si>
    <t>JEUDI</t>
  </si>
  <si>
    <t>VENDREDI</t>
  </si>
  <si>
    <t>SAMEDI</t>
  </si>
  <si>
    <t>PREVISION CA :</t>
  </si>
  <si>
    <t xml:space="preserve">PREVISION HEURES : </t>
  </si>
  <si>
    <t xml:space="preserve">PREVISION VHP : </t>
  </si>
  <si>
    <t>Semaine du</t>
  </si>
  <si>
    <t>au</t>
  </si>
  <si>
    <t>DAUMAL</t>
  </si>
  <si>
    <t>ROUMION</t>
  </si>
  <si>
    <t>TRUCHOT</t>
  </si>
  <si>
    <t>BARAHONA</t>
  </si>
  <si>
    <t>Employe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</si>
  <si>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</si>
  <si>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</si>
  <si>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</si>
  <si>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</si>
  <si>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</si>
  <si>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</si>
  <si>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</si>
  <si>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</si>
  <si>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</si>
  <si>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</si>
  <si>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</si>
  <si>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</si>
  <si>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Clés Pain</t>
  </si>
  <si>
    <t>Coffre Matin</t>
  </si>
  <si>
    <t>7h15</t>
  </si>
  <si>
    <t>7h30</t>
  </si>
  <si>
    <t>8h00</t>
  </si>
  <si>
    <t>8h30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</si>
  <si>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</si>
  <si>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</si>
  <si>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</si>
  <si>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</si>
  <si>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</si>
  <si>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</si>
  <si>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</si>
  <si>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</si>
  <si>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</si>
  <si>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</si>
  <si>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</si>
  <si>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</si>
  <si>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</si>
  <si>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</si>
  <si>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</si>
  <si>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</si>
  <si>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</si>
  <si>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</si>
  <si>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</si>
  <si>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</si>
  <si>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</si>
  <si>
    <t>19h30</t>
  </si>
  <si>
    <t>20h00</t>
  </si>
  <si>
    <t>20h30</t>
  </si>
  <si>
    <t>Somme</t>
  </si>
  <si>
    <t>Coffre soir</t>
  </si>
  <si>
    <t>Total jour</t>
  </si>
  <si>
    <t>Besoin</t>
  </si>
  <si>
    <t>Prév. CA</t>
  </si>
  <si>
    <t>Employé</t>
  </si>
  <si>
    <t>Noms</t>
  </si>
  <si>
    <t>Prénoms</t>
  </si>
  <si>
    <t>Poste</t>
  </si>
  <si>
    <t>Heures Contrat</t>
  </si>
  <si>
    <t>Heures Planifiées</t>
  </si>
  <si>
    <t>Totaux Hebdo</t>
  </si>
  <si>
    <t>MM</t>
  </si>
  <si>
    <t>Julien</t>
  </si>
  <si>
    <t>Thomas</t>
  </si>
  <si>
    <t>AM</t>
  </si>
  <si>
    <t>26.25</t>
  </si>
  <si>
    <t>Renaud</t>
  </si>
  <si>
    <t>Axelle</t>
  </si>
  <si>
    <t>Doriane</t>
  </si>
  <si>
    <t>Audrey</t>
  </si>
  <si>
    <t>Anaïs</t>
  </si>
  <si>
    <t>Stéphanie</t>
  </si>
  <si>
    <t>EP</t>
  </si>
  <si>
    <t>COL</t>
  </si>
  <si>
    <t>Total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</si>
</sst>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h:mm;@"/>
    <numFmt numFmtId="165" formatCode="[$-F400]h:mm:ss\ AM/PM"/>
    <numFmt numFmtId="166" formatCode="d/m;@"/>
    <numFmt numFmtId="167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9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sz val="8"/>
      <color theme="1"/>
      <name val="Times New Roman"/>
      <family val="1"/>
    </font>
    <font>
      <sz val="10"/>
      <name val="Times New Roman"/>
      <family val="1"/>
    </font>
    <font>
      <sz val="8"/>
      <color rgb="FF0070C0"/>
      <name val="Times New Roman"/>
      <family val="1"/>
    </font>
    <font>
      <sz val="8"/>
      <color theme="1"/>
      <name val="Arial"/>
      <family val="2"/>
    </font>
    <font>
      <sz val="7"/>
      <color theme="1"/>
      <name val="Arial"/>
      <family val="2"/>
    </font>
    <font>
      <sz val="4"/>
      <color theme="1"/>
      <name val="Arial"/>
      <family val="2"/>
    </font>
    <font>
      <sz val="9"/>
      <color theme="1"/>
      <name val="Arial"/>
      <family val="2"/>
    </font>
    <font>
      <sz val="6"/>
      <color theme="1"/>
      <name val="Arial"/>
      <family val="2"/>
    </font>
    <font>
      <sz val="8"/>
      <name val="Times New Roman"/>
      <family val="1"/>
    </font>
    <font>
      <sz val="11"/>
      <color theme="1"/>
      <name val="Arial"/>
      <family val="2"/>
    </font>
    <font>
      <sz val="9"/>
      <name val="Times New Roman"/>
      <family val="1"/>
    </font>
    <font>
      <sz val="4.5"/>
      <color theme="1"/>
      <name val="Arial"/>
      <family val="2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0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right" vertical="center"/>
    </xf>
    <xf numFmtId="164" fontId="2" fillId="0" borderId="0" xfId="0" applyNumberFormat="1" applyFont="1" applyBorder="1" applyAlignment="1">
      <alignment horizontal="right" vertical="center"/>
    </xf>
    <xf numFmtId="164" fontId="2" fillId="0" borderId="0" xfId="0" applyNumberFormat="1" applyFont="1" applyBorder="1" applyAlignment="1">
      <alignment horizontal="left" vertical="center"/>
    </xf>
    <xf numFmtId="165" fontId="5" fillId="0" borderId="4" xfId="1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1" applyNumberFormat="1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5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2" fontId="4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center" vertical="center"/>
    </xf>
    <xf numFmtId="2" fontId="2" fillId="0" borderId="17" xfId="0" applyNumberFormat="1" applyFont="1" applyBorder="1" applyAlignment="1">
      <alignment horizontal="center" vertical="center"/>
    </xf>
    <xf numFmtId="165" fontId="6" fillId="0" borderId="1" xfId="1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165" fontId="6" fillId="0" borderId="19" xfId="1" applyNumberFormat="1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2" fillId="0" borderId="10" xfId="0" applyFont="1" applyBorder="1" applyAlignment="1">
      <alignment horizontal="left" vertical="center"/>
    </xf>
    <xf numFmtId="0" fontId="2" fillId="0" borderId="7" xfId="0" applyNumberFormat="1" applyFont="1" applyBorder="1" applyAlignment="1">
      <alignment horizontal="center" vertical="center"/>
    </xf>
    <xf numFmtId="0" fontId="5" fillId="0" borderId="25" xfId="0" applyFont="1" applyBorder="1" applyAlignment="1">
      <alignment vertical="center"/>
    </xf>
    <xf numFmtId="0" fontId="5" fillId="0" borderId="2" xfId="0" applyFont="1" applyBorder="1" applyAlignment="1"/>
    <xf numFmtId="0" fontId="5" fillId="0" borderId="27" xfId="0" applyFont="1" applyBorder="1" applyAlignment="1">
      <alignment horizontal="center" vertical="center"/>
    </xf>
    <xf numFmtId="0" fontId="5" fillId="0" borderId="24" xfId="0" applyFont="1" applyBorder="1" applyAlignment="1">
      <alignment horizontal="left" vertical="center"/>
    </xf>
    <xf numFmtId="166" fontId="5" fillId="0" borderId="26" xfId="0" applyNumberFormat="1" applyFont="1" applyBorder="1" applyAlignment="1">
      <alignment horizontal="center" vertical="center"/>
    </xf>
    <xf numFmtId="166" fontId="5" fillId="0" borderId="13" xfId="0" applyNumberFormat="1" applyFont="1" applyBorder="1" applyAlignment="1">
      <alignment horizontal="center" vertical="center"/>
    </xf>
    <xf numFmtId="164" fontId="3" fillId="0" borderId="10" xfId="0" applyNumberFormat="1" applyFont="1" applyFill="1" applyBorder="1" applyAlignment="1" applyProtection="1">
      <alignment horizontal="right" vertical="center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164" fontId="3" fillId="0" borderId="11" xfId="0" applyNumberFormat="1" applyFont="1" applyFill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64" fontId="3" fillId="0" borderId="13" xfId="0" applyNumberFormat="1" applyFont="1" applyFill="1" applyBorder="1" applyAlignment="1" applyProtection="1">
      <alignment horizontal="left" vertical="center"/>
      <protection locked="0"/>
    </xf>
    <xf numFmtId="164" fontId="3" fillId="0" borderId="15" xfId="0" applyNumberFormat="1" applyFont="1" applyFill="1" applyBorder="1" applyAlignment="1" applyProtection="1">
      <alignment horizontal="right" vertical="center"/>
      <protection locked="0"/>
    </xf>
    <xf numFmtId="0" fontId="3" fillId="0" borderId="15" xfId="0" applyFont="1" applyFill="1" applyBorder="1" applyAlignment="1" applyProtection="1">
      <alignment horizontal="center" vertical="center"/>
      <protection locked="0"/>
    </xf>
    <xf numFmtId="164" fontId="3" fillId="0" borderId="16" xfId="0" applyNumberFormat="1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0" fontId="8" fillId="0" borderId="28" xfId="0" applyFont="1" applyBorder="1" applyAlignment="1">
      <alignment horizontal="left" vertical="center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11" fillId="0" borderId="0" xfId="0" applyFont="1"/>
    <xf numFmtId="0" fontId="10" fillId="0" borderId="30" xfId="0" applyFont="1" applyBorder="1" applyAlignment="1">
      <alignment horizontal="center" vertical="center"/>
    </xf>
    <xf numFmtId="0" fontId="11" fillId="0" borderId="0" xfId="0" applyFont="1" applyAlignment="1">
      <alignment horizontal="left"/>
    </xf>
    <xf numFmtId="0" fontId="11" fillId="0" borderId="30" xfId="0" applyFont="1" applyBorder="1"/>
    <xf numFmtId="0" fontId="11" fillId="0" borderId="0" xfId="0" applyFont="1" applyAlignment="1">
      <alignment horizontal="right"/>
    </xf>
    <xf numFmtId="0" fontId="11" fillId="0" borderId="31" xfId="0" applyFont="1" applyBorder="1"/>
    <xf numFmtId="0" fontId="11" fillId="0" borderId="32" xfId="0" applyFont="1" applyBorder="1"/>
    <xf numFmtId="0" fontId="11" fillId="0" borderId="33" xfId="0" applyFont="1" applyBorder="1"/>
    <xf numFmtId="0" fontId="11" fillId="0" borderId="34" xfId="0" applyFont="1" applyBorder="1"/>
    <xf numFmtId="0" fontId="11" fillId="0" borderId="35" xfId="0" applyFont="1" applyBorder="1"/>
    <xf numFmtId="0" fontId="11" fillId="0" borderId="36" xfId="0" applyFont="1" applyBorder="1"/>
    <xf numFmtId="0" fontId="11" fillId="0" borderId="37" xfId="0" applyFont="1" applyBorder="1"/>
    <xf numFmtId="0" fontId="11" fillId="0" borderId="38" xfId="0" applyFont="1" applyBorder="1"/>
    <xf numFmtId="0" fontId="11" fillId="0" borderId="39" xfId="0" applyFont="1" applyBorder="1"/>
    <xf numFmtId="0" fontId="11" fillId="0" borderId="40" xfId="0" applyFont="1" applyBorder="1"/>
    <xf numFmtId="0" fontId="11" fillId="0" borderId="41" xfId="0" applyFont="1" applyBorder="1"/>
    <xf numFmtId="0" fontId="11" fillId="0" borderId="42" xfId="0" applyFont="1" applyBorder="1"/>
    <xf numFmtId="0" fontId="11" fillId="0" borderId="43" xfId="0" applyFont="1" applyBorder="1"/>
    <xf numFmtId="0" fontId="11" fillId="0" borderId="44" xfId="0" applyFont="1" applyBorder="1"/>
    <xf numFmtId="0" fontId="11" fillId="0" borderId="45" xfId="0" applyFont="1" applyBorder="1"/>
    <xf numFmtId="0" fontId="12" fillId="0" borderId="0" xfId="0" applyFont="1" applyAlignment="1">
      <alignment horizontal="center" vertical="center"/>
    </xf>
    <xf numFmtId="0" fontId="7" fillId="0" borderId="16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7" fillId="0" borderId="27" xfId="0" applyFont="1" applyBorder="1" applyAlignment="1" applyProtection="1">
      <alignment horizontal="center" vertical="center"/>
      <protection locked="0"/>
    </xf>
    <xf numFmtId="0" fontId="7" fillId="0" borderId="24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27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0" fontId="13" fillId="0" borderId="0" xfId="0" applyFont="1"/>
    <xf numFmtId="0" fontId="13" fillId="0" borderId="0" xfId="0" applyFont="1" applyAlignment="1">
      <alignment horizontal="left"/>
    </xf>
    <xf numFmtId="164" fontId="16" fillId="0" borderId="10" xfId="0" applyNumberFormat="1" applyFont="1" applyFill="1" applyBorder="1" applyAlignment="1" applyProtection="1">
      <alignment horizontal="right" vertical="center"/>
      <protection locked="0"/>
    </xf>
    <xf numFmtId="0" fontId="16" fillId="0" borderId="10" xfId="0" applyFont="1" applyFill="1" applyBorder="1" applyAlignment="1" applyProtection="1">
      <alignment horizontal="center" vertical="center"/>
      <protection locked="0"/>
    </xf>
    <xf numFmtId="164" fontId="16" fillId="0" borderId="11" xfId="0" applyNumberFormat="1" applyFont="1" applyFill="1" applyBorder="1" applyAlignment="1" applyProtection="1">
      <alignment horizontal="left" vertical="center"/>
      <protection locked="0"/>
    </xf>
    <xf numFmtId="164" fontId="16" fillId="0" borderId="15" xfId="0" applyNumberFormat="1" applyFont="1" applyFill="1" applyBorder="1" applyAlignment="1" applyProtection="1">
      <alignment horizontal="right" vertical="center"/>
      <protection locked="0"/>
    </xf>
    <xf numFmtId="0" fontId="16" fillId="0" borderId="15" xfId="0" applyFont="1" applyFill="1" applyBorder="1" applyAlignment="1" applyProtection="1">
      <alignment horizontal="center" vertical="center"/>
      <protection locked="0"/>
    </xf>
    <xf numFmtId="164" fontId="16" fillId="0" borderId="16" xfId="0" applyNumberFormat="1" applyFont="1" applyFill="1" applyBorder="1" applyAlignment="1" applyProtection="1">
      <alignment horizontal="left" vertical="center"/>
      <protection locked="0"/>
    </xf>
    <xf numFmtId="20" fontId="0" fillId="0" borderId="0" xfId="0" applyNumberFormat="1"/>
    <xf numFmtId="43" fontId="17" fillId="0" borderId="30" xfId="0" applyNumberFormat="1" applyFont="1" applyBorder="1" applyAlignment="1">
      <alignment horizontal="center" vertical="top" textRotation="90"/>
    </xf>
    <xf numFmtId="167" fontId="17" fillId="0" borderId="30" xfId="0" applyNumberFormat="1" applyFont="1" applyBorder="1" applyAlignment="1">
      <alignment horizontal="center" vertical="top" textRotation="90"/>
    </xf>
    <xf numFmtId="0" fontId="17" fillId="0" borderId="30" xfId="0" applyFont="1" applyBorder="1" applyAlignment="1">
      <alignment horizontal="center" vertical="top" textRotation="90"/>
    </xf>
    <xf numFmtId="0" fontId="5" fillId="0" borderId="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166" fontId="2" fillId="0" borderId="10" xfId="0" applyNumberFormat="1" applyFont="1" applyBorder="1" applyAlignment="1" applyProtection="1">
      <alignment horizontal="center" vertical="center"/>
      <protection locked="0"/>
    </xf>
    <xf numFmtId="166" fontId="2" fillId="0" borderId="11" xfId="0" applyNumberFormat="1" applyFont="1" applyBorder="1" applyAlignment="1" applyProtection="1">
      <alignment horizontal="center" vertical="center"/>
      <protection locked="0"/>
    </xf>
    <xf numFmtId="164" fontId="4" fillId="0" borderId="15" xfId="0" applyNumberFormat="1" applyFont="1" applyBorder="1" applyAlignment="1">
      <alignment horizontal="center" vertical="center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15" xfId="1" applyNumberFormat="1" applyFont="1" applyBorder="1" applyAlignment="1" applyProtection="1">
      <alignment horizontal="center"/>
      <protection locked="0"/>
    </xf>
    <xf numFmtId="0" fontId="5" fillId="0" borderId="8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164" fontId="6" fillId="0" borderId="22" xfId="0" applyNumberFormat="1" applyFont="1" applyBorder="1" applyAlignment="1" applyProtection="1">
      <alignment horizontal="center" vertical="center"/>
      <protection locked="0"/>
    </xf>
    <xf numFmtId="164" fontId="6" fillId="0" borderId="23" xfId="0" applyNumberFormat="1" applyFont="1" applyBorder="1" applyAlignment="1" applyProtection="1">
      <alignment horizontal="center" vertical="center"/>
      <protection locked="0"/>
    </xf>
    <xf numFmtId="164" fontId="6" fillId="0" borderId="24" xfId="0" applyNumberFormat="1" applyFont="1" applyBorder="1" applyAlignment="1" applyProtection="1">
      <alignment horizontal="center" vertical="center"/>
      <protection locked="0"/>
    </xf>
    <xf numFmtId="164" fontId="6" fillId="0" borderId="21" xfId="0" applyNumberFormat="1" applyFont="1" applyBorder="1" applyAlignment="1" applyProtection="1">
      <alignment horizontal="center" vertical="center"/>
      <protection locked="0"/>
    </xf>
    <xf numFmtId="164" fontId="6" fillId="0" borderId="10" xfId="0" applyNumberFormat="1" applyFont="1" applyBorder="1" applyAlignment="1" applyProtection="1">
      <alignment horizontal="center" vertical="center"/>
      <protection locked="0"/>
    </xf>
    <xf numFmtId="164" fontId="6" fillId="0" borderId="11" xfId="0" applyNumberFormat="1" applyFont="1" applyBorder="1" applyAlignment="1" applyProtection="1">
      <alignment horizontal="center" vertical="center"/>
      <protection locked="0"/>
    </xf>
    <xf numFmtId="43" fontId="3" fillId="0" borderId="29" xfId="1" applyFont="1" applyFill="1" applyBorder="1" applyAlignment="1">
      <alignment horizontal="center"/>
    </xf>
    <xf numFmtId="43" fontId="3" fillId="0" borderId="18" xfId="1" applyFont="1" applyFill="1" applyBorder="1" applyAlignment="1">
      <alignment horizontal="center"/>
    </xf>
    <xf numFmtId="2" fontId="4" fillId="0" borderId="15" xfId="0" applyNumberFormat="1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 shrinkToFit="1"/>
    </xf>
    <xf numFmtId="2" fontId="9" fillId="0" borderId="30" xfId="0" applyNumberFormat="1" applyFont="1" applyBorder="1" applyAlignment="1">
      <alignment horizontal="center" vertical="center" shrinkToFit="1"/>
    </xf>
    <xf numFmtId="0" fontId="11" fillId="0" borderId="0" xfId="0" applyFont="1" applyAlignment="1">
      <alignment horizontal="right" vertical="center"/>
    </xf>
    <xf numFmtId="0" fontId="15" fillId="0" borderId="30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2" fontId="12" fillId="0" borderId="30" xfId="0" applyNumberFormat="1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 shrinkToFit="1"/>
    </xf>
    <xf numFmtId="0" fontId="12" fillId="0" borderId="46" xfId="0" applyFont="1" applyBorder="1" applyAlignment="1">
      <alignment horizontal="center" vertical="center"/>
    </xf>
    <xf numFmtId="0" fontId="12" fillId="0" borderId="47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48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2" fillId="0" borderId="49" xfId="0" applyFont="1" applyBorder="1" applyAlignment="1">
      <alignment horizontal="center" vertical="center"/>
    </xf>
    <xf numFmtId="0" fontId="12" fillId="0" borderId="50" xfId="0" applyFont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0" fontId="13" fillId="0" borderId="30" xfId="0" applyFont="1" applyBorder="1" applyAlignment="1">
      <alignment horizontal="center" vertical="center" wrapText="1" shrinkToFit="1"/>
    </xf>
    <xf numFmtId="0" fontId="13" fillId="0" borderId="52" xfId="0" applyFont="1" applyBorder="1" applyAlignment="1">
      <alignment horizontal="right" vertical="center" shrinkToFit="1"/>
    </xf>
    <xf numFmtId="0" fontId="13" fillId="0" borderId="53" xfId="0" applyFont="1" applyBorder="1" applyAlignment="1">
      <alignment horizontal="right" vertical="center" shrinkToFit="1"/>
    </xf>
    <xf numFmtId="14" fontId="13" fillId="0" borderId="53" xfId="0" applyNumberFormat="1" applyFont="1" applyBorder="1" applyAlignment="1">
      <alignment horizontal="left" vertical="center" shrinkToFit="1"/>
    </xf>
    <xf numFmtId="14" fontId="13" fillId="0" borderId="54" xfId="0" applyNumberFormat="1" applyFont="1" applyBorder="1" applyAlignment="1">
      <alignment horizontal="left" vertical="center" shrinkToFit="1"/>
    </xf>
    <xf numFmtId="0" fontId="11" fillId="0" borderId="0" xfId="0" applyFont="1" applyAlignment="1">
      <alignment horizontal="left" vertical="center"/>
    </xf>
    <xf numFmtId="164" fontId="18" fillId="0" borderId="0" xfId="0" applyNumberFormat="1" applyFont="1"/>
    <xf numFmtId="164" fontId="9" fillId="0" borderId="0" xfId="0" applyNumberFormat="1" applyFont="1"/>
    <xf numFmtId="164" fontId="4" fillId="0" borderId="0" xfId="0" applyNumberFormat="1" applyFont="1" applyFill="1" applyBorder="1" applyAlignment="1">
      <alignment horizontal="right" vertical="center"/>
    </xf>
    <xf numFmtId="166" fontId="2" fillId="0" borderId="10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164" fontId="6" fillId="0" borderId="21" xfId="0" applyNumberFormat="1" applyFont="1" applyFill="1" applyBorder="1" applyAlignment="1" applyProtection="1">
      <alignment horizontal="center" vertical="center"/>
      <protection locked="0"/>
    </xf>
    <xf numFmtId="164" fontId="6" fillId="0" borderId="10" xfId="0" applyNumberFormat="1" applyFont="1" applyFill="1" applyBorder="1" applyAlignment="1" applyProtection="1">
      <alignment horizontal="center" vertical="center"/>
      <protection locked="0"/>
    </xf>
    <xf numFmtId="164" fontId="6" fillId="0" borderId="11" xfId="0" applyNumberFormat="1" applyFont="1" applyFill="1" applyBorder="1" applyAlignment="1" applyProtection="1">
      <alignment horizontal="center" vertical="center"/>
      <protection locked="0"/>
    </xf>
    <xf numFmtId="164" fontId="6" fillId="0" borderId="22" xfId="0" applyNumberFormat="1" applyFont="1" applyFill="1" applyBorder="1" applyAlignment="1" applyProtection="1">
      <alignment horizontal="center" vertical="center"/>
      <protection locked="0"/>
    </xf>
    <xf numFmtId="164" fontId="6" fillId="0" borderId="23" xfId="0" applyNumberFormat="1" applyFont="1" applyFill="1" applyBorder="1" applyAlignment="1" applyProtection="1">
      <alignment horizontal="center" vertical="center"/>
      <protection locked="0"/>
    </xf>
    <xf numFmtId="164" fontId="6" fillId="0" borderId="24" xfId="0" applyNumberFormat="1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left" vertical="center"/>
    </xf>
    <xf numFmtId="164" fontId="3" fillId="0" borderId="10" xfId="0" applyNumberFormat="1" applyFont="1" applyFill="1" applyBorder="1" applyAlignment="1" applyProtection="1">
      <alignment horizontal="center" vertical="center"/>
      <protection locked="0"/>
    </xf>
    <xf numFmtId="164" fontId="3" fillId="0" borderId="11" xfId="0" applyNumberFormat="1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3" fillId="0" borderId="13" xfId="0" applyNumberFormat="1" applyFont="1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topLeftCell="A4" zoomScale="110" zoomScaleNormal="110" workbookViewId="0">
      <selection activeCell="L12" sqref="L12"/>
    </sheetView>
  </sheetViews>
  <sheetFormatPr baseColWidth="10" defaultRowHeight="12.75" x14ac:dyDescent="0.2"/>
  <cols>
    <col min="1" max="1" width="12.7109375" style="1" customWidth="1"/>
    <col min="2" max="2" width="12.7109375" style="6" customWidth="1"/>
    <col min="3" max="3" width="6.7109375" style="17" customWidth="1"/>
    <col min="4" max="4" width="4.7109375" style="13" customWidth="1"/>
    <col min="5" max="5" width="0.85546875" style="1" customWidth="1"/>
    <col min="6" max="6" width="4.7109375" style="14" customWidth="1"/>
    <col min="7" max="7" width="6.7109375" style="20" customWidth="1"/>
    <col min="8" max="8" width="4.7109375" style="13" customWidth="1"/>
    <col min="9" max="9" width="0.85546875" style="1" customWidth="1"/>
    <col min="10" max="10" width="4.7109375" style="14" customWidth="1"/>
    <col min="11" max="11" width="6.7109375" style="20" customWidth="1"/>
    <col min="12" max="12" width="4.7109375" style="163" customWidth="1"/>
    <col min="13" max="13" width="0.85546875" style="164" customWidth="1"/>
    <col min="14" max="14" width="4.7109375" style="165" customWidth="1"/>
    <col min="15" max="15" width="6.7109375" style="20" customWidth="1"/>
    <col min="16" max="16" width="4.7109375" style="13" customWidth="1"/>
    <col min="17" max="17" width="0.85546875" style="1" customWidth="1"/>
    <col min="18" max="18" width="4.7109375" style="14" customWidth="1"/>
    <col min="19" max="19" width="6.7109375" style="20" customWidth="1"/>
    <col min="20" max="20" width="4.7109375" style="13" customWidth="1"/>
    <col min="21" max="21" width="0.85546875" style="1" customWidth="1"/>
    <col min="22" max="22" width="4.7109375" style="14" customWidth="1"/>
    <col min="23" max="23" width="6.7109375" style="20" customWidth="1"/>
    <col min="24" max="24" width="4.7109375" style="13" customWidth="1"/>
    <col min="25" max="25" width="0.85546875" style="1" customWidth="1"/>
    <col min="26" max="26" width="4.7109375" style="14" customWidth="1"/>
    <col min="27" max="27" width="10.7109375" style="1" customWidth="1"/>
    <col min="28" max="29" width="11.42578125" style="1"/>
    <col min="30" max="30" width="11.42578125" style="28"/>
    <col min="31" max="16384" width="11.42578125" style="1"/>
  </cols>
  <sheetData>
    <row r="1" spans="1:31" s="7" customFormat="1" ht="18.95" customHeight="1" thickBot="1" x14ac:dyDescent="0.3">
      <c r="A1" s="105" t="s">
        <v>18</v>
      </c>
      <c r="B1" s="105"/>
      <c r="C1" s="115">
        <v>105000</v>
      </c>
      <c r="D1" s="115"/>
      <c r="E1" s="115"/>
      <c r="F1" s="115"/>
      <c r="G1" s="18" t="s">
        <v>19</v>
      </c>
      <c r="H1" s="12"/>
      <c r="J1" s="8"/>
      <c r="K1" s="21"/>
      <c r="L1" s="151"/>
      <c r="M1" s="126">
        <f>C1/Y1</f>
        <v>218.75</v>
      </c>
      <c r="N1" s="126"/>
      <c r="O1" s="126"/>
      <c r="P1" s="113"/>
      <c r="Q1" s="113"/>
      <c r="R1" s="113"/>
      <c r="S1" s="21"/>
      <c r="T1" s="8" t="s">
        <v>20</v>
      </c>
      <c r="V1" s="8"/>
      <c r="W1" s="21"/>
      <c r="X1" s="12"/>
      <c r="Y1" s="114">
        <v>480</v>
      </c>
      <c r="Z1" s="114"/>
      <c r="AD1" s="25"/>
    </row>
    <row r="2" spans="1:31" s="9" customFormat="1" ht="18.95" customHeight="1" x14ac:dyDescent="0.25">
      <c r="A2" s="38" t="s">
        <v>21</v>
      </c>
      <c r="B2" s="42">
        <f>D2</f>
        <v>42387</v>
      </c>
      <c r="C2" s="2" t="s">
        <v>12</v>
      </c>
      <c r="D2" s="111">
        <v>42387</v>
      </c>
      <c r="E2" s="111"/>
      <c r="F2" s="112"/>
      <c r="G2" s="36" t="s">
        <v>13</v>
      </c>
      <c r="H2" s="106">
        <f>D2+1</f>
        <v>42388</v>
      </c>
      <c r="I2" s="107"/>
      <c r="J2" s="108"/>
      <c r="K2" s="2" t="s">
        <v>14</v>
      </c>
      <c r="L2" s="152">
        <f>H2+1</f>
        <v>42389</v>
      </c>
      <c r="M2" s="153"/>
      <c r="N2" s="154"/>
      <c r="O2" s="36" t="s">
        <v>15</v>
      </c>
      <c r="P2" s="106">
        <f>L2+1</f>
        <v>42390</v>
      </c>
      <c r="Q2" s="107"/>
      <c r="R2" s="108"/>
      <c r="S2" s="2" t="s">
        <v>16</v>
      </c>
      <c r="T2" s="106">
        <f>P2+1</f>
        <v>42391</v>
      </c>
      <c r="U2" s="107"/>
      <c r="V2" s="108"/>
      <c r="W2" s="36" t="s">
        <v>17</v>
      </c>
      <c r="X2" s="106">
        <f>T2+1</f>
        <v>42392</v>
      </c>
      <c r="Y2" s="107"/>
      <c r="Z2" s="108"/>
      <c r="AA2" s="116" t="s">
        <v>11</v>
      </c>
      <c r="AD2" s="26"/>
    </row>
    <row r="3" spans="1:31" s="24" customFormat="1" ht="15" customHeight="1" thickBot="1" x14ac:dyDescent="0.3">
      <c r="A3" s="39" t="s">
        <v>22</v>
      </c>
      <c r="B3" s="43">
        <f>X2</f>
        <v>42392</v>
      </c>
      <c r="C3" s="15" t="s">
        <v>3</v>
      </c>
      <c r="D3" s="109" t="s">
        <v>4</v>
      </c>
      <c r="E3" s="109"/>
      <c r="F3" s="110"/>
      <c r="G3" s="19" t="s">
        <v>3</v>
      </c>
      <c r="H3" s="109" t="s">
        <v>4</v>
      </c>
      <c r="I3" s="109"/>
      <c r="J3" s="109"/>
      <c r="K3" s="19" t="s">
        <v>3</v>
      </c>
      <c r="L3" s="155" t="s">
        <v>4</v>
      </c>
      <c r="M3" s="155"/>
      <c r="N3" s="156"/>
      <c r="O3" s="19" t="s">
        <v>3</v>
      </c>
      <c r="P3" s="109" t="s">
        <v>4</v>
      </c>
      <c r="Q3" s="109"/>
      <c r="R3" s="109"/>
      <c r="S3" s="19" t="s">
        <v>3</v>
      </c>
      <c r="T3" s="109" t="s">
        <v>4</v>
      </c>
      <c r="U3" s="109"/>
      <c r="V3" s="110"/>
      <c r="W3" s="22" t="s">
        <v>3</v>
      </c>
      <c r="X3" s="109" t="s">
        <v>4</v>
      </c>
      <c r="Y3" s="109"/>
      <c r="Z3" s="109"/>
      <c r="AA3" s="117"/>
      <c r="AD3" s="27"/>
    </row>
    <row r="4" spans="1:31" s="9" customFormat="1" ht="19.5" customHeight="1" x14ac:dyDescent="0.25">
      <c r="A4" s="103" t="s">
        <v>10</v>
      </c>
      <c r="B4" s="104"/>
      <c r="C4" s="30"/>
      <c r="D4" s="121"/>
      <c r="E4" s="122"/>
      <c r="F4" s="123"/>
      <c r="G4" s="31"/>
      <c r="H4" s="121"/>
      <c r="I4" s="122"/>
      <c r="J4" s="123"/>
      <c r="K4" s="31"/>
      <c r="L4" s="157"/>
      <c r="M4" s="158"/>
      <c r="N4" s="159"/>
      <c r="O4" s="31"/>
      <c r="P4" s="121"/>
      <c r="Q4" s="122"/>
      <c r="R4" s="123"/>
      <c r="S4" s="31"/>
      <c r="T4" s="121"/>
      <c r="U4" s="122"/>
      <c r="V4" s="123"/>
      <c r="W4" s="32"/>
      <c r="X4" s="121"/>
      <c r="Y4" s="122"/>
      <c r="Z4" s="123"/>
      <c r="AA4" s="10"/>
      <c r="AD4" s="26"/>
    </row>
    <row r="5" spans="1:31" s="9" customFormat="1" ht="19.5" customHeight="1" thickBot="1" x14ac:dyDescent="0.3">
      <c r="A5" s="40"/>
      <c r="B5" s="41"/>
      <c r="C5" s="33"/>
      <c r="D5" s="118"/>
      <c r="E5" s="119"/>
      <c r="F5" s="120"/>
      <c r="G5" s="34"/>
      <c r="H5" s="118"/>
      <c r="I5" s="119"/>
      <c r="J5" s="120"/>
      <c r="K5" s="34"/>
      <c r="L5" s="160"/>
      <c r="M5" s="161"/>
      <c r="N5" s="162"/>
      <c r="O5" s="34"/>
      <c r="P5" s="118"/>
      <c r="Q5" s="119"/>
      <c r="R5" s="120"/>
      <c r="S5" s="34"/>
      <c r="T5" s="118"/>
      <c r="U5" s="119"/>
      <c r="V5" s="120"/>
      <c r="W5" s="35"/>
      <c r="X5" s="118"/>
      <c r="Y5" s="119"/>
      <c r="Z5" s="120"/>
      <c r="AA5" s="11"/>
      <c r="AD5" s="26"/>
    </row>
    <row r="6" spans="1:31" ht="19.5" customHeight="1" x14ac:dyDescent="0.25">
      <c r="A6" s="84" t="s">
        <v>0</v>
      </c>
      <c r="B6" s="85" t="s">
        <v>83</v>
      </c>
      <c r="C6" s="124">
        <f>(F6-D6)*24+(F7-D7)*24</f>
        <v>0</v>
      </c>
      <c r="D6" s="44"/>
      <c r="E6" s="45" t="s">
        <v>2</v>
      </c>
      <c r="F6" s="46"/>
      <c r="G6" s="124">
        <f>(J6-H6)*24+(J7-H7)*24</f>
        <v>0</v>
      </c>
      <c r="H6" s="44"/>
      <c r="I6" s="45" t="s">
        <v>2</v>
      </c>
      <c r="J6" s="46"/>
      <c r="K6" s="124">
        <f>(N6-L6)*24+(N7-L7)*24</f>
        <v>0</v>
      </c>
      <c r="L6" s="166"/>
      <c r="M6" s="45" t="s">
        <v>2</v>
      </c>
      <c r="N6" s="167"/>
      <c r="O6" s="124">
        <f>(R6-P6)*24+(R7-P7)*24</f>
        <v>0</v>
      </c>
      <c r="P6" s="44"/>
      <c r="Q6" s="45" t="s">
        <v>2</v>
      </c>
      <c r="R6" s="46"/>
      <c r="S6" s="124">
        <f>(V6-T6)*24+(V7-T7)*24</f>
        <v>0</v>
      </c>
      <c r="T6" s="44"/>
      <c r="U6" s="45" t="s">
        <v>2</v>
      </c>
      <c r="V6" s="46"/>
      <c r="W6" s="124">
        <f>(Z6-X6)*24+(Z7-X7)*24</f>
        <v>0</v>
      </c>
      <c r="X6" s="44"/>
      <c r="Y6" s="45" t="s">
        <v>2</v>
      </c>
      <c r="Z6" s="46"/>
      <c r="AA6" s="3">
        <f>C6+C7+G6+G7+K6+K7+O6+O7+S6+S7+W6+W7</f>
        <v>0</v>
      </c>
    </row>
    <row r="7" spans="1:31" ht="19.5" customHeight="1" thickBot="1" x14ac:dyDescent="0.3">
      <c r="A7" s="86" t="s">
        <v>82</v>
      </c>
      <c r="B7" s="87">
        <v>44.1</v>
      </c>
      <c r="C7" s="125"/>
      <c r="D7" s="47"/>
      <c r="E7" s="48" t="s">
        <v>2</v>
      </c>
      <c r="F7" s="49"/>
      <c r="G7" s="125"/>
      <c r="H7" s="47"/>
      <c r="I7" s="48" t="s">
        <v>2</v>
      </c>
      <c r="J7" s="49"/>
      <c r="K7" s="125"/>
      <c r="L7" s="168"/>
      <c r="M7" s="48" t="s">
        <v>2</v>
      </c>
      <c r="N7" s="169"/>
      <c r="O7" s="125"/>
      <c r="P7" s="47"/>
      <c r="Q7" s="48" t="s">
        <v>2</v>
      </c>
      <c r="R7" s="49"/>
      <c r="S7" s="125"/>
      <c r="T7" s="47"/>
      <c r="U7" s="48" t="s">
        <v>2</v>
      </c>
      <c r="V7" s="49"/>
      <c r="W7" s="125"/>
      <c r="X7" s="47"/>
      <c r="Y7" s="48" t="s">
        <v>2</v>
      </c>
      <c r="Z7" s="49"/>
      <c r="AA7" s="4"/>
    </row>
    <row r="8" spans="1:31" ht="19.5" customHeight="1" x14ac:dyDescent="0.25">
      <c r="A8" s="60" t="s">
        <v>6</v>
      </c>
      <c r="B8" s="61" t="s">
        <v>84</v>
      </c>
      <c r="C8" s="124">
        <f>(F8-D8)*24+(F9-D9)*24</f>
        <v>0</v>
      </c>
      <c r="D8" s="44"/>
      <c r="E8" s="45" t="s">
        <v>2</v>
      </c>
      <c r="F8" s="46"/>
      <c r="G8" s="124">
        <f>(J8-H8)*24+(J9-H9)*24</f>
        <v>0</v>
      </c>
      <c r="H8" s="44"/>
      <c r="I8" s="45" t="s">
        <v>2</v>
      </c>
      <c r="J8" s="46"/>
      <c r="K8" s="124">
        <f>(N8-L8)*24+(N9-L9)*24</f>
        <v>0.99999999999999911</v>
      </c>
      <c r="L8" s="44">
        <v>0.375</v>
      </c>
      <c r="M8" s="45" t="s">
        <v>2</v>
      </c>
      <c r="N8" s="46">
        <v>0.39583333333333331</v>
      </c>
      <c r="O8" s="124">
        <f>(R8-P8)*24+(R9-P9)*24</f>
        <v>0</v>
      </c>
      <c r="P8" s="44"/>
      <c r="Q8" s="45" t="s">
        <v>2</v>
      </c>
      <c r="R8" s="46"/>
      <c r="S8" s="124">
        <f>(V8-T8)*24+(V9-T9)*24</f>
        <v>0</v>
      </c>
      <c r="T8" s="44"/>
      <c r="U8" s="45" t="s">
        <v>2</v>
      </c>
      <c r="V8" s="46"/>
      <c r="W8" s="124">
        <f>(Z8-X8)*24+(Z9-X9)*24</f>
        <v>0</v>
      </c>
      <c r="X8" s="44"/>
      <c r="Y8" s="45" t="s">
        <v>2</v>
      </c>
      <c r="Z8" s="46"/>
      <c r="AA8" s="3">
        <f>C8+C9+G8+G9+K8+K9+O8+O9+S8+S9+W8+W9</f>
        <v>0.99999999999999911</v>
      </c>
    </row>
    <row r="9" spans="1:31" ht="19.5" customHeight="1" thickBot="1" x14ac:dyDescent="0.3">
      <c r="A9" s="88" t="s">
        <v>85</v>
      </c>
      <c r="B9" s="85">
        <v>36.75</v>
      </c>
      <c r="C9" s="125"/>
      <c r="D9" s="47"/>
      <c r="E9" s="48" t="s">
        <v>2</v>
      </c>
      <c r="F9" s="49"/>
      <c r="G9" s="125"/>
      <c r="H9" s="47"/>
      <c r="I9" s="48" t="s">
        <v>2</v>
      </c>
      <c r="J9" s="49"/>
      <c r="K9" s="125"/>
      <c r="L9" s="47">
        <v>0.41666666666666669</v>
      </c>
      <c r="M9" s="48" t="s">
        <v>2</v>
      </c>
      <c r="N9" s="49">
        <v>0.4375</v>
      </c>
      <c r="O9" s="125"/>
      <c r="P9" s="47"/>
      <c r="Q9" s="48" t="s">
        <v>2</v>
      </c>
      <c r="R9" s="49"/>
      <c r="S9" s="125"/>
      <c r="T9" s="47"/>
      <c r="U9" s="48" t="s">
        <v>2</v>
      </c>
      <c r="V9" s="49"/>
      <c r="W9" s="125"/>
      <c r="X9" s="47"/>
      <c r="Y9" s="48" t="s">
        <v>2</v>
      </c>
      <c r="Z9" s="49"/>
      <c r="AA9" s="58">
        <f>AA8-B9</f>
        <v>-35.75</v>
      </c>
    </row>
    <row r="10" spans="1:31" ht="19.5" customHeight="1" x14ac:dyDescent="0.25">
      <c r="A10" s="60" t="s">
        <v>7</v>
      </c>
      <c r="B10" s="61" t="s">
        <v>87</v>
      </c>
      <c r="C10" s="124">
        <f>(F10-D10)*24+(F11-D11)*24</f>
        <v>0</v>
      </c>
      <c r="D10" s="44"/>
      <c r="E10" s="45" t="s">
        <v>2</v>
      </c>
      <c r="F10" s="46"/>
      <c r="G10" s="124">
        <f>(J10-H10)*24+(J11-H11)*24</f>
        <v>0</v>
      </c>
      <c r="H10" s="44"/>
      <c r="I10" s="45" t="s">
        <v>2</v>
      </c>
      <c r="J10" s="46"/>
      <c r="K10" s="124">
        <f>(N10-L10)*24+(N11-L11)*24</f>
        <v>3.5000000000000009</v>
      </c>
      <c r="L10" s="44">
        <v>0.33333333333333331</v>
      </c>
      <c r="M10" s="45" t="s">
        <v>2</v>
      </c>
      <c r="N10" s="46">
        <v>0.4375</v>
      </c>
      <c r="O10" s="124">
        <f>(R10-P10)*24+(R11-P11)*24</f>
        <v>0</v>
      </c>
      <c r="P10" s="44"/>
      <c r="Q10" s="45" t="s">
        <v>2</v>
      </c>
      <c r="R10" s="46"/>
      <c r="S10" s="124">
        <f>(V10-T10)*24+(V11-T11)*24</f>
        <v>0</v>
      </c>
      <c r="T10" s="44"/>
      <c r="U10" s="45" t="s">
        <v>2</v>
      </c>
      <c r="V10" s="46"/>
      <c r="W10" s="124">
        <f>(Z10-X10)*24+(Z11-X11)*24</f>
        <v>0</v>
      </c>
      <c r="X10" s="44"/>
      <c r="Y10" s="45" t="s">
        <v>2</v>
      </c>
      <c r="Z10" s="46"/>
      <c r="AA10" s="3">
        <f>C10+C11+G10+G11+K10+K11+O10+O11+S10+S11+W10+W11</f>
        <v>3.5000000000000009</v>
      </c>
      <c r="AE10" s="28"/>
    </row>
    <row r="11" spans="1:31" ht="19.5" customHeight="1" thickBot="1" x14ac:dyDescent="0.3">
      <c r="A11" s="89" t="s">
        <v>85</v>
      </c>
      <c r="B11" s="87">
        <v>36.75</v>
      </c>
      <c r="C11" s="125"/>
      <c r="D11" s="50"/>
      <c r="E11" s="51" t="s">
        <v>2</v>
      </c>
      <c r="F11" s="52"/>
      <c r="G11" s="125"/>
      <c r="H11" s="50"/>
      <c r="I11" s="51" t="s">
        <v>2</v>
      </c>
      <c r="J11" s="52"/>
      <c r="K11" s="125"/>
      <c r="L11" s="50">
        <v>0.45833333333333331</v>
      </c>
      <c r="M11" s="51" t="s">
        <v>2</v>
      </c>
      <c r="N11" s="52">
        <v>0.5</v>
      </c>
      <c r="O11" s="125"/>
      <c r="P11" s="50"/>
      <c r="Q11" s="51" t="s">
        <v>2</v>
      </c>
      <c r="R11" s="52"/>
      <c r="S11" s="125"/>
      <c r="T11" s="50"/>
      <c r="U11" s="51" t="s">
        <v>2</v>
      </c>
      <c r="V11" s="52"/>
      <c r="W11" s="125"/>
      <c r="X11" s="50"/>
      <c r="Y11" s="51" t="s">
        <v>2</v>
      </c>
      <c r="Z11" s="52"/>
      <c r="AA11" s="58">
        <f>AA10-B11</f>
        <v>-33.25</v>
      </c>
    </row>
    <row r="12" spans="1:31" ht="19.5" customHeight="1" x14ac:dyDescent="0.25">
      <c r="A12" s="84" t="s">
        <v>1</v>
      </c>
      <c r="B12" s="85" t="s">
        <v>88</v>
      </c>
      <c r="C12" s="124">
        <f>(F12-D12)*24+(F13-D13)*24</f>
        <v>0</v>
      </c>
      <c r="D12" s="44"/>
      <c r="E12" s="45" t="s">
        <v>2</v>
      </c>
      <c r="F12" s="46"/>
      <c r="G12" s="124">
        <f>(J12-H12)*24+(J13-H13)*24</f>
        <v>0</v>
      </c>
      <c r="H12" s="44"/>
      <c r="I12" s="45" t="s">
        <v>2</v>
      </c>
      <c r="J12" s="46"/>
      <c r="K12" s="124">
        <f>(N12-L12)*24+(N13-L13)*24</f>
        <v>0</v>
      </c>
      <c r="L12" s="44"/>
      <c r="M12" s="45" t="s">
        <v>2</v>
      </c>
      <c r="N12" s="46"/>
      <c r="O12" s="124">
        <f>(R12-P12)*24+(R13-P13)*24</f>
        <v>0</v>
      </c>
      <c r="P12" s="44"/>
      <c r="Q12" s="45" t="s">
        <v>2</v>
      </c>
      <c r="R12" s="46"/>
      <c r="S12" s="124">
        <f>(V12-T12)*24+(V13-T13)*24</f>
        <v>0</v>
      </c>
      <c r="T12" s="44"/>
      <c r="U12" s="45" t="s">
        <v>2</v>
      </c>
      <c r="V12" s="46"/>
      <c r="W12" s="124">
        <f>(Z12-X12)*24+(Z13-X13)*24</f>
        <v>0</v>
      </c>
      <c r="X12" s="44"/>
      <c r="Y12" s="45" t="s">
        <v>2</v>
      </c>
      <c r="Z12" s="46"/>
      <c r="AA12" s="3">
        <f>C12+C13+G12+G13+K12+K13+O12+O13+S12+S13+W12+W13</f>
        <v>0</v>
      </c>
    </row>
    <row r="13" spans="1:31" ht="19.5" customHeight="1" thickBot="1" x14ac:dyDescent="0.3">
      <c r="A13" s="89" t="s">
        <v>93</v>
      </c>
      <c r="B13" s="87">
        <v>36.75</v>
      </c>
      <c r="C13" s="125"/>
      <c r="D13" s="47"/>
      <c r="E13" s="48" t="s">
        <v>2</v>
      </c>
      <c r="F13" s="49"/>
      <c r="G13" s="125"/>
      <c r="H13" s="47"/>
      <c r="I13" s="48" t="s">
        <v>2</v>
      </c>
      <c r="J13" s="49"/>
      <c r="K13" s="125"/>
      <c r="L13" s="47"/>
      <c r="M13" s="48" t="s">
        <v>2</v>
      </c>
      <c r="N13" s="49"/>
      <c r="O13" s="125"/>
      <c r="P13" s="47"/>
      <c r="Q13" s="48" t="s">
        <v>2</v>
      </c>
      <c r="R13" s="49"/>
      <c r="S13" s="125"/>
      <c r="T13" s="47"/>
      <c r="U13" s="48" t="s">
        <v>2</v>
      </c>
      <c r="V13" s="49"/>
      <c r="W13" s="125"/>
      <c r="X13" s="47"/>
      <c r="Y13" s="48" t="s">
        <v>2</v>
      </c>
      <c r="Z13" s="49"/>
      <c r="AA13" s="58">
        <f>AA12-B13</f>
        <v>-36.75</v>
      </c>
    </row>
    <row r="14" spans="1:31" ht="19.5" customHeight="1" x14ac:dyDescent="0.25">
      <c r="A14" s="60" t="s">
        <v>23</v>
      </c>
      <c r="B14" s="61" t="s">
        <v>89</v>
      </c>
      <c r="C14" s="124">
        <f>(F14-D14)*24+(F15-D15)*24</f>
        <v>0</v>
      </c>
      <c r="D14" s="44"/>
      <c r="E14" s="45" t="s">
        <v>2</v>
      </c>
      <c r="F14" s="46"/>
      <c r="G14" s="124">
        <f>(J14-H14)*24+(J15-H15)*24</f>
        <v>0</v>
      </c>
      <c r="H14" s="44"/>
      <c r="I14" s="45" t="s">
        <v>2</v>
      </c>
      <c r="J14" s="46"/>
      <c r="K14" s="124">
        <f>(N14-L14)*24+(N15-L15)*24</f>
        <v>10</v>
      </c>
      <c r="L14" s="44">
        <v>0.35416666666666669</v>
      </c>
      <c r="M14" s="45" t="s">
        <v>2</v>
      </c>
      <c r="N14" s="46">
        <v>0.5</v>
      </c>
      <c r="O14" s="124">
        <f>(R14-P14)*24+(R15-P15)*24</f>
        <v>0</v>
      </c>
      <c r="P14" s="44"/>
      <c r="Q14" s="45" t="s">
        <v>2</v>
      </c>
      <c r="R14" s="46"/>
      <c r="S14" s="124">
        <f>(V14-T14)*24+(V15-T15)*24</f>
        <v>0</v>
      </c>
      <c r="T14" s="44"/>
      <c r="U14" s="45" t="s">
        <v>2</v>
      </c>
      <c r="V14" s="46"/>
      <c r="W14" s="124">
        <f>(Z14-X14)*24+(Z15-X15)*24</f>
        <v>0</v>
      </c>
      <c r="X14" s="44"/>
      <c r="Y14" s="45" t="s">
        <v>2</v>
      </c>
      <c r="Z14" s="46"/>
      <c r="AA14" s="3">
        <f>C14+C15+G14+G15+K14+K15+O14+O15+S14+S15+W14+W15</f>
        <v>10</v>
      </c>
    </row>
    <row r="15" spans="1:31" ht="19.5" customHeight="1" thickBot="1" x14ac:dyDescent="0.3">
      <c r="A15" s="88" t="s">
        <v>93</v>
      </c>
      <c r="B15" s="85">
        <v>36.75</v>
      </c>
      <c r="C15" s="125"/>
      <c r="D15" s="50"/>
      <c r="E15" s="51" t="s">
        <v>2</v>
      </c>
      <c r="F15" s="52"/>
      <c r="G15" s="125"/>
      <c r="H15" s="50"/>
      <c r="I15" s="51" t="s">
        <v>2</v>
      </c>
      <c r="J15" s="52"/>
      <c r="K15" s="125"/>
      <c r="L15" s="50">
        <v>0.54166666666666663</v>
      </c>
      <c r="M15" s="51" t="s">
        <v>2</v>
      </c>
      <c r="N15" s="52">
        <v>0.8125</v>
      </c>
      <c r="O15" s="125"/>
      <c r="P15" s="50"/>
      <c r="Q15" s="51" t="s">
        <v>2</v>
      </c>
      <c r="R15" s="52"/>
      <c r="S15" s="125"/>
      <c r="T15" s="50"/>
      <c r="U15" s="51" t="s">
        <v>2</v>
      </c>
      <c r="V15" s="52"/>
      <c r="W15" s="125"/>
      <c r="X15" s="50"/>
      <c r="Y15" s="51" t="s">
        <v>2</v>
      </c>
      <c r="Z15" s="52"/>
      <c r="AA15" s="58">
        <f>AA14-B15</f>
        <v>-26.75</v>
      </c>
    </row>
    <row r="16" spans="1:31" ht="19.5" customHeight="1" x14ac:dyDescent="0.25">
      <c r="A16" s="60" t="s">
        <v>8</v>
      </c>
      <c r="B16" s="61" t="s">
        <v>90</v>
      </c>
      <c r="C16" s="124">
        <f>(F16-D16)*24+(F17-D17)*24</f>
        <v>0</v>
      </c>
      <c r="D16" s="44"/>
      <c r="E16" s="45" t="s">
        <v>2</v>
      </c>
      <c r="F16" s="46"/>
      <c r="G16" s="124">
        <f>(J16-H16)*24+(J17-H17)*24</f>
        <v>0</v>
      </c>
      <c r="H16" s="44"/>
      <c r="I16" s="45" t="s">
        <v>2</v>
      </c>
      <c r="J16" s="46"/>
      <c r="K16" s="124">
        <f>(N16-L16)*24+(N17-L17)*24</f>
        <v>3</v>
      </c>
      <c r="L16" s="44"/>
      <c r="M16" s="45" t="s">
        <v>2</v>
      </c>
      <c r="N16" s="46"/>
      <c r="O16" s="124">
        <f>(R16-P16)*24+(R17-P17)*24</f>
        <v>0</v>
      </c>
      <c r="P16" s="44"/>
      <c r="Q16" s="45" t="s">
        <v>2</v>
      </c>
      <c r="R16" s="46"/>
      <c r="S16" s="124">
        <f>(V16-T16)*24+(V17-T17)*24</f>
        <v>0</v>
      </c>
      <c r="T16" s="44"/>
      <c r="U16" s="45" t="s">
        <v>2</v>
      </c>
      <c r="V16" s="46"/>
      <c r="W16" s="124">
        <f>(Z16-X16)*24+(Z17-X17)*24</f>
        <v>0</v>
      </c>
      <c r="X16" s="44"/>
      <c r="Y16" s="45" t="s">
        <v>2</v>
      </c>
      <c r="Z16" s="46"/>
      <c r="AA16" s="37">
        <f>C16+C17+G16+G17+O16+O17+S16+S17+W16+W17+K16+K17</f>
        <v>3</v>
      </c>
    </row>
    <row r="17" spans="1:30" ht="19.5" customHeight="1" thickBot="1" x14ac:dyDescent="0.3">
      <c r="A17" s="86" t="s">
        <v>94</v>
      </c>
      <c r="B17" s="87">
        <v>30</v>
      </c>
      <c r="C17" s="125"/>
      <c r="D17" s="47"/>
      <c r="E17" s="48" t="s">
        <v>2</v>
      </c>
      <c r="F17" s="49"/>
      <c r="G17" s="125"/>
      <c r="H17" s="47"/>
      <c r="I17" s="48" t="s">
        <v>2</v>
      </c>
      <c r="J17" s="49"/>
      <c r="K17" s="125"/>
      <c r="L17" s="47">
        <v>0.72916666666666663</v>
      </c>
      <c r="M17" s="48" t="s">
        <v>2</v>
      </c>
      <c r="N17" s="49">
        <v>0.85416666666666663</v>
      </c>
      <c r="O17" s="125"/>
      <c r="P17" s="47"/>
      <c r="Q17" s="48" t="s">
        <v>2</v>
      </c>
      <c r="R17" s="49"/>
      <c r="S17" s="125"/>
      <c r="T17" s="47"/>
      <c r="U17" s="48" t="s">
        <v>2</v>
      </c>
      <c r="V17" s="49"/>
      <c r="W17" s="125"/>
      <c r="X17" s="47"/>
      <c r="Y17" s="48" t="s">
        <v>2</v>
      </c>
      <c r="Z17" s="49"/>
      <c r="AA17" s="5"/>
    </row>
    <row r="18" spans="1:30" ht="19.5" customHeight="1" x14ac:dyDescent="0.25">
      <c r="A18" s="84" t="s">
        <v>9</v>
      </c>
      <c r="B18" s="85" t="s">
        <v>91</v>
      </c>
      <c r="C18" s="124">
        <f>(F18-D18)*24+(F19-D19)*24</f>
        <v>0</v>
      </c>
      <c r="D18" s="44"/>
      <c r="E18" s="45" t="s">
        <v>2</v>
      </c>
      <c r="F18" s="46"/>
      <c r="G18" s="124">
        <f>(J18-H18)*24+(J19-H19)*24</f>
        <v>0</v>
      </c>
      <c r="H18" s="44"/>
      <c r="I18" s="45" t="s">
        <v>2</v>
      </c>
      <c r="J18" s="46"/>
      <c r="K18" s="124">
        <f>(N18-L18)*24+(N19-L19)*24</f>
        <v>7.2500000000000009</v>
      </c>
      <c r="L18" s="44">
        <v>0.30208333333333331</v>
      </c>
      <c r="M18" s="45" t="s">
        <v>2</v>
      </c>
      <c r="N18" s="46">
        <v>0.45833333333333331</v>
      </c>
      <c r="O18" s="124">
        <f>(R18-P18)*24+(R19-P19)*24</f>
        <v>0</v>
      </c>
      <c r="P18" s="44"/>
      <c r="Q18" s="45" t="s">
        <v>2</v>
      </c>
      <c r="R18" s="46"/>
      <c r="S18" s="124">
        <f>(V18-T18)*24+(V19-T19)*24</f>
        <v>0</v>
      </c>
      <c r="T18" s="44"/>
      <c r="U18" s="45" t="s">
        <v>2</v>
      </c>
      <c r="V18" s="46"/>
      <c r="W18" s="124">
        <f>(Z18-X18)*24+(Z19-X19)*24</f>
        <v>0</v>
      </c>
      <c r="X18" s="44"/>
      <c r="Y18" s="45" t="s">
        <v>2</v>
      </c>
      <c r="Z18" s="46"/>
      <c r="AA18" s="3">
        <f>C18+C19+G18+G19+K18+K19+O18+O19+S18+S19+W18+W19</f>
        <v>7.2500000000000009</v>
      </c>
    </row>
    <row r="19" spans="1:30" ht="19.5" customHeight="1" thickBot="1" x14ac:dyDescent="0.3">
      <c r="A19" s="86" t="s">
        <v>94</v>
      </c>
      <c r="B19" s="87">
        <v>30</v>
      </c>
      <c r="C19" s="125"/>
      <c r="D19" s="47"/>
      <c r="E19" s="48" t="s">
        <v>2</v>
      </c>
      <c r="F19" s="49"/>
      <c r="G19" s="125"/>
      <c r="H19" s="47"/>
      <c r="I19" s="48" t="s">
        <v>2</v>
      </c>
      <c r="J19" s="49"/>
      <c r="K19" s="125"/>
      <c r="L19" s="50">
        <v>0.5</v>
      </c>
      <c r="M19" s="51" t="s">
        <v>2</v>
      </c>
      <c r="N19" s="52">
        <v>0.64583333333333337</v>
      </c>
      <c r="O19" s="125"/>
      <c r="P19" s="47"/>
      <c r="Q19" s="48" t="s">
        <v>2</v>
      </c>
      <c r="R19" s="49"/>
      <c r="S19" s="125"/>
      <c r="T19" s="47"/>
      <c r="U19" s="48" t="s">
        <v>2</v>
      </c>
      <c r="V19" s="49"/>
      <c r="W19" s="125"/>
      <c r="X19" s="47"/>
      <c r="Y19" s="48" t="s">
        <v>2</v>
      </c>
      <c r="Z19" s="49"/>
      <c r="AA19" s="4"/>
    </row>
    <row r="20" spans="1:30" ht="19.5" customHeight="1" x14ac:dyDescent="0.25">
      <c r="A20" s="60" t="s">
        <v>24</v>
      </c>
      <c r="B20" s="61" t="s">
        <v>92</v>
      </c>
      <c r="C20" s="124">
        <f>(F20-D20)*24+(F21-D21)*24</f>
        <v>0</v>
      </c>
      <c r="D20" s="44"/>
      <c r="E20" s="45" t="s">
        <v>2</v>
      </c>
      <c r="F20" s="46"/>
      <c r="G20" s="124">
        <f>(J20-H20)*24+(J21-H21)*24</f>
        <v>0</v>
      </c>
      <c r="H20" s="44"/>
      <c r="I20" s="45" t="s">
        <v>2</v>
      </c>
      <c r="J20" s="46"/>
      <c r="K20" s="124">
        <f>(N20-L20)*24+(N21-L21)*24</f>
        <v>0</v>
      </c>
      <c r="L20" s="44"/>
      <c r="M20" s="45" t="s">
        <v>2</v>
      </c>
      <c r="N20" s="46"/>
      <c r="O20" s="124">
        <f>(R20-P20)*24+(R21-P21)*24</f>
        <v>0</v>
      </c>
      <c r="P20" s="44"/>
      <c r="Q20" s="45" t="s">
        <v>2</v>
      </c>
      <c r="R20" s="46"/>
      <c r="S20" s="124">
        <f>(V20-T20)*24+(V21-T21)*24</f>
        <v>0</v>
      </c>
      <c r="T20" s="44"/>
      <c r="U20" s="45" t="s">
        <v>2</v>
      </c>
      <c r="V20" s="46"/>
      <c r="W20" s="124">
        <f>(Z20-X20)*24+(Z21-X21)*24</f>
        <v>0</v>
      </c>
      <c r="X20" s="44"/>
      <c r="Y20" s="45" t="s">
        <v>2</v>
      </c>
      <c r="Z20" s="46"/>
      <c r="AA20" s="3">
        <f>C20+C21+G20+G21+K20+K21+O20+O21+S20+S21+W20+W21</f>
        <v>0</v>
      </c>
    </row>
    <row r="21" spans="1:30" ht="19.5" customHeight="1" thickBot="1" x14ac:dyDescent="0.3">
      <c r="A21" s="86" t="s">
        <v>94</v>
      </c>
      <c r="B21" s="87">
        <v>30</v>
      </c>
      <c r="C21" s="125"/>
      <c r="D21" s="50"/>
      <c r="E21" s="51" t="s">
        <v>2</v>
      </c>
      <c r="F21" s="52"/>
      <c r="G21" s="125"/>
      <c r="H21" s="50"/>
      <c r="I21" s="51" t="s">
        <v>2</v>
      </c>
      <c r="J21" s="52"/>
      <c r="K21" s="125"/>
      <c r="L21" s="50"/>
      <c r="M21" s="51" t="s">
        <v>2</v>
      </c>
      <c r="N21" s="52"/>
      <c r="O21" s="125"/>
      <c r="P21" s="50"/>
      <c r="Q21" s="51" t="s">
        <v>2</v>
      </c>
      <c r="R21" s="52"/>
      <c r="S21" s="125"/>
      <c r="T21" s="50"/>
      <c r="U21" s="51" t="s">
        <v>2</v>
      </c>
      <c r="V21" s="52"/>
      <c r="W21" s="125"/>
      <c r="X21" s="50"/>
      <c r="Y21" s="51" t="s">
        <v>2</v>
      </c>
      <c r="Z21" s="52"/>
      <c r="AA21" s="4"/>
    </row>
    <row r="22" spans="1:30" ht="19.5" customHeight="1" x14ac:dyDescent="0.25">
      <c r="A22" s="60" t="s">
        <v>25</v>
      </c>
      <c r="B22" s="61"/>
      <c r="C22" s="124">
        <f>(F22-D22)*24+(F23-D23)*24</f>
        <v>0</v>
      </c>
      <c r="D22" s="44"/>
      <c r="E22" s="45" t="s">
        <v>2</v>
      </c>
      <c r="F22" s="46"/>
      <c r="G22" s="124">
        <f>(J22-H22)*24+(J23-H23)*24</f>
        <v>0</v>
      </c>
      <c r="H22" s="44"/>
      <c r="I22" s="45" t="s">
        <v>2</v>
      </c>
      <c r="J22" s="46"/>
      <c r="K22" s="124">
        <f>(N22-L22)*24+(N23-L23)*24</f>
        <v>3</v>
      </c>
      <c r="L22" s="93"/>
      <c r="M22" s="94" t="s">
        <v>2</v>
      </c>
      <c r="N22" s="95"/>
      <c r="O22" s="124">
        <f>(R22-P22)*24+(R23-P23)*24</f>
        <v>0</v>
      </c>
      <c r="P22" s="44"/>
      <c r="Q22" s="45" t="s">
        <v>2</v>
      </c>
      <c r="R22" s="46"/>
      <c r="S22" s="124">
        <f>(V22-T22)*24+(V23-T23)*24</f>
        <v>0</v>
      </c>
      <c r="T22" s="44"/>
      <c r="U22" s="45" t="s">
        <v>2</v>
      </c>
      <c r="V22" s="46"/>
      <c r="W22" s="124">
        <f>(Z22-X22)*24+(Z23-X23)*24</f>
        <v>0</v>
      </c>
      <c r="X22" s="44"/>
      <c r="Y22" s="45" t="s">
        <v>2</v>
      </c>
      <c r="Z22" s="46"/>
      <c r="AA22" s="53">
        <f>C22+C23+G22+G23+K22+K23+O22+O23+S22+S23+W22+W23</f>
        <v>3</v>
      </c>
    </row>
    <row r="23" spans="1:30" ht="19.5" customHeight="1" thickBot="1" x14ac:dyDescent="0.3">
      <c r="A23" s="56" t="s">
        <v>94</v>
      </c>
      <c r="B23" s="83" t="s">
        <v>86</v>
      </c>
      <c r="C23" s="125"/>
      <c r="D23" s="47"/>
      <c r="E23" s="48" t="s">
        <v>2</v>
      </c>
      <c r="F23" s="49"/>
      <c r="G23" s="125"/>
      <c r="H23" s="47"/>
      <c r="I23" s="48" t="s">
        <v>2</v>
      </c>
      <c r="J23" s="49"/>
      <c r="K23" s="125"/>
      <c r="L23" s="96">
        <v>0.72916666666666663</v>
      </c>
      <c r="M23" s="97" t="s">
        <v>2</v>
      </c>
      <c r="N23" s="98">
        <v>0.85416666666666663</v>
      </c>
      <c r="O23" s="125"/>
      <c r="P23" s="47"/>
      <c r="Q23" s="48" t="s">
        <v>2</v>
      </c>
      <c r="R23" s="49"/>
      <c r="S23" s="125"/>
      <c r="T23" s="47"/>
      <c r="U23" s="48" t="s">
        <v>2</v>
      </c>
      <c r="V23" s="49"/>
      <c r="W23" s="125"/>
      <c r="X23" s="47"/>
      <c r="Y23" s="48" t="s">
        <v>2</v>
      </c>
      <c r="Z23" s="49"/>
      <c r="AA23" s="57"/>
    </row>
    <row r="24" spans="1:30" s="54" customFormat="1" ht="19.5" customHeight="1" x14ac:dyDescent="0.25">
      <c r="A24" s="60" t="s">
        <v>26</v>
      </c>
      <c r="B24" s="61"/>
      <c r="C24" s="124">
        <f>(F24-D24)*24+(F25-D25)*24</f>
        <v>0</v>
      </c>
      <c r="D24" s="44"/>
      <c r="E24" s="45" t="s">
        <v>2</v>
      </c>
      <c r="F24" s="46"/>
      <c r="G24" s="124">
        <f>(J24-H24)*24+(J25-H25)*24</f>
        <v>0</v>
      </c>
      <c r="H24" s="44"/>
      <c r="I24" s="45" t="s">
        <v>2</v>
      </c>
      <c r="J24" s="46"/>
      <c r="K24" s="124">
        <f>(N24-L24)*24+(N25-L25)*24</f>
        <v>8.5</v>
      </c>
      <c r="L24" s="93">
        <v>0.33333333333333331</v>
      </c>
      <c r="M24" s="94" t="s">
        <v>2</v>
      </c>
      <c r="N24" s="95">
        <v>0.45833333333333331</v>
      </c>
      <c r="O24" s="124">
        <f>(R24-P24)*24+(R25-P25)*24</f>
        <v>0</v>
      </c>
      <c r="P24" s="44"/>
      <c r="Q24" s="45" t="s">
        <v>2</v>
      </c>
      <c r="R24" s="46"/>
      <c r="S24" s="124">
        <f>(V24-T24)*24+(V25-T25)*24</f>
        <v>0</v>
      </c>
      <c r="T24" s="44"/>
      <c r="U24" s="45" t="s">
        <v>2</v>
      </c>
      <c r="V24" s="46"/>
      <c r="W24" s="124">
        <f>(Z24-X24)*24+(Z25-X25)*24</f>
        <v>0</v>
      </c>
      <c r="X24" s="44"/>
      <c r="Y24" s="45" t="s">
        <v>2</v>
      </c>
      <c r="Z24" s="46"/>
      <c r="AA24" s="53">
        <f>C24+C25+G24+G25+K24+K25+O24+O25+S24+S25+W24+W25</f>
        <v>8.5</v>
      </c>
      <c r="AD24" s="55"/>
    </row>
    <row r="25" spans="1:30" s="54" customFormat="1" ht="19.5" customHeight="1" thickBot="1" x14ac:dyDescent="0.3">
      <c r="A25" s="90" t="s">
        <v>94</v>
      </c>
      <c r="B25" s="83">
        <v>36.75</v>
      </c>
      <c r="C25" s="125"/>
      <c r="D25" s="50"/>
      <c r="E25" s="51" t="s">
        <v>2</v>
      </c>
      <c r="F25" s="52"/>
      <c r="G25" s="125"/>
      <c r="H25" s="50"/>
      <c r="I25" s="51" t="s">
        <v>2</v>
      </c>
      <c r="J25" s="52"/>
      <c r="K25" s="125"/>
      <c r="L25" s="96">
        <v>0.5</v>
      </c>
      <c r="M25" s="97" t="s">
        <v>2</v>
      </c>
      <c r="N25" s="98">
        <v>0.72916666666666663</v>
      </c>
      <c r="O25" s="125"/>
      <c r="P25" s="50"/>
      <c r="Q25" s="51" t="s">
        <v>2</v>
      </c>
      <c r="R25" s="52"/>
      <c r="S25" s="125"/>
      <c r="T25" s="50"/>
      <c r="U25" s="51" t="s">
        <v>2</v>
      </c>
      <c r="V25" s="52"/>
      <c r="W25" s="125"/>
      <c r="X25" s="50"/>
      <c r="Y25" s="51" t="s">
        <v>2</v>
      </c>
      <c r="Z25" s="52"/>
      <c r="AA25" s="59">
        <f>AA24-B25</f>
        <v>-28.25</v>
      </c>
      <c r="AD25" s="55"/>
    </row>
    <row r="26" spans="1:30" ht="15" customHeight="1" thickBot="1" x14ac:dyDescent="0.25">
      <c r="B26" s="1"/>
      <c r="C26" s="16">
        <f>SUM(C6:C25)</f>
        <v>0</v>
      </c>
      <c r="G26" s="20">
        <f>SUM(G6:G25)</f>
        <v>0</v>
      </c>
      <c r="K26" s="20">
        <f>SUM(K6:K25)</f>
        <v>36.25</v>
      </c>
      <c r="O26" s="20">
        <f>SUM(O6:O25)</f>
        <v>0</v>
      </c>
      <c r="S26" s="20">
        <f>SUM(S6:S25)</f>
        <v>0</v>
      </c>
      <c r="W26" s="23">
        <f>SUM(W6:W25)</f>
        <v>0</v>
      </c>
      <c r="Z26" s="14" t="s">
        <v>5</v>
      </c>
      <c r="AA26" s="29">
        <f>AA24+AA22+AA20+AA18+AA16+AA14+AA12+AA10+AA6+AA8</f>
        <v>36.25</v>
      </c>
    </row>
    <row r="27" spans="1:30" ht="18" customHeight="1" x14ac:dyDescent="0.2"/>
  </sheetData>
  <mergeCells count="91">
    <mergeCell ref="W6:W7"/>
    <mergeCell ref="W8:W9"/>
    <mergeCell ref="W10:W11"/>
    <mergeCell ref="W12:W13"/>
    <mergeCell ref="W14:W15"/>
    <mergeCell ref="W16:W17"/>
    <mergeCell ref="W18:W19"/>
    <mergeCell ref="W20:W21"/>
    <mergeCell ref="W22:W23"/>
    <mergeCell ref="W24:W25"/>
    <mergeCell ref="S6:S7"/>
    <mergeCell ref="S8:S9"/>
    <mergeCell ref="S10:S11"/>
    <mergeCell ref="S12:S13"/>
    <mergeCell ref="S14:S15"/>
    <mergeCell ref="S16:S17"/>
    <mergeCell ref="S18:S19"/>
    <mergeCell ref="S20:S21"/>
    <mergeCell ref="S22:S23"/>
    <mergeCell ref="S24:S25"/>
    <mergeCell ref="O6:O7"/>
    <mergeCell ref="O8:O9"/>
    <mergeCell ref="O10:O11"/>
    <mergeCell ref="O12:O13"/>
    <mergeCell ref="O14:O15"/>
    <mergeCell ref="O16:O17"/>
    <mergeCell ref="O18:O19"/>
    <mergeCell ref="O20:O21"/>
    <mergeCell ref="O22:O23"/>
    <mergeCell ref="O24:O25"/>
    <mergeCell ref="K6:K7"/>
    <mergeCell ref="K8:K9"/>
    <mergeCell ref="K10:K11"/>
    <mergeCell ref="K12:K13"/>
    <mergeCell ref="K14:K15"/>
    <mergeCell ref="K16:K17"/>
    <mergeCell ref="K18:K19"/>
    <mergeCell ref="K20:K21"/>
    <mergeCell ref="K22:K23"/>
    <mergeCell ref="K24:K25"/>
    <mergeCell ref="G6:G7"/>
    <mergeCell ref="G8:G9"/>
    <mergeCell ref="G10:G11"/>
    <mergeCell ref="G12:G13"/>
    <mergeCell ref="G14:G15"/>
    <mergeCell ref="C18:C19"/>
    <mergeCell ref="C20:C21"/>
    <mergeCell ref="C22:C23"/>
    <mergeCell ref="C24:C25"/>
    <mergeCell ref="M1:O1"/>
    <mergeCell ref="C6:C7"/>
    <mergeCell ref="C10:C11"/>
    <mergeCell ref="C8:C9"/>
    <mergeCell ref="C12:C13"/>
    <mergeCell ref="C14:C15"/>
    <mergeCell ref="G16:G17"/>
    <mergeCell ref="C16:C17"/>
    <mergeCell ref="G18:G19"/>
    <mergeCell ref="G20:G21"/>
    <mergeCell ref="G22:G23"/>
    <mergeCell ref="G24:G25"/>
    <mergeCell ref="AA2:AA3"/>
    <mergeCell ref="T5:V5"/>
    <mergeCell ref="L2:N2"/>
    <mergeCell ref="D4:F4"/>
    <mergeCell ref="D5:F5"/>
    <mergeCell ref="H4:J4"/>
    <mergeCell ref="H5:J5"/>
    <mergeCell ref="X4:Z4"/>
    <mergeCell ref="X5:Z5"/>
    <mergeCell ref="L4:N4"/>
    <mergeCell ref="L5:N5"/>
    <mergeCell ref="P4:R4"/>
    <mergeCell ref="P5:R5"/>
    <mergeCell ref="T4:V4"/>
    <mergeCell ref="A4:B4"/>
    <mergeCell ref="A1:B1"/>
    <mergeCell ref="P2:R2"/>
    <mergeCell ref="T2:V2"/>
    <mergeCell ref="X2:Z2"/>
    <mergeCell ref="X3:Z3"/>
    <mergeCell ref="T3:V3"/>
    <mergeCell ref="P3:R3"/>
    <mergeCell ref="L3:N3"/>
    <mergeCell ref="H3:J3"/>
    <mergeCell ref="D3:F3"/>
    <mergeCell ref="D2:F2"/>
    <mergeCell ref="H2:J2"/>
    <mergeCell ref="P1:R1"/>
    <mergeCell ref="Y1:Z1"/>
    <mergeCell ref="C1:F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horizontalDpi="4294967293" verticalDpi="4294967293" r:id="rId1"/>
  <headerFooter>
    <oddFooter>&amp;RImprimé le &amp;D à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40"/>
  <sheetViews>
    <sheetView tabSelected="1" topLeftCell="AC7" zoomScale="180" zoomScaleNormal="180" workbookViewId="0">
      <selection activeCell="BA19" sqref="BA19"/>
    </sheetView>
  </sheetViews>
  <sheetFormatPr baseColWidth="10" defaultRowHeight="11.25" x14ac:dyDescent="0.2"/>
  <cols>
    <col min="1" max="1" width="3.7109375" style="62" customWidth="1"/>
    <col min="2" max="49" width="2.7109375" style="62" customWidth="1"/>
    <col min="50" max="50" width="3.7109375" style="64" customWidth="1"/>
    <col min="51" max="51" width="11.42578125" style="62"/>
    <col min="52" max="52" width="11.42578125" style="150"/>
    <col min="53" max="16384" width="11.42578125" style="62"/>
  </cols>
  <sheetData>
    <row r="1" spans="1:53" s="91" customFormat="1" ht="9" customHeight="1" x14ac:dyDescent="0.2">
      <c r="B1" s="144" t="str">
        <f>Feuil1!C2</f>
        <v>LUNDI</v>
      </c>
      <c r="C1" s="145"/>
      <c r="D1" s="145"/>
      <c r="E1" s="145"/>
      <c r="F1" s="145"/>
      <c r="G1" s="145"/>
      <c r="H1" s="146">
        <f>Feuil1!D2</f>
        <v>42387</v>
      </c>
      <c r="I1" s="146"/>
      <c r="J1" s="146"/>
      <c r="K1" s="146"/>
      <c r="L1" s="146"/>
      <c r="M1" s="147"/>
      <c r="N1" s="144" t="str">
        <f>Feuil1!G2</f>
        <v>MARDI</v>
      </c>
      <c r="O1" s="145"/>
      <c r="P1" s="145"/>
      <c r="Q1" s="145"/>
      <c r="R1" s="145"/>
      <c r="S1" s="145"/>
      <c r="T1" s="146">
        <f>Feuil1!H2</f>
        <v>42388</v>
      </c>
      <c r="U1" s="146"/>
      <c r="V1" s="146"/>
      <c r="W1" s="146"/>
      <c r="X1" s="146"/>
      <c r="Y1" s="147"/>
      <c r="Z1" s="144" t="str">
        <f>Feuil1!K2</f>
        <v>MERCREDI</v>
      </c>
      <c r="AA1" s="145"/>
      <c r="AB1" s="145"/>
      <c r="AC1" s="145"/>
      <c r="AD1" s="145"/>
      <c r="AE1" s="145"/>
      <c r="AF1" s="146">
        <f>Feuil1!L2</f>
        <v>42389</v>
      </c>
      <c r="AG1" s="146"/>
      <c r="AH1" s="146"/>
      <c r="AI1" s="146"/>
      <c r="AJ1" s="146"/>
      <c r="AK1" s="147"/>
      <c r="AL1" s="144" t="str">
        <f>Feuil1!O2</f>
        <v>JEUDI</v>
      </c>
      <c r="AM1" s="145"/>
      <c r="AN1" s="145"/>
      <c r="AO1" s="145"/>
      <c r="AP1" s="145"/>
      <c r="AQ1" s="145"/>
      <c r="AR1" s="146">
        <f>Feuil1!P2</f>
        <v>42390</v>
      </c>
      <c r="AS1" s="146"/>
      <c r="AT1" s="146"/>
      <c r="AU1" s="146"/>
      <c r="AV1" s="146"/>
      <c r="AW1" s="147"/>
      <c r="AX1" s="92"/>
      <c r="AZ1" s="149">
        <v>0.29166666666666669</v>
      </c>
      <c r="BA1" s="149">
        <v>0.29166666666666669</v>
      </c>
    </row>
    <row r="2" spans="1:53" ht="14.1" customHeight="1" x14ac:dyDescent="0.2">
      <c r="A2" s="62" t="s">
        <v>27</v>
      </c>
      <c r="B2" s="63" t="s">
        <v>28</v>
      </c>
      <c r="C2" s="63" t="s">
        <v>29</v>
      </c>
      <c r="D2" s="63" t="s">
        <v>30</v>
      </c>
      <c r="E2" s="63" t="s">
        <v>31</v>
      </c>
      <c r="F2" s="63" t="s">
        <v>32</v>
      </c>
      <c r="G2" s="63" t="s">
        <v>33</v>
      </c>
      <c r="H2" s="63" t="s">
        <v>34</v>
      </c>
      <c r="I2" s="63" t="s">
        <v>35</v>
      </c>
      <c r="J2" s="63" t="s">
        <v>36</v>
      </c>
      <c r="K2" s="63" t="s">
        <v>37</v>
      </c>
      <c r="L2" s="63" t="s">
        <v>38</v>
      </c>
      <c r="M2" s="63" t="s">
        <v>39</v>
      </c>
      <c r="N2" s="63" t="s">
        <v>28</v>
      </c>
      <c r="O2" s="63" t="s">
        <v>29</v>
      </c>
      <c r="P2" s="63" t="s">
        <v>30</v>
      </c>
      <c r="Q2" s="63" t="s">
        <v>31</v>
      </c>
      <c r="R2" s="63" t="s">
        <v>32</v>
      </c>
      <c r="S2" s="63" t="s">
        <v>33</v>
      </c>
      <c r="T2" s="63" t="s">
        <v>34</v>
      </c>
      <c r="U2" s="63" t="s">
        <v>35</v>
      </c>
      <c r="V2" s="63" t="s">
        <v>36</v>
      </c>
      <c r="W2" s="63" t="s">
        <v>37</v>
      </c>
      <c r="X2" s="63" t="s">
        <v>38</v>
      </c>
      <c r="Y2" s="63" t="s">
        <v>39</v>
      </c>
      <c r="Z2" s="63" t="s">
        <v>28</v>
      </c>
      <c r="AA2" s="63" t="s">
        <v>29</v>
      </c>
      <c r="AB2" s="63" t="s">
        <v>30</v>
      </c>
      <c r="AC2" s="63" t="s">
        <v>31</v>
      </c>
      <c r="AD2" s="63" t="s">
        <v>32</v>
      </c>
      <c r="AE2" s="63" t="s">
        <v>33</v>
      </c>
      <c r="AF2" s="63" t="s">
        <v>34</v>
      </c>
      <c r="AG2" s="63" t="s">
        <v>35</v>
      </c>
      <c r="AH2" s="63" t="s">
        <v>36</v>
      </c>
      <c r="AI2" s="63" t="s">
        <v>37</v>
      </c>
      <c r="AJ2" s="63" t="s">
        <v>38</v>
      </c>
      <c r="AK2" s="63" t="s">
        <v>39</v>
      </c>
      <c r="AL2" s="63" t="s">
        <v>28</v>
      </c>
      <c r="AM2" s="63" t="s">
        <v>29</v>
      </c>
      <c r="AN2" s="63" t="s">
        <v>30</v>
      </c>
      <c r="AO2" s="63" t="s">
        <v>31</v>
      </c>
      <c r="AP2" s="63" t="s">
        <v>32</v>
      </c>
      <c r="AQ2" s="63" t="s">
        <v>33</v>
      </c>
      <c r="AR2" s="63" t="s">
        <v>34</v>
      </c>
      <c r="AS2" s="63" t="s">
        <v>35</v>
      </c>
      <c r="AT2" s="63" t="s">
        <v>36</v>
      </c>
      <c r="AU2" s="63" t="s">
        <v>37</v>
      </c>
      <c r="AV2" s="63" t="s">
        <v>38</v>
      </c>
      <c r="AW2" s="63" t="s">
        <v>39</v>
      </c>
      <c r="AZ2" s="149">
        <v>0.30208333333333331</v>
      </c>
      <c r="BA2" s="149">
        <v>0.30208333333333331</v>
      </c>
    </row>
    <row r="3" spans="1:53" ht="9" customHeight="1" x14ac:dyDescent="0.2">
      <c r="A3" s="62" t="s">
        <v>40</v>
      </c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Z3" s="149">
        <v>0.3125</v>
      </c>
      <c r="BA3" s="149">
        <v>0.3125</v>
      </c>
    </row>
    <row r="4" spans="1:53" ht="8.1" customHeight="1" x14ac:dyDescent="0.2">
      <c r="A4" s="62" t="s">
        <v>41</v>
      </c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Z4" s="149">
        <v>0.32291666666666702</v>
      </c>
      <c r="BA4" s="149">
        <v>0.32291666666666702</v>
      </c>
    </row>
    <row r="5" spans="1:53" ht="6.95" customHeight="1" x14ac:dyDescent="0.2">
      <c r="A5" s="66" t="s">
        <v>42</v>
      </c>
      <c r="B5" s="67"/>
      <c r="C5" s="68"/>
      <c r="D5" s="68"/>
      <c r="E5" s="68"/>
      <c r="F5" s="68"/>
      <c r="G5" s="68"/>
      <c r="H5" s="68"/>
      <c r="I5" s="68"/>
      <c r="J5" s="68"/>
      <c r="K5" s="68"/>
      <c r="L5" s="68"/>
      <c r="M5" s="69"/>
      <c r="N5" s="67"/>
      <c r="O5" s="68"/>
      <c r="P5" s="68"/>
      <c r="Q5" s="68"/>
      <c r="R5" s="68"/>
      <c r="S5" s="68"/>
      <c r="T5" s="68"/>
      <c r="U5" s="68"/>
      <c r="V5" s="68"/>
      <c r="W5" s="68"/>
      <c r="X5" s="68"/>
      <c r="Y5" s="69"/>
      <c r="Z5" s="67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9"/>
      <c r="AL5" s="67"/>
      <c r="AM5" s="68"/>
      <c r="AN5" s="68"/>
      <c r="AO5" s="68"/>
      <c r="AP5" s="68"/>
      <c r="AQ5" s="68"/>
      <c r="AR5" s="68"/>
      <c r="AS5" s="68"/>
      <c r="AT5" s="68"/>
      <c r="AU5" s="68"/>
      <c r="AV5" s="68"/>
      <c r="AW5" s="69"/>
      <c r="AX5" s="64" t="s">
        <v>42</v>
      </c>
      <c r="AZ5" s="149">
        <v>0.33333333333333298</v>
      </c>
      <c r="BA5" s="149">
        <v>0.33333333333333298</v>
      </c>
    </row>
    <row r="6" spans="1:53" ht="6.95" customHeight="1" x14ac:dyDescent="0.2">
      <c r="A6" s="129" t="s">
        <v>43</v>
      </c>
      <c r="B6" s="67"/>
      <c r="C6" s="68"/>
      <c r="D6" s="68"/>
      <c r="E6" s="68"/>
      <c r="F6" s="68"/>
      <c r="G6" s="68"/>
      <c r="H6" s="68"/>
      <c r="I6" s="68"/>
      <c r="J6" s="68"/>
      <c r="K6" s="68"/>
      <c r="L6" s="68"/>
      <c r="M6" s="69"/>
      <c r="N6" s="67"/>
      <c r="O6" s="68"/>
      <c r="P6" s="68"/>
      <c r="Q6" s="68"/>
      <c r="R6" s="68"/>
      <c r="S6" s="68"/>
      <c r="T6" s="68"/>
      <c r="U6" s="68"/>
      <c r="V6" s="68"/>
      <c r="W6" s="68"/>
      <c r="X6" s="68"/>
      <c r="Y6" s="69"/>
      <c r="Z6" s="67"/>
      <c r="AA6" s="68" t="str">
        <f>IF(Feuil1!$L$8=$AZ2,"a",IF(Feuil1!$N$8=$AZ3,"b",IF(Feuil1!$L$9=$BA2,"c",IF(Feuil1!$N$9=$BA3,"d",""))))</f>
        <v/>
      </c>
      <c r="AB6" s="68" t="str">
        <f>IF(Feuil1!$L$10=$AZ2,"a",IF(Feuil1!$N$10=$AZ3,"b",IF(Feuil1!$L$11=$BA2,"c",IF(Feuil1!$N$11=$BA3,"d",""))))</f>
        <v/>
      </c>
      <c r="AC6" s="68" t="str">
        <f>IF(Feuil1!$L$12=$AZ2,"a",IF(Feuil1!$N$12=$AZ3,"b",IF(Feuil1!$L$13=$BA2,"c",IF(Feuil1!$N$13=$BA3,"d",""))))</f>
        <v/>
      </c>
      <c r="AD6" s="68" t="str">
        <f>IF(Feuil1!$L$8=$AZ2,"a",IF(Feuil1!$N$8=$AZ3,"b",IF(Feuil1!$L$9=$BA2,"c",IF(Feuil1!$N$9=$BA3,"d",""))))</f>
        <v/>
      </c>
      <c r="AE6" s="68" t="str">
        <f>IF(Feuil1!$L$8=$AZ2,"a",IF(Feuil1!$N$8=$AZ3,"b",IF(Feuil1!$L$9=$BA2,"c",IF(Feuil1!$N$9=$BA3,"d",""))))</f>
        <v/>
      </c>
      <c r="AF6" s="68" t="str">
        <f>IF(Feuil1!$L$8=$AZ2,"a",IF(Feuil1!$N$8=$AZ3,"b",IF(Feuil1!$L$9=$BA2,"c",IF(Feuil1!$N$9=$BA3,"d",""))))</f>
        <v/>
      </c>
      <c r="AG6" s="68" t="str">
        <f>IF(Feuil1!$L$8=$AZ2,"a",IF(Feuil1!$N$8=$AZ3,"b",IF(Feuil1!$L$9=$BA2,"c",IF(Feuil1!$N$9=$BA3,"d",""))))</f>
        <v/>
      </c>
      <c r="AH6" s="68" t="str">
        <f>IF(Feuil1!$L$8=$AZ2,"a",IF(Feuil1!$N$8=$AZ3,"b",IF(Feuil1!$L$9=$BA2,"c",IF(Feuil1!$N$9=$BA3,"d",""))))</f>
        <v/>
      </c>
      <c r="AI6" s="68" t="str">
        <f>IF(Feuil1!$L$8=$AZ2,"a",IF(Feuil1!$N$8=$AZ3,"b",IF(Feuil1!$L$9=$BA2,"c",IF(Feuil1!$N$9=$BA3,"d",""))))</f>
        <v/>
      </c>
      <c r="AJ6" s="68"/>
      <c r="AK6" s="69"/>
      <c r="AL6" s="67"/>
      <c r="AM6" s="68"/>
      <c r="AN6" s="68"/>
      <c r="AO6" s="68"/>
      <c r="AP6" s="68"/>
      <c r="AQ6" s="68"/>
      <c r="AR6" s="68"/>
      <c r="AS6" s="68"/>
      <c r="AT6" s="68"/>
      <c r="AU6" s="68"/>
      <c r="AV6" s="68"/>
      <c r="AW6" s="69"/>
      <c r="AX6" s="148" t="s">
        <v>43</v>
      </c>
      <c r="AZ6" s="149">
        <v>0.34375</v>
      </c>
      <c r="BA6" s="149">
        <v>0.34375</v>
      </c>
    </row>
    <row r="7" spans="1:53" ht="6.95" customHeight="1" x14ac:dyDescent="0.2">
      <c r="A7" s="129"/>
      <c r="B7" s="70"/>
      <c r="C7" s="71"/>
      <c r="D7" s="71"/>
      <c r="E7" s="71"/>
      <c r="F7" s="71"/>
      <c r="G7" s="71"/>
      <c r="H7" s="71"/>
      <c r="I7" s="71"/>
      <c r="J7" s="71"/>
      <c r="K7" s="71"/>
      <c r="L7" s="71"/>
      <c r="M7" s="72"/>
      <c r="N7" s="70"/>
      <c r="O7" s="71"/>
      <c r="P7" s="71"/>
      <c r="Q7" s="71"/>
      <c r="R7" s="71"/>
      <c r="S7" s="71"/>
      <c r="T7" s="71"/>
      <c r="U7" s="71"/>
      <c r="V7" s="71"/>
      <c r="W7" s="71"/>
      <c r="X7" s="71"/>
      <c r="Y7" s="72"/>
      <c r="Z7" s="70"/>
      <c r="AA7" s="68" t="str">
        <f>IF(Feuil1!$L$8=$AZ3,"a",IF(Feuil1!$N$8=$AZ4,"b",IF(Feuil1!$L$9=$BA3,"c",IF(Feuil1!$N$9=$BA4,"d",""))))</f>
        <v/>
      </c>
      <c r="AB7" s="68" t="str">
        <f>IF(Feuil1!$L$10=$AZ3,"a",IF(Feuil1!$N$10=$AZ4,"b",IF(Feuil1!$L$11=$BA3,"c",IF(Feuil1!$N$11=$BA4,"d",""))))</f>
        <v/>
      </c>
      <c r="AC7" s="68" t="str">
        <f>IF(Feuil1!$L$12=$AZ3,"a",IF(Feuil1!$N$12=$AZ4,"b",IF(Feuil1!$L$13=$BA3,"c",IF(Feuil1!$N$13=$BA4,"d",""))))</f>
        <v/>
      </c>
      <c r="AD7" s="68" t="str">
        <f>IF(OR(Feuil1!$L$14=$AZ3,Feuil1!$L$15=$AZ3,Feuil1!$N$14=$AZ4,Feuil1!$N$15=$AZ4),"v","")</f>
        <v/>
      </c>
      <c r="AE7" s="68" t="str">
        <f>IF(OR(Feuil1!$L$16=$AZ3,Feuil1!$L$17=$AZ3,Feuil1!$N$16=$AZ4,Feuil1!$N$17=$AZ4),"v","")</f>
        <v/>
      </c>
      <c r="AF7" s="68" t="str">
        <f>IF(OR(Feuil1!$L$18=$AZ3,Feuil1!$L$19=$AZ3,Feuil1!$N$18=$AZ4,Feuil1!$N$19=$AZ4),"v","")</f>
        <v/>
      </c>
      <c r="AG7" s="68" t="str">
        <f>IF(OR(Feuil1!$L$20=$AZ3,Feuil1!$L$21=$AZ3,Feuil1!$N$20=$AZ4,Feuil1!$N$21=$AZ4),"v","")</f>
        <v/>
      </c>
      <c r="AH7" s="68" t="str">
        <f>IF(OR(Feuil1!$L$22=$AZ3,Feuil1!$L$23=$AZ3,Feuil1!$N$22=$AZ4,Feuil1!$N$23=$AZ4),"v","")</f>
        <v/>
      </c>
      <c r="AI7" s="68" t="str">
        <f>IF(OR(Feuil1!$L$24=$AZ3,Feuil1!$L$25=$AZ3,Feuil1!$N$24=$AZ4,Feuil1!$N$25=$AZ4),"v","")</f>
        <v/>
      </c>
      <c r="AJ7" s="71"/>
      <c r="AK7" s="72"/>
      <c r="AL7" s="70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2"/>
      <c r="AX7" s="148"/>
      <c r="AZ7" s="149">
        <v>0.35416666666666602</v>
      </c>
      <c r="BA7" s="149">
        <v>0.35416666666666602</v>
      </c>
    </row>
    <row r="8" spans="1:53" ht="6.95" customHeight="1" x14ac:dyDescent="0.2">
      <c r="A8" s="129" t="s">
        <v>44</v>
      </c>
      <c r="B8" s="67"/>
      <c r="C8" s="68"/>
      <c r="D8" s="68"/>
      <c r="E8" s="68"/>
      <c r="F8" s="68"/>
      <c r="G8" s="68"/>
      <c r="H8" s="68"/>
      <c r="I8" s="68"/>
      <c r="J8" s="68"/>
      <c r="K8" s="68"/>
      <c r="L8" s="68"/>
      <c r="M8" s="69"/>
      <c r="N8" s="67"/>
      <c r="O8" s="68"/>
      <c r="P8" s="68"/>
      <c r="Q8" s="68"/>
      <c r="R8" s="68"/>
      <c r="S8" s="68"/>
      <c r="T8" s="68"/>
      <c r="U8" s="68"/>
      <c r="V8" s="68"/>
      <c r="W8" s="68"/>
      <c r="X8" s="68"/>
      <c r="Y8" s="69"/>
      <c r="Z8" s="67"/>
      <c r="AA8" s="68" t="str">
        <f>IF(Feuil1!$L$8=$AZ4,"a",IF(Feuil1!$N$8=$AZ5,"b",IF(Feuil1!$L$9=$BA4,"c",IF(Feuil1!$N$9=$BA5,"d",""))))</f>
        <v/>
      </c>
      <c r="AB8" s="68" t="str">
        <f>IF(Feuil1!$L$10=$AZ4,"a",IF(Feuil1!$N$10=$AZ5,"b",IF(Feuil1!$L$11=$BA4,"c",IF(Feuil1!$N$11=$BA5,"d",""))))</f>
        <v/>
      </c>
      <c r="AC8" s="68" t="str">
        <f>IF(Feuil1!$L$12=$AZ4,"a",IF(Feuil1!$N$12=$AZ5,"b",IF(Feuil1!$L$13=$BA4,"c",IF(Feuil1!$N$13=$BA5,"d",""))))</f>
        <v/>
      </c>
      <c r="AD8" s="68" t="str">
        <f>IF(OR(Feuil1!$L$14=$AZ4,Feuil1!$L$15=$AZ4,Feuil1!$N$14=$AZ5,Feuil1!$N$15=$AZ5),"v","")</f>
        <v/>
      </c>
      <c r="AE8" s="68" t="str">
        <f>IF(OR(Feuil1!$L$16=$AZ4,Feuil1!$L$17=$AZ4,Feuil1!$N$16=$AZ5,Feuil1!$N$17=$AZ5),"v","")</f>
        <v/>
      </c>
      <c r="AF8" s="68" t="str">
        <f>IF(OR(Feuil1!$L$18=$AZ4,Feuil1!$L$19=$AZ4,Feuil1!$N$18=$AZ5,Feuil1!$N$19=$AZ5),"v","")</f>
        <v/>
      </c>
      <c r="AG8" s="68" t="str">
        <f>IF(OR(Feuil1!$L$20=$AZ4,Feuil1!$L$21=$AZ4,Feuil1!$N$20=$AZ5,Feuil1!$N$21=$AZ5),"v","")</f>
        <v/>
      </c>
      <c r="AH8" s="68" t="str">
        <f>IF(OR(Feuil1!$L$22=$AZ4,Feuil1!$L$23=$AZ4,Feuil1!$N$22=$AZ5,Feuil1!$N$23=$AZ5),"v","")</f>
        <v/>
      </c>
      <c r="AI8" s="68" t="str">
        <f>IF(OR(Feuil1!$L$24=$AZ4,Feuil1!$L$25=$AZ4,Feuil1!$N$24=$AZ5,Feuil1!$N$25=$AZ5),"v","")</f>
        <v/>
      </c>
      <c r="AJ8" s="68"/>
      <c r="AK8" s="69"/>
      <c r="AL8" s="67"/>
      <c r="AM8" s="68"/>
      <c r="AN8" s="68"/>
      <c r="AO8" s="68"/>
      <c r="AP8" s="68"/>
      <c r="AQ8" s="68"/>
      <c r="AR8" s="68"/>
      <c r="AS8" s="68"/>
      <c r="AT8" s="68"/>
      <c r="AU8" s="68"/>
      <c r="AV8" s="68"/>
      <c r="AW8" s="69"/>
      <c r="AX8" s="148" t="s">
        <v>44</v>
      </c>
      <c r="AZ8" s="149">
        <v>0.36458333333333298</v>
      </c>
      <c r="BA8" s="149">
        <v>0.36458333333333298</v>
      </c>
    </row>
    <row r="9" spans="1:53" ht="6.95" customHeight="1" x14ac:dyDescent="0.2">
      <c r="A9" s="129"/>
      <c r="B9" s="73"/>
      <c r="C9" s="74"/>
      <c r="D9" s="74"/>
      <c r="E9" s="74"/>
      <c r="F9" s="74"/>
      <c r="G9" s="74"/>
      <c r="H9" s="74"/>
      <c r="I9" s="74"/>
      <c r="J9" s="74"/>
      <c r="K9" s="74"/>
      <c r="L9" s="74"/>
      <c r="M9" s="75"/>
      <c r="N9" s="73"/>
      <c r="O9" s="74"/>
      <c r="P9" s="74"/>
      <c r="Q9" s="74"/>
      <c r="R9" s="74"/>
      <c r="S9" s="74"/>
      <c r="T9" s="74"/>
      <c r="U9" s="74"/>
      <c r="V9" s="74"/>
      <c r="W9" s="74"/>
      <c r="X9" s="74"/>
      <c r="Y9" s="75"/>
      <c r="Z9" s="73"/>
      <c r="AA9" s="68" t="str">
        <f>IF(Feuil1!$L$8=$AZ5,"a",IF(Feuil1!$N$8=$AZ6,"b",IF(Feuil1!$L$9=$BA5,"c",IF(Feuil1!$N$9=$BA6,"d",""))))</f>
        <v/>
      </c>
      <c r="AB9" s="68" t="str">
        <f>IF(Feuil1!$L$10=$AZ5,"a",IF(Feuil1!$N$10=$AZ6,"b",IF(Feuil1!$L$11=$BA5,"c",IF(Feuil1!$N$11=$BA6,"d",""))))</f>
        <v>a</v>
      </c>
      <c r="AC9" s="68" t="str">
        <f>IF(Feuil1!$L$12=$AZ5,"a",IF(Feuil1!$N$12=$AZ6,"b",IF(Feuil1!$L$13=$BA5,"c",IF(Feuil1!$N$13=$BA6,"d",""))))</f>
        <v/>
      </c>
      <c r="AD9" s="68" t="str">
        <f>IF(OR(Feuil1!$L$14=$AZ5,Feuil1!$L$15=$AZ5,Feuil1!$N$14=$AZ6,Feuil1!$N$15=$AZ6),"v","")</f>
        <v/>
      </c>
      <c r="AE9" s="68" t="str">
        <f>IF(OR(Feuil1!$L$16=$AZ5,Feuil1!$L$17=$AZ5,Feuil1!$N$16=$AZ6,Feuil1!$N$17=$AZ6),"v","")</f>
        <v/>
      </c>
      <c r="AF9" s="68" t="str">
        <f>IF(OR(Feuil1!$L$18=$AZ5,Feuil1!$L$19=$AZ5,Feuil1!$N$18=$AZ6,Feuil1!$N$19=$AZ6),"v","")</f>
        <v/>
      </c>
      <c r="AG9" s="68" t="str">
        <f>IF(OR(Feuil1!$L$20=$AZ5,Feuil1!$L$21=$AZ5,Feuil1!$N$20=$AZ6,Feuil1!$N$21=$AZ6),"v","")</f>
        <v/>
      </c>
      <c r="AH9" s="68" t="str">
        <f>IF(OR(Feuil1!$L$22=$AZ5,Feuil1!$L$23=$AZ5,Feuil1!$N$22=$AZ6,Feuil1!$N$23=$AZ6),"v","")</f>
        <v/>
      </c>
      <c r="AI9" s="68" t="str">
        <f>IF(OR(Feuil1!$L$24=$AZ5,Feuil1!$L$25=$AZ5,Feuil1!$N$24=$AZ6,Feuil1!$N$25=$AZ6),"v","")</f>
        <v>v</v>
      </c>
      <c r="AJ9" s="74"/>
      <c r="AK9" s="75"/>
      <c r="AL9" s="73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5"/>
      <c r="AX9" s="148"/>
      <c r="AZ9" s="149">
        <v>0.375</v>
      </c>
      <c r="BA9" s="149">
        <v>0.375</v>
      </c>
    </row>
    <row r="10" spans="1:53" ht="6.95" customHeight="1" x14ac:dyDescent="0.2">
      <c r="A10" s="129" t="s">
        <v>45</v>
      </c>
      <c r="B10" s="76"/>
      <c r="C10" s="77"/>
      <c r="D10" s="77"/>
      <c r="E10" s="77"/>
      <c r="F10" s="77"/>
      <c r="G10" s="77"/>
      <c r="H10" s="77"/>
      <c r="I10" s="77"/>
      <c r="J10" s="77"/>
      <c r="K10" s="77"/>
      <c r="L10" s="77"/>
      <c r="M10" s="78"/>
      <c r="N10" s="76"/>
      <c r="O10" s="77"/>
      <c r="P10" s="77"/>
      <c r="Q10" s="77"/>
      <c r="R10" s="77"/>
      <c r="S10" s="77"/>
      <c r="T10" s="77"/>
      <c r="U10" s="77"/>
      <c r="V10" s="77"/>
      <c r="W10" s="77"/>
      <c r="X10" s="77"/>
      <c r="Y10" s="78"/>
      <c r="Z10" s="76"/>
      <c r="AA10" s="68" t="str">
        <f>IF(Feuil1!$L$8=$AZ6,"a",IF(Feuil1!$N$8=$AZ7,"b",IF(Feuil1!$L$9=$BA6,"c",IF(Feuil1!$N$9=$BA7,"d",""))))</f>
        <v/>
      </c>
      <c r="AB10" s="68" t="str">
        <f>IF(Feuil1!$L$10=$AZ6,"a",IF(Feuil1!$N$10=$AZ7,"b",IF(Feuil1!$L$11=$BA6,"c",IF(Feuil1!$N$11=$BA7,"d",""))))</f>
        <v/>
      </c>
      <c r="AC10" s="68" t="str">
        <f>IF(Feuil1!$L$12=$AZ6,"a",IF(Feuil1!$N$12=$AZ7,"b",IF(Feuil1!$L$13=$BA6,"c",IF(Feuil1!$N$13=$BA7,"d",""))))</f>
        <v/>
      </c>
      <c r="AD10" s="68" t="str">
        <f>IF(OR(Feuil1!$L$14=$AZ6,Feuil1!$L$15=$AZ6,Feuil1!$N$14=$AZ7,Feuil1!$N$15=$AZ7),"v","")</f>
        <v/>
      </c>
      <c r="AE10" s="68" t="str">
        <f>IF(OR(Feuil1!$L$16=$AZ6,Feuil1!$L$17=$AZ6,Feuil1!$N$16=$AZ7,Feuil1!$N$17=$AZ7),"v","")</f>
        <v/>
      </c>
      <c r="AF10" s="68" t="str">
        <f>IF(OR(Feuil1!$L$18=$AZ6,Feuil1!$L$19=$AZ6,Feuil1!$N$18=$AZ7,Feuil1!$N$19=$AZ7),"v","")</f>
        <v/>
      </c>
      <c r="AG10" s="68" t="str">
        <f>IF(OR(Feuil1!$L$20=$AZ6,Feuil1!$L$21=$AZ6,Feuil1!$N$20=$AZ7,Feuil1!$N$21=$AZ7),"v","")</f>
        <v/>
      </c>
      <c r="AH10" s="68" t="str">
        <f>IF(OR(Feuil1!$L$22=$AZ6,Feuil1!$L$23=$AZ6,Feuil1!$N$22=$AZ7,Feuil1!$N$23=$AZ7),"v","")</f>
        <v/>
      </c>
      <c r="AI10" s="68" t="str">
        <f>IF(OR(Feuil1!$L$24=$AZ6,Feuil1!$L$25=$AZ6,Feuil1!$N$24=$AZ7,Feuil1!$N$25=$AZ7),"v","")</f>
        <v/>
      </c>
      <c r="AJ10" s="77"/>
      <c r="AK10" s="78"/>
      <c r="AL10" s="76"/>
      <c r="AM10" s="77"/>
      <c r="AN10" s="77"/>
      <c r="AO10" s="77"/>
      <c r="AP10" s="77"/>
      <c r="AQ10" s="77"/>
      <c r="AR10" s="77"/>
      <c r="AS10" s="77"/>
      <c r="AT10" s="77"/>
      <c r="AU10" s="77"/>
      <c r="AV10" s="77"/>
      <c r="AW10" s="78"/>
      <c r="AX10" s="148" t="s">
        <v>45</v>
      </c>
      <c r="AZ10" s="149">
        <v>0.38541666666666602</v>
      </c>
      <c r="BA10" s="149">
        <v>0.38541666666666602</v>
      </c>
    </row>
    <row r="11" spans="1:53" ht="6.95" customHeight="1" x14ac:dyDescent="0.2">
      <c r="A11" s="129"/>
      <c r="B11" s="67"/>
      <c r="C11" s="68"/>
      <c r="D11" s="68"/>
      <c r="E11" s="68"/>
      <c r="F11" s="68"/>
      <c r="G11" s="68"/>
      <c r="H11" s="68"/>
      <c r="I11" s="68"/>
      <c r="J11" s="68"/>
      <c r="K11" s="68"/>
      <c r="L11" s="68"/>
      <c r="M11" s="69"/>
      <c r="N11" s="67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9"/>
      <c r="Z11" s="67"/>
      <c r="AA11" s="68" t="str">
        <f>IF(Feuil1!$L$8=$AZ7,"a",IF(Feuil1!$N$8=$AZ8,"b",IF(Feuil1!$L$9=$BA7,"c",IF(Feuil1!$N$9=$BA8,"d",""))))</f>
        <v/>
      </c>
      <c r="AB11" s="68" t="str">
        <f>IF(Feuil1!$L$10=$AZ7,"a",IF(Feuil1!$N$10=$AZ8,"b",IF(Feuil1!$L$11=$BA7,"c",IF(Feuil1!$N$11=$BA8,"d",""))))</f>
        <v/>
      </c>
      <c r="AC11" s="68" t="str">
        <f>IF(Feuil1!$L$12=$AZ7,"a",IF(Feuil1!$N$12=$AZ8,"b",IF(Feuil1!$L$13=$BA7,"c",IF(Feuil1!$N$13=$BA8,"d",""))))</f>
        <v/>
      </c>
      <c r="AD11" s="68" t="str">
        <f>IF(OR(Feuil1!$L$14=$AZ7,Feuil1!$L$15=$AZ7,Feuil1!$N$14=$AZ8,Feuil1!$N$15=$AZ8),"v","")</f>
        <v/>
      </c>
      <c r="AE11" s="68" t="str">
        <f>IF(OR(Feuil1!$L$16=$AZ7,Feuil1!$L$17=$AZ7,Feuil1!$N$16=$AZ8,Feuil1!$N$17=$AZ8),"v","")</f>
        <v/>
      </c>
      <c r="AF11" s="68" t="str">
        <f>IF(OR(Feuil1!$L$18=$AZ7,Feuil1!$L$19=$AZ7,Feuil1!$N$18=$AZ8,Feuil1!$N$19=$AZ8),"v","")</f>
        <v/>
      </c>
      <c r="AG11" s="68" t="str">
        <f>IF(OR(Feuil1!$L$20=$AZ7,Feuil1!$L$21=$AZ7,Feuil1!$N$20=$AZ8,Feuil1!$N$21=$AZ8),"v","")</f>
        <v/>
      </c>
      <c r="AH11" s="68" t="str">
        <f>IF(OR(Feuil1!$L$22=$AZ7,Feuil1!$L$23=$AZ7,Feuil1!$N$22=$AZ8,Feuil1!$N$23=$AZ8),"v","")</f>
        <v/>
      </c>
      <c r="AI11" s="68" t="str">
        <f>IF(OR(Feuil1!$L$24=$AZ7,Feuil1!$L$25=$AZ7,Feuil1!$N$24=$AZ8,Feuil1!$N$25=$AZ8),"v","")</f>
        <v/>
      </c>
      <c r="AJ11" s="68"/>
      <c r="AK11" s="69"/>
      <c r="AL11" s="67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9"/>
      <c r="AX11" s="148"/>
      <c r="AZ11" s="149">
        <v>0.39583333333333298</v>
      </c>
      <c r="BA11" s="149">
        <v>0.39583333333333298</v>
      </c>
    </row>
    <row r="12" spans="1:53" ht="6.95" customHeight="1" x14ac:dyDescent="0.2">
      <c r="A12" s="129" t="s">
        <v>46</v>
      </c>
      <c r="B12" s="79"/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1"/>
      <c r="N12" s="79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1"/>
      <c r="Z12" s="79"/>
      <c r="AA12" s="68" t="str">
        <f>IF(Feuil1!$L$8=$AZ8,"a",IF(Feuil1!$N$8=$AZ9,"b",IF(Feuil1!$L$9=$BA8,"c",IF(Feuil1!$N$9=$BA9,"d",""))))</f>
        <v/>
      </c>
      <c r="AB12" s="68" t="str">
        <f>IF(Feuil1!$L$10=$AZ8,"a",IF(Feuil1!$N$10=$AZ9,"b",IF(Feuil1!$L$11=$BA8,"c",IF(Feuil1!$N$11=$BA9,"d",""))))</f>
        <v/>
      </c>
      <c r="AC12" s="68" t="str">
        <f>IF(Feuil1!$L$12=$AZ8,"a",IF(Feuil1!$N$12=$AZ9,"b",IF(Feuil1!$L$13=$BA8,"c",IF(Feuil1!$N$13=$BA9,"d",""))))</f>
        <v/>
      </c>
      <c r="AD12" s="68" t="str">
        <f>IF(OR(Feuil1!$L$14=$AZ8,Feuil1!$L$15=$AZ8,Feuil1!$N$14=$AZ9,Feuil1!$N$15=$AZ9),"v","")</f>
        <v/>
      </c>
      <c r="AE12" s="68" t="str">
        <f>IF(OR(Feuil1!$L$16=$AZ8,Feuil1!$L$17=$AZ8,Feuil1!$N$16=$AZ9,Feuil1!$N$17=$AZ9),"v","")</f>
        <v/>
      </c>
      <c r="AF12" s="68" t="str">
        <f>IF(OR(Feuil1!$L$18=$AZ8,Feuil1!$L$19=$AZ8,Feuil1!$N$18=$AZ9,Feuil1!$N$19=$AZ9),"v","")</f>
        <v/>
      </c>
      <c r="AG12" s="68" t="str">
        <f>IF(OR(Feuil1!$L$20=$AZ8,Feuil1!$L$21=$AZ8,Feuil1!$N$20=$AZ9,Feuil1!$N$21=$AZ9),"v","")</f>
        <v/>
      </c>
      <c r="AH12" s="68" t="str">
        <f>IF(OR(Feuil1!$L$22=$AZ8,Feuil1!$L$23=$AZ8,Feuil1!$N$22=$AZ9,Feuil1!$N$23=$AZ9),"v","")</f>
        <v/>
      </c>
      <c r="AI12" s="68" t="str">
        <f>IF(OR(Feuil1!$L$24=$AZ8,Feuil1!$L$25=$AZ8,Feuil1!$N$24=$AZ9,Feuil1!$N$25=$AZ9),"v","")</f>
        <v/>
      </c>
      <c r="AJ12" s="80"/>
      <c r="AK12" s="81"/>
      <c r="AL12" s="79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1"/>
      <c r="AX12" s="148" t="s">
        <v>46</v>
      </c>
      <c r="AZ12" s="149">
        <v>0.40625</v>
      </c>
      <c r="BA12" s="149">
        <v>0.40625</v>
      </c>
    </row>
    <row r="13" spans="1:53" ht="6.95" customHeight="1" x14ac:dyDescent="0.2">
      <c r="A13" s="129"/>
      <c r="B13" s="67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9"/>
      <c r="N13" s="67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9"/>
      <c r="Z13" s="67"/>
      <c r="AA13" s="68" t="str">
        <f>IF(Feuil1!$L$8=$AZ9,"a",IF(Feuil1!$N$8=$AZ10,"b",IF(Feuil1!$L$9=$BA9,"c",IF(Feuil1!$N$9=$BA10,"d",""))))</f>
        <v>a</v>
      </c>
      <c r="AB13" s="68" t="str">
        <f>IF(Feuil1!$L$10=$AZ9,"a",IF(Feuil1!$N$10=$AZ10,"b",IF(Feuil1!$L$11=$BA9,"c",IF(Feuil1!$N$11=$BA10,"d",""))))</f>
        <v/>
      </c>
      <c r="AC13" s="68" t="str">
        <f>IF(Feuil1!$L$12=$AZ9,"a",IF(Feuil1!$N$12=$AZ10,"b",IF(Feuil1!$L$13=$BA9,"c",IF(Feuil1!$N$13=$BA10,"d",""))))</f>
        <v/>
      </c>
      <c r="AD13" s="68" t="str">
        <f>IF(OR(Feuil1!$L$14=$AZ9,Feuil1!$L$15=$AZ9,Feuil1!$N$14=$AZ10,Feuil1!$N$15=$AZ10),"v","")</f>
        <v/>
      </c>
      <c r="AE13" s="68" t="str">
        <f>IF(OR(Feuil1!$L$16=$AZ9,Feuil1!$L$17=$AZ9,Feuil1!$N$16=$AZ10,Feuil1!$N$17=$AZ10),"v","")</f>
        <v/>
      </c>
      <c r="AF13" s="68" t="str">
        <f>IF(OR(Feuil1!$L$18=$AZ9,Feuil1!$L$19=$AZ9,Feuil1!$N$18=$AZ10,Feuil1!$N$19=$AZ10),"v","")</f>
        <v/>
      </c>
      <c r="AG13" s="68" t="str">
        <f>IF(OR(Feuil1!$L$20=$AZ9,Feuil1!$L$21=$AZ9,Feuil1!$N$20=$AZ10,Feuil1!$N$21=$AZ10),"v","")</f>
        <v/>
      </c>
      <c r="AH13" s="68" t="str">
        <f>IF(OR(Feuil1!$L$22=$AZ9,Feuil1!$L$23=$AZ9,Feuil1!$N$22=$AZ10,Feuil1!$N$23=$AZ10),"v","")</f>
        <v/>
      </c>
      <c r="AI13" s="68" t="str">
        <f>IF(OR(Feuil1!$L$24=$AZ9,Feuil1!$L$25=$AZ9,Feuil1!$N$24=$AZ10,Feuil1!$N$25=$AZ10),"v","")</f>
        <v/>
      </c>
      <c r="AJ13" s="68"/>
      <c r="AK13" s="69"/>
      <c r="AL13" s="67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9"/>
      <c r="AX13" s="148"/>
      <c r="AZ13" s="149">
        <v>0.41666666666666702</v>
      </c>
      <c r="BA13" s="149">
        <v>0.41666666666666702</v>
      </c>
    </row>
    <row r="14" spans="1:53" ht="6.95" customHeight="1" x14ac:dyDescent="0.2">
      <c r="A14" s="129" t="s">
        <v>47</v>
      </c>
      <c r="B14" s="67"/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9"/>
      <c r="N14" s="67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9"/>
      <c r="Z14" s="67"/>
      <c r="AA14" s="68" t="str">
        <f>IF(Feuil1!$L$8=$AZ10,"a",IF(Feuil1!$N$8=$AZ11,"b",IF(Feuil1!$L$9=$BA10,"c",IF(Feuil1!$N$9=$BA11,"d",""))))</f>
        <v>b</v>
      </c>
      <c r="AB14" s="68" t="str">
        <f>IF(Feuil1!$L$10=$AZ10,"a",IF(Feuil1!$N$10=$AZ11,"b",IF(Feuil1!$L$11=$BA10,"c",IF(Feuil1!$N$11=$BA11,"d",""))))</f>
        <v/>
      </c>
      <c r="AC14" s="68" t="str">
        <f>IF(Feuil1!$L$12=$AZ10,"a",IF(Feuil1!$N$12=$AZ11,"b",IF(Feuil1!$L$13=$BA10,"c",IF(Feuil1!$N$13=$BA11,"d",""))))</f>
        <v/>
      </c>
      <c r="AD14" s="68" t="str">
        <f>IF(OR(Feuil1!$L$14=$AZ10,Feuil1!$L$15=$AZ10,Feuil1!$N$14=$AZ11,Feuil1!$N$15=$AZ11),"v","")</f>
        <v/>
      </c>
      <c r="AE14" s="68" t="str">
        <f>IF(OR(Feuil1!$L$16=$AZ10,Feuil1!$L$17=$AZ10,Feuil1!$N$16=$AZ11,Feuil1!$N$17=$AZ11),"v","")</f>
        <v/>
      </c>
      <c r="AF14" s="68" t="str">
        <f>IF(OR(Feuil1!$L$18=$AZ10,Feuil1!$L$19=$AZ10,Feuil1!$N$18=$AZ11,Feuil1!$N$19=$AZ11),"v","")</f>
        <v/>
      </c>
      <c r="AG14" s="68" t="str">
        <f>IF(OR(Feuil1!$L$20=$AZ10,Feuil1!$L$21=$AZ10,Feuil1!$N$20=$AZ11,Feuil1!$N$21=$AZ11),"v","")</f>
        <v/>
      </c>
      <c r="AH14" s="68" t="str">
        <f>IF(OR(Feuil1!$L$22=$AZ10,Feuil1!$L$23=$AZ10,Feuil1!$N$22=$AZ11,Feuil1!$N$23=$AZ11),"v","")</f>
        <v/>
      </c>
      <c r="AI14" s="68" t="str">
        <f>IF(OR(Feuil1!$L$24=$AZ10,Feuil1!$L$25=$AZ10,Feuil1!$N$24=$AZ11,Feuil1!$N$25=$AZ11),"v","")</f>
        <v/>
      </c>
      <c r="AJ14" s="68"/>
      <c r="AK14" s="69"/>
      <c r="AL14" s="67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9"/>
      <c r="AX14" s="148" t="s">
        <v>47</v>
      </c>
      <c r="AZ14" s="149">
        <v>0.42708333333333298</v>
      </c>
      <c r="BA14" s="149">
        <v>0.42708333333333298</v>
      </c>
    </row>
    <row r="15" spans="1:53" ht="6.95" customHeight="1" x14ac:dyDescent="0.2">
      <c r="A15" s="129"/>
      <c r="B15" s="70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2"/>
      <c r="N15" s="70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2"/>
      <c r="Z15" s="70"/>
      <c r="AA15" s="68" t="str">
        <f>IF(Feuil1!$L$8=$AZ11,"a",IF(Feuil1!$N$8=$AZ12,"b",IF(Feuil1!$L$9=$BA11,"c",IF(Feuil1!$N$9=$BA12,"d",""))))</f>
        <v/>
      </c>
      <c r="AB15" s="68" t="str">
        <f>IF(Feuil1!$L$10=$AZ11,"a",IF(Feuil1!$N$10=$AZ12,"b",IF(Feuil1!$L$11=$BA11,"c",IF(Feuil1!$N$11=$BA12,"d",""))))</f>
        <v/>
      </c>
      <c r="AC15" s="68" t="str">
        <f>IF(Feuil1!$L$12=$AZ11,"a",IF(Feuil1!$N$12=$AZ12,"b",IF(Feuil1!$L$13=$BA11,"c",IF(Feuil1!$N$13=$BA12,"d",""))))</f>
        <v/>
      </c>
      <c r="AD15" s="68" t="str">
        <f>IF(OR(Feuil1!$L$14=$AZ11,Feuil1!$L$15=$AZ11,Feuil1!$N$14=$AZ12,Feuil1!$N$15=$AZ12),"v","")</f>
        <v/>
      </c>
      <c r="AE15" s="68" t="str">
        <f>IF(OR(Feuil1!$L$16=$AZ11,Feuil1!$L$17=$AZ11,Feuil1!$N$16=$AZ12,Feuil1!$N$17=$AZ12),"v","")</f>
        <v/>
      </c>
      <c r="AF15" s="68" t="str">
        <f>IF(OR(Feuil1!$L$18=$AZ11,Feuil1!$L$19=$AZ11,Feuil1!$N$18=$AZ12,Feuil1!$N$19=$AZ12),"v","")</f>
        <v/>
      </c>
      <c r="AG15" s="68" t="str">
        <f>IF(OR(Feuil1!$L$20=$AZ11,Feuil1!$L$21=$AZ11,Feuil1!$N$20=$AZ12,Feuil1!$N$21=$AZ12),"v","")</f>
        <v/>
      </c>
      <c r="AH15" s="68" t="str">
        <f>IF(OR(Feuil1!$L$22=$AZ11,Feuil1!$L$23=$AZ11,Feuil1!$N$22=$AZ12,Feuil1!$N$23=$AZ12),"v","")</f>
        <v/>
      </c>
      <c r="AI15" s="68" t="str">
        <f>IF(OR(Feuil1!$L$24=$AZ11,Feuil1!$L$25=$AZ11,Feuil1!$N$24=$AZ12,Feuil1!$N$25=$AZ12),"v","")</f>
        <v/>
      </c>
      <c r="AJ15" s="71"/>
      <c r="AK15" s="72"/>
      <c r="AL15" s="70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2"/>
      <c r="AX15" s="148"/>
      <c r="AZ15" s="149">
        <v>0.4375</v>
      </c>
      <c r="BA15" s="149">
        <v>0.4375</v>
      </c>
    </row>
    <row r="16" spans="1:53" ht="6.95" customHeight="1" x14ac:dyDescent="0.2">
      <c r="A16" s="129" t="s">
        <v>48</v>
      </c>
      <c r="B16" s="67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9"/>
      <c r="N16" s="67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9"/>
      <c r="Z16" s="67"/>
      <c r="AA16" s="68" t="str">
        <f>IF(Feuil1!$L$8=$AZ12,"a",IF(Feuil1!$N$8=$AZ13,"b",IF(Feuil1!$L$9=$BA12,"c",IF(Feuil1!$N$9=$BA13,"d",""))))</f>
        <v/>
      </c>
      <c r="AB16" s="68" t="str">
        <f>IF(Feuil1!$L$10=$AZ12,"a",IF(Feuil1!$N$10=$AZ13,"b",IF(Feuil1!$L$11=$BA12,"c",IF(Feuil1!$N$11=$BA13,"d",""))))</f>
        <v/>
      </c>
      <c r="AC16" s="68" t="str">
        <f>IF(Feuil1!$L$12=$AZ12,"a",IF(Feuil1!$N$12=$AZ13,"b",IF(Feuil1!$L$13=$BA12,"c",IF(Feuil1!$N$13=$BA13,"d",""))))</f>
        <v/>
      </c>
      <c r="AD16" s="68" t="str">
        <f>IF(OR(Feuil1!$L$14=$AZ12,Feuil1!$L$15=$AZ12,Feuil1!$N$14=$AZ13,Feuil1!$N$15=$AZ13),"v","")</f>
        <v/>
      </c>
      <c r="AE16" s="68" t="str">
        <f>IF(OR(Feuil1!$L$16=$AZ12,Feuil1!$L$17=$AZ12,Feuil1!$N$16=$AZ13,Feuil1!$N$17=$AZ13),"v","")</f>
        <v/>
      </c>
      <c r="AF16" s="68" t="str">
        <f>IF(OR(Feuil1!$L$18=$AZ12,Feuil1!$L$19=$AZ12,Feuil1!$N$18=$AZ13,Feuil1!$N$19=$AZ13),"v","")</f>
        <v/>
      </c>
      <c r="AG16" s="68" t="str">
        <f>IF(OR(Feuil1!$L$20=$AZ12,Feuil1!$L$21=$AZ12,Feuil1!$N$20=$AZ13,Feuil1!$N$21=$AZ13),"v","")</f>
        <v/>
      </c>
      <c r="AH16" s="68" t="str">
        <f>IF(OR(Feuil1!$L$22=$AZ12,Feuil1!$L$23=$AZ12,Feuil1!$N$22=$AZ13,Feuil1!$N$23=$AZ13),"v","")</f>
        <v/>
      </c>
      <c r="AI16" s="68" t="str">
        <f>IF(OR(Feuil1!$L$24=$AZ12,Feuil1!$L$25=$AZ12,Feuil1!$N$24=$AZ13,Feuil1!$N$25=$AZ13),"v","")</f>
        <v/>
      </c>
      <c r="AJ16" s="68"/>
      <c r="AK16" s="69"/>
      <c r="AL16" s="67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9"/>
      <c r="AX16" s="148" t="s">
        <v>48</v>
      </c>
      <c r="AZ16" s="149">
        <v>0.44791666666666602</v>
      </c>
      <c r="BA16" s="149">
        <v>0.44791666666666602</v>
      </c>
    </row>
    <row r="17" spans="1:53" ht="6.95" customHeight="1" x14ac:dyDescent="0.2">
      <c r="A17" s="129"/>
      <c r="B17" s="73"/>
      <c r="C17" s="74"/>
      <c r="D17" s="74"/>
      <c r="E17" s="74"/>
      <c r="F17" s="74"/>
      <c r="G17" s="74"/>
      <c r="H17" s="74"/>
      <c r="I17" s="74"/>
      <c r="J17" s="74"/>
      <c r="K17" s="74"/>
      <c r="L17" s="74"/>
      <c r="M17" s="75"/>
      <c r="N17" s="73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5"/>
      <c r="Z17" s="73"/>
      <c r="AA17" s="68" t="str">
        <f>IF(Feuil1!$L$8=$AZ13,"a",IF(Feuil1!$N$8=$AZ14,"b",IF(Feuil1!$L$9=$BA13,"c",IF(Feuil1!$N$9=$BA14,"d",""))))</f>
        <v>c</v>
      </c>
      <c r="AB17" s="68" t="str">
        <f>IF(Feuil1!$L$10=$AZ13,"a",IF(Feuil1!$N$10=$AZ14,"b",IF(Feuil1!$L$11=$BA13,"c",IF(Feuil1!$N$11=$BA14,"d",""))))</f>
        <v/>
      </c>
      <c r="AC17" s="68" t="str">
        <f>IF(Feuil1!$L$12=$AZ13,"a",IF(Feuil1!$N$12=$AZ14,"b",IF(Feuil1!$L$13=$BA13,"c",IF(Feuil1!$N$13=$BA14,"d",""))))</f>
        <v/>
      </c>
      <c r="AD17" s="68" t="str">
        <f>IF(OR(Feuil1!$L$14=$AZ13,Feuil1!$L$15=$AZ13,Feuil1!$N$14=$AZ14,Feuil1!$N$15=$AZ14),"v","")</f>
        <v/>
      </c>
      <c r="AE17" s="68" t="str">
        <f>IF(OR(Feuil1!$L$16=$AZ13,Feuil1!$L$17=$AZ13,Feuil1!$N$16=$AZ14,Feuil1!$N$17=$AZ14),"v","")</f>
        <v/>
      </c>
      <c r="AF17" s="68" t="str">
        <f>IF(OR(Feuil1!$L$18=$AZ13,Feuil1!$L$19=$AZ13,Feuil1!$N$18=$AZ14,Feuil1!$N$19=$AZ14),"v","")</f>
        <v/>
      </c>
      <c r="AG17" s="68" t="str">
        <f>IF(OR(Feuil1!$L$20=$AZ13,Feuil1!$L$21=$AZ13,Feuil1!$N$20=$AZ14,Feuil1!$N$21=$AZ14),"v","")</f>
        <v/>
      </c>
      <c r="AH17" s="68" t="str">
        <f>IF(OR(Feuil1!$L$22=$AZ13,Feuil1!$L$23=$AZ13,Feuil1!$N$22=$AZ14,Feuil1!$N$23=$AZ14),"v","")</f>
        <v/>
      </c>
      <c r="AI17" s="68" t="str">
        <f>IF(OR(Feuil1!$L$24=$AZ13,Feuil1!$L$25=$AZ13,Feuil1!$N$24=$AZ14,Feuil1!$N$25=$AZ14),"v","")</f>
        <v/>
      </c>
      <c r="AJ17" s="74"/>
      <c r="AK17" s="75"/>
      <c r="AL17" s="73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5"/>
      <c r="AX17" s="148"/>
      <c r="AZ17" s="149">
        <v>0.45833333333333298</v>
      </c>
      <c r="BA17" s="149">
        <v>0.45833333333333298</v>
      </c>
    </row>
    <row r="18" spans="1:53" ht="6.95" customHeight="1" x14ac:dyDescent="0.2">
      <c r="A18" s="129" t="s">
        <v>49</v>
      </c>
      <c r="B18" s="76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8"/>
      <c r="N18" s="76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8"/>
      <c r="Z18" s="76"/>
      <c r="AA18" s="68" t="str">
        <f>IF(Feuil1!$L$8=$AZ14,"a",IF(Feuil1!$N$8=$AZ15,"b",IF(Feuil1!$L$9=$BA14,"c",IF(Feuil1!$N$9=$BA15,"d",""))))</f>
        <v>d</v>
      </c>
      <c r="AB18" s="68" t="str">
        <f>IF(Feuil1!$L$10=$AZ14,"a",IF(Feuil1!$N$10=$AZ15,"b",IF(Feuil1!$L$11=$BA14,"c",IF(Feuil1!$N$11=$BA15,"d",""))))</f>
        <v>b</v>
      </c>
      <c r="AC18" s="68" t="str">
        <f>IF(Feuil1!$L$12=$AZ14,"a",IF(Feuil1!$N$12=$AZ15,"b",IF(Feuil1!$L$13=$BA14,"c",IF(Feuil1!$N$13=$BA15,"d",""))))</f>
        <v/>
      </c>
      <c r="AD18" s="68" t="str">
        <f>IF(OR(Feuil1!$L$14=$AZ14,Feuil1!$L$15=$AZ14,Feuil1!$N$14=$AZ15,Feuil1!$N$15=$AZ15),"v","")</f>
        <v/>
      </c>
      <c r="AE18" s="68" t="str">
        <f>IF(OR(Feuil1!$L$16=$AZ14,Feuil1!$L$17=$AZ14,Feuil1!$N$16=$AZ15,Feuil1!$N$17=$AZ15),"v","")</f>
        <v/>
      </c>
      <c r="AF18" s="68" t="str">
        <f>IF(OR(Feuil1!$L$18=$AZ14,Feuil1!$L$19=$AZ14,Feuil1!$N$18=$AZ15,Feuil1!$N$19=$AZ15),"v","")</f>
        <v/>
      </c>
      <c r="AG18" s="68" t="str">
        <f>IF(OR(Feuil1!$L$20=$AZ14,Feuil1!$L$21=$AZ14,Feuil1!$N$20=$AZ15,Feuil1!$N$21=$AZ15),"v","")</f>
        <v/>
      </c>
      <c r="AH18" s="68" t="str">
        <f>IF(OR(Feuil1!$L$22=$AZ14,Feuil1!$L$23=$AZ14,Feuil1!$N$22=$AZ15,Feuil1!$N$23=$AZ15),"v","")</f>
        <v/>
      </c>
      <c r="AI18" s="68" t="str">
        <f>IF(OR(Feuil1!$L$24=$AZ14,Feuil1!$L$25=$AZ14,Feuil1!$N$24=$AZ15,Feuil1!$N$25=$AZ15),"v","")</f>
        <v/>
      </c>
      <c r="AJ18" s="77"/>
      <c r="AK18" s="78"/>
      <c r="AL18" s="76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8"/>
      <c r="AX18" s="148" t="s">
        <v>49</v>
      </c>
      <c r="AZ18" s="149">
        <v>0.46875</v>
      </c>
      <c r="BA18" s="149">
        <v>0.46875</v>
      </c>
    </row>
    <row r="19" spans="1:53" ht="6.95" customHeight="1" x14ac:dyDescent="0.2">
      <c r="A19" s="129"/>
      <c r="B19" s="67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9"/>
      <c r="N19" s="67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9"/>
      <c r="Z19" s="67"/>
      <c r="AA19" s="68" t="str">
        <f>IF(Feuil1!$L$8=$AZ15,"a",IF(Feuil1!$N$8=$AZ16,"b",IF(Feuil1!$L$9=$BA15,"c",IF(Feuil1!$N$9=$BA16,"d",""))))</f>
        <v/>
      </c>
      <c r="AB19" s="68" t="str">
        <f>IF(Feuil1!$L$10=$AZ15,"a",IF(Feuil1!$N$10=$AZ16,"b",IF(Feuil1!$L$11=$BA15,"c",IF(Feuil1!$N$11=$BA16,"d",""))))</f>
        <v/>
      </c>
      <c r="AC19" s="68" t="str">
        <f>IF(Feuil1!$L$12=$AZ15,"a",IF(Feuil1!$N$12=$AZ16,"b",IF(Feuil1!$L$13=$BA15,"c",IF(Feuil1!$N$13=$BA16,"d",""))))</f>
        <v/>
      </c>
      <c r="AD19" s="68" t="str">
        <f>IF(OR(Feuil1!$L$14=$AZ15,Feuil1!$L$15=$AZ15,Feuil1!$N$14=$AZ16,Feuil1!$N$15=$AZ16),"v","")</f>
        <v/>
      </c>
      <c r="AE19" s="68" t="str">
        <f>IF(OR(Feuil1!$L$16=$AZ15,Feuil1!$L$17=$AZ15,Feuil1!$N$16=$AZ16,Feuil1!$N$17=$AZ16),"v","")</f>
        <v/>
      </c>
      <c r="AF19" s="68" t="str">
        <f>IF(OR(Feuil1!$L$18=$AZ15,Feuil1!$L$19=$AZ15,Feuil1!$N$18=$AZ16,Feuil1!$N$19=$AZ16),"v","")</f>
        <v/>
      </c>
      <c r="AG19" s="68" t="str">
        <f>IF(OR(Feuil1!$L$20=$AZ15,Feuil1!$L$21=$AZ15,Feuil1!$N$20=$AZ16,Feuil1!$N$21=$AZ16),"v","")</f>
        <v/>
      </c>
      <c r="AH19" s="68" t="str">
        <f>IF(OR(Feuil1!$L$22=$AZ15,Feuil1!$L$23=$AZ15,Feuil1!$N$22=$AZ16,Feuil1!$N$23=$AZ16),"v","")</f>
        <v/>
      </c>
      <c r="AI19" s="68" t="str">
        <f>IF(OR(Feuil1!$L$24=$AZ15,Feuil1!$L$25=$AZ15,Feuil1!$N$24=$AZ16,Feuil1!$N$25=$AZ16),"v","")</f>
        <v/>
      </c>
      <c r="AJ19" s="68"/>
      <c r="AK19" s="69"/>
      <c r="AL19" s="67"/>
      <c r="AM19" s="68"/>
      <c r="AN19" s="68"/>
      <c r="AO19" s="68"/>
      <c r="AP19" s="68"/>
      <c r="AQ19" s="68"/>
      <c r="AR19" s="68"/>
      <c r="AS19" s="68"/>
      <c r="AT19" s="68"/>
      <c r="AU19" s="68"/>
      <c r="AV19" s="68"/>
      <c r="AW19" s="69"/>
      <c r="AX19" s="148"/>
      <c r="AZ19" s="149">
        <v>0.47916666666666602</v>
      </c>
      <c r="BA19" s="149">
        <v>0.47916666666666602</v>
      </c>
    </row>
    <row r="20" spans="1:53" ht="6.95" customHeight="1" x14ac:dyDescent="0.2">
      <c r="A20" s="129" t="s">
        <v>50</v>
      </c>
      <c r="B20" s="79"/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1"/>
      <c r="N20" s="79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1"/>
      <c r="Z20" s="79"/>
      <c r="AA20" s="68" t="str">
        <f>IF(Feuil1!$L$8=$AZ16,"a",IF(Feuil1!$N$8=$AZ17,"b",IF(Feuil1!$L$9=$BA16,"c",IF(Feuil1!$N$9=$BA17,"d",""))))</f>
        <v/>
      </c>
      <c r="AB20" s="68" t="str">
        <f>IF(Feuil1!$L$10=$AZ16,"a",IF(Feuil1!$N$10=$AZ17,"b",IF(Feuil1!$L$11=$BA16,"c",IF(Feuil1!$N$11=$BA17,"d",""))))</f>
        <v/>
      </c>
      <c r="AC20" s="68" t="str">
        <f>IF(Feuil1!$L$12=$AZ16,"a",IF(Feuil1!$N$12=$AZ17,"b",IF(Feuil1!$L$13=$BA16,"c",IF(Feuil1!$N$13=$BA17,"d",""))))</f>
        <v/>
      </c>
      <c r="AD20" s="68" t="str">
        <f>IF(OR(Feuil1!$L$14=$AZ16,Feuil1!$L$15=$AZ16,Feuil1!$N$14=$AZ17,Feuil1!$N$15=$AZ17),"v","")</f>
        <v/>
      </c>
      <c r="AE20" s="68" t="str">
        <f>IF(OR(Feuil1!$L$16=$AZ16,Feuil1!$L$17=$AZ16,Feuil1!$N$16=$AZ17,Feuil1!$N$17=$AZ17),"v","")</f>
        <v/>
      </c>
      <c r="AF20" s="68" t="str">
        <f>IF(OR(Feuil1!$L$18=$AZ16,Feuil1!$L$19=$AZ16,Feuil1!$N$18=$AZ17,Feuil1!$N$19=$AZ17),"v","")</f>
        <v>v</v>
      </c>
      <c r="AG20" s="68" t="str">
        <f>IF(OR(Feuil1!$L$20=$AZ16,Feuil1!$L$21=$AZ16,Feuil1!$N$20=$AZ17,Feuil1!$N$21=$AZ17),"v","")</f>
        <v/>
      </c>
      <c r="AH20" s="68" t="str">
        <f>IF(OR(Feuil1!$L$22=$AZ16,Feuil1!$L$23=$AZ16,Feuil1!$N$22=$AZ17,Feuil1!$N$23=$AZ17),"v","")</f>
        <v/>
      </c>
      <c r="AI20" s="68" t="str">
        <f>IF(OR(Feuil1!$L$24=$AZ16,Feuil1!$L$25=$AZ16,Feuil1!$N$24=$AZ17,Feuil1!$N$25=$AZ17),"v","")</f>
        <v>v</v>
      </c>
      <c r="AJ20" s="80"/>
      <c r="AK20" s="81"/>
      <c r="AL20" s="79"/>
      <c r="AM20" s="80"/>
      <c r="AN20" s="80"/>
      <c r="AO20" s="80"/>
      <c r="AP20" s="80"/>
      <c r="AQ20" s="80"/>
      <c r="AR20" s="80"/>
      <c r="AS20" s="80"/>
      <c r="AT20" s="80"/>
      <c r="AU20" s="80"/>
      <c r="AV20" s="80"/>
      <c r="AW20" s="81"/>
      <c r="AX20" s="148" t="s">
        <v>50</v>
      </c>
      <c r="AZ20" s="149">
        <v>0.48958333333333298</v>
      </c>
      <c r="BA20" s="149">
        <v>0.48958333333333298</v>
      </c>
    </row>
    <row r="21" spans="1:53" ht="6.95" customHeight="1" x14ac:dyDescent="0.2">
      <c r="A21" s="129"/>
      <c r="B21" s="67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9"/>
      <c r="N21" s="67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9"/>
      <c r="Z21" s="67"/>
      <c r="AA21" s="68" t="str">
        <f>IF(Feuil1!$L$8=$AZ17,"a",IF(Feuil1!$N$8=$AZ18,"b",IF(Feuil1!$L$9=$BA17,"c",IF(Feuil1!$N$9=$BA18,"d",""))))</f>
        <v/>
      </c>
      <c r="AB21" s="68" t="str">
        <f>IF(Feuil1!$L$10=$AZ17,"a",IF(Feuil1!$N$10=$AZ18,"b",IF(Feuil1!$L$11=$BA17,"c",IF(Feuil1!$N$11=$BA18,"d",""))))</f>
        <v>c</v>
      </c>
      <c r="AC21" s="68" t="str">
        <f>IF(Feuil1!$L$12=$AZ17,"a",IF(Feuil1!$N$12=$AZ18,"b",IF(Feuil1!$L$13=$BA17,"c",IF(Feuil1!$N$13=$BA18,"d",""))))</f>
        <v/>
      </c>
      <c r="AD21" s="68" t="str">
        <f>IF(OR(Feuil1!$L$14=$AZ17,Feuil1!$L$15=$AZ17,Feuil1!$N$14=$AZ18,Feuil1!$N$15=$AZ18),"v","")</f>
        <v/>
      </c>
      <c r="AE21" s="68" t="str">
        <f>IF(OR(Feuil1!$L$16=$AZ17,Feuil1!$L$17=$AZ17,Feuil1!$N$16=$AZ18,Feuil1!$N$17=$AZ18),"v","")</f>
        <v/>
      </c>
      <c r="AF21" s="68" t="str">
        <f>IF(OR(Feuil1!$L$18=$AZ17,Feuil1!$L$19=$AZ17,Feuil1!$N$18=$AZ18,Feuil1!$N$19=$AZ18),"v","")</f>
        <v/>
      </c>
      <c r="AG21" s="68" t="str">
        <f>IF(OR(Feuil1!$L$20=$AZ17,Feuil1!$L$21=$AZ17,Feuil1!$N$20=$AZ18,Feuil1!$N$21=$AZ18),"v","")</f>
        <v/>
      </c>
      <c r="AH21" s="68" t="str">
        <f>IF(OR(Feuil1!$L$22=$AZ17,Feuil1!$L$23=$AZ17,Feuil1!$N$22=$AZ18,Feuil1!$N$23=$AZ18),"v","")</f>
        <v/>
      </c>
      <c r="AI21" s="68" t="str">
        <f>IF(OR(Feuil1!$L$24=$AZ17,Feuil1!$L$25=$AZ17,Feuil1!$N$24=$AZ18,Feuil1!$N$25=$AZ18),"v","")</f>
        <v/>
      </c>
      <c r="AJ21" s="68"/>
      <c r="AK21" s="69"/>
      <c r="AL21" s="67"/>
      <c r="AM21" s="68"/>
      <c r="AN21" s="68"/>
      <c r="AO21" s="68"/>
      <c r="AP21" s="68"/>
      <c r="AQ21" s="68"/>
      <c r="AR21" s="68"/>
      <c r="AS21" s="68"/>
      <c r="AT21" s="68"/>
      <c r="AU21" s="68"/>
      <c r="AV21" s="68"/>
      <c r="AW21" s="69"/>
      <c r="AX21" s="148"/>
      <c r="AZ21" s="149">
        <v>0.5</v>
      </c>
      <c r="BA21" s="149">
        <v>0.5</v>
      </c>
    </row>
    <row r="22" spans="1:53" ht="6.95" customHeight="1" x14ac:dyDescent="0.2">
      <c r="A22" s="129" t="s">
        <v>51</v>
      </c>
      <c r="B22" s="67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9"/>
      <c r="N22" s="67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9"/>
      <c r="Z22" s="67"/>
      <c r="AA22" s="68" t="str">
        <f>IF(Feuil1!$L$8=$AZ18,"a",IF(Feuil1!$N$8=$AZ19,"b",IF(Feuil1!$L$9=$BA18,"c",IF(Feuil1!$N$9=$BA19,"d",""))))</f>
        <v/>
      </c>
      <c r="AB22" s="68" t="str">
        <f>IF(Feuil1!$L$10=$AZ18,"a",IF(Feuil1!$N$10=$AZ19,"b",IF(Feuil1!$L$11=$BA18,"c",IF(Feuil1!$N$11=$BA19,"d",""))))</f>
        <v/>
      </c>
      <c r="AC22" s="68" t="str">
        <f>IF(Feuil1!$L$12=$AZ18,"a",IF(Feuil1!$N$12=$AZ19,"b",IF(Feuil1!$L$13=$BA18,"c",IF(Feuil1!$N$13=$BA19,"d",""))))</f>
        <v/>
      </c>
      <c r="AD22" s="68" t="str">
        <f>IF(OR(Feuil1!$L$14=$AZ18,Feuil1!$L$15=$AZ18,Feuil1!$N$14=$AZ19,Feuil1!$N$15=$AZ19),"v","")</f>
        <v/>
      </c>
      <c r="AE22" s="68" t="str">
        <f>IF(OR(Feuil1!$L$16=$AZ18,Feuil1!$L$17=$AZ18,Feuil1!$N$16=$AZ19,Feuil1!$N$17=$AZ19),"v","")</f>
        <v/>
      </c>
      <c r="AF22" s="68" t="str">
        <f>IF(OR(Feuil1!$L$18=$AZ18,Feuil1!$L$19=$AZ18,Feuil1!$N$18=$AZ19,Feuil1!$N$19=$AZ19),"v","")</f>
        <v/>
      </c>
      <c r="AG22" s="68" t="str">
        <f>IF(OR(Feuil1!$L$20=$AZ18,Feuil1!$L$21=$AZ18,Feuil1!$N$20=$AZ19,Feuil1!$N$21=$AZ19),"v","")</f>
        <v/>
      </c>
      <c r="AH22" s="68" t="str">
        <f>IF(OR(Feuil1!$L$22=$AZ18,Feuil1!$L$23=$AZ18,Feuil1!$N$22=$AZ19,Feuil1!$N$23=$AZ19),"v","")</f>
        <v/>
      </c>
      <c r="AI22" s="68" t="str">
        <f>IF(OR(Feuil1!$L$24=$AZ18,Feuil1!$L$25=$AZ18,Feuil1!$N$24=$AZ19,Feuil1!$N$25=$AZ19),"v","")</f>
        <v/>
      </c>
      <c r="AJ22" s="68"/>
      <c r="AK22" s="69"/>
      <c r="AL22" s="67"/>
      <c r="AM22" s="68"/>
      <c r="AN22" s="68"/>
      <c r="AO22" s="68"/>
      <c r="AP22" s="68"/>
      <c r="AQ22" s="68"/>
      <c r="AR22" s="68"/>
      <c r="AS22" s="68"/>
      <c r="AT22" s="68"/>
      <c r="AU22" s="68"/>
      <c r="AV22" s="68"/>
      <c r="AW22" s="69"/>
      <c r="AX22" s="148" t="s">
        <v>51</v>
      </c>
      <c r="AZ22" s="149">
        <v>0.51041666666666596</v>
      </c>
      <c r="BA22" s="149">
        <v>0.51041666666666596</v>
      </c>
    </row>
    <row r="23" spans="1:53" ht="6.95" customHeight="1" x14ac:dyDescent="0.2">
      <c r="A23" s="129"/>
      <c r="B23" s="70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2"/>
      <c r="N23" s="70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2"/>
      <c r="Z23" s="70"/>
      <c r="AA23" s="68" t="str">
        <f>IF(Feuil1!$L$8=$AZ19,"a",IF(Feuil1!$N$8=$AZ20,"b",IF(Feuil1!$L$9=$BA19,"c",IF(Feuil1!$N$9=$BA20,"d",""))))</f>
        <v/>
      </c>
      <c r="AB23" s="68" t="str">
        <f>IF(Feuil1!$L$10=$AZ19,"a",IF(Feuil1!$N$10=$AZ20,"b",IF(Feuil1!$L$11=$BA19,"c",IF(Feuil1!$N$11=$BA20,"d",""))))</f>
        <v/>
      </c>
      <c r="AC23" s="68" t="str">
        <f>IF(Feuil1!$L$12=$AZ19,"a",IF(Feuil1!$N$12=$AZ20,"b",IF(Feuil1!$L$13=$BA19,"c",IF(Feuil1!$N$13=$BA20,"d",""))))</f>
        <v/>
      </c>
      <c r="AD23" s="68" t="str">
        <f>IF(OR(Feuil1!$L$14=$AZ19,Feuil1!$L$15=$AZ19,Feuil1!$N$14=$AZ20,Feuil1!$N$15=$AZ20),"v","")</f>
        <v/>
      </c>
      <c r="AE23" s="68" t="str">
        <f>IF(OR(Feuil1!$L$16=$AZ19,Feuil1!$L$17=$AZ19,Feuil1!$N$16=$AZ20,Feuil1!$N$17=$AZ20),"v","")</f>
        <v/>
      </c>
      <c r="AF23" s="68" t="str">
        <f>IF(OR(Feuil1!$L$18=$AZ19,Feuil1!$L$19=$AZ19,Feuil1!$N$18=$AZ20,Feuil1!$N$19=$AZ20),"v","")</f>
        <v/>
      </c>
      <c r="AG23" s="68" t="str">
        <f>IF(OR(Feuil1!$L$20=$AZ19,Feuil1!$L$21=$AZ19,Feuil1!$N$20=$AZ20,Feuil1!$N$21=$AZ20),"v","")</f>
        <v/>
      </c>
      <c r="AH23" s="68" t="str">
        <f>IF(OR(Feuil1!$L$22=$AZ19,Feuil1!$L$23=$AZ19,Feuil1!$N$22=$AZ20,Feuil1!$N$23=$AZ20),"v","")</f>
        <v/>
      </c>
      <c r="AI23" s="68" t="str">
        <f>IF(OR(Feuil1!$L$24=$AZ19,Feuil1!$L$25=$AZ19,Feuil1!$N$24=$AZ20,Feuil1!$N$25=$AZ20),"v","")</f>
        <v/>
      </c>
      <c r="AJ23" s="71"/>
      <c r="AK23" s="72"/>
      <c r="AL23" s="70"/>
      <c r="AM23" s="71"/>
      <c r="AN23" s="71"/>
      <c r="AO23" s="71"/>
      <c r="AP23" s="71"/>
      <c r="AQ23" s="71"/>
      <c r="AR23" s="71"/>
      <c r="AS23" s="71"/>
      <c r="AT23" s="71"/>
      <c r="AU23" s="71"/>
      <c r="AV23" s="71"/>
      <c r="AW23" s="72"/>
      <c r="AX23" s="148"/>
      <c r="AZ23" s="149">
        <v>0.52083333333333304</v>
      </c>
      <c r="BA23" s="149">
        <v>0.52083333333333304</v>
      </c>
    </row>
    <row r="24" spans="1:53" ht="6.95" customHeight="1" x14ac:dyDescent="0.2">
      <c r="A24" s="129" t="s">
        <v>52</v>
      </c>
      <c r="B24" s="67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9"/>
      <c r="N24" s="67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9"/>
      <c r="Z24" s="67"/>
      <c r="AA24" s="68" t="str">
        <f>IF(Feuil1!$L$8=$AZ20,"a",IF(Feuil1!$N$8=$AZ21,"b",IF(Feuil1!$L$9=$BA20,"c",IF(Feuil1!$N$9=$BA21,"d",""))))</f>
        <v/>
      </c>
      <c r="AB24" s="68" t="str">
        <f>IF(Feuil1!$L$10=$AZ20,"a",IF(Feuil1!$N$10=$AZ21,"b",IF(Feuil1!$L$11=$BA20,"c",IF(Feuil1!$N$11=$BA21,"d",""))))</f>
        <v>d</v>
      </c>
      <c r="AC24" s="68" t="str">
        <f>IF(Feuil1!$L$12=$AZ20,"a",IF(Feuil1!$N$12=$AZ21,"b",IF(Feuil1!$L$13=$BA20,"c",IF(Feuil1!$N$13=$BA21,"d",""))))</f>
        <v/>
      </c>
      <c r="AD24" s="68" t="str">
        <f>IF(OR(Feuil1!$L$14=$AZ20,Feuil1!$L$15=$AZ20,Feuil1!$N$14=$AZ21,Feuil1!$N$15=$AZ21),"v","")</f>
        <v>v</v>
      </c>
      <c r="AE24" s="68" t="str">
        <f>IF(OR(Feuil1!$L$16=$AZ20,Feuil1!$L$17=$AZ20,Feuil1!$N$16=$AZ21,Feuil1!$N$17=$AZ21),"v","")</f>
        <v/>
      </c>
      <c r="AF24" s="68" t="str">
        <f>IF(OR(Feuil1!$L$18=$AZ20,Feuil1!$L$19=$AZ20,Feuil1!$N$18=$AZ21,Feuil1!$N$19=$AZ21),"v","")</f>
        <v/>
      </c>
      <c r="AG24" s="68" t="str">
        <f>IF(OR(Feuil1!$L$20=$AZ20,Feuil1!$L$21=$AZ20,Feuil1!$N$20=$AZ21,Feuil1!$N$21=$AZ21),"v","")</f>
        <v/>
      </c>
      <c r="AH24" s="68" t="str">
        <f>IF(OR(Feuil1!$L$22=$AZ20,Feuil1!$L$23=$AZ20,Feuil1!$N$22=$AZ21,Feuil1!$N$23=$AZ21),"v","")</f>
        <v/>
      </c>
      <c r="AI24" s="68" t="str">
        <f>IF(OR(Feuil1!$L$24=$AZ20,Feuil1!$L$25=$AZ20,Feuil1!$N$24=$AZ21,Feuil1!$N$25=$AZ21),"v","")</f>
        <v/>
      </c>
      <c r="AJ24" s="68"/>
      <c r="AK24" s="69"/>
      <c r="AL24" s="67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9"/>
      <c r="AX24" s="148" t="s">
        <v>52</v>
      </c>
      <c r="AZ24" s="149">
        <v>0.531249999999999</v>
      </c>
      <c r="BA24" s="149">
        <v>0.531249999999999</v>
      </c>
    </row>
    <row r="25" spans="1:53" ht="6.95" customHeight="1" x14ac:dyDescent="0.2">
      <c r="A25" s="129"/>
      <c r="B25" s="73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5"/>
      <c r="N25" s="73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5"/>
      <c r="Z25" s="73"/>
      <c r="AA25" s="68" t="str">
        <f>IF(Feuil1!$L$8=$AZ21,"a",IF(Feuil1!$N$8=$AZ22,"b",IF(Feuil1!$L$9=$BA21,"c",IF(Feuil1!$N$9=$BA22,"d",""))))</f>
        <v/>
      </c>
      <c r="AB25" s="68" t="str">
        <f>IF(Feuil1!$L$10=$AZ21,"a",IF(Feuil1!$N$10=$AZ22,"b",IF(Feuil1!$L$11=$BA21,"c",IF(Feuil1!$N$11=$BA22,"d",""))))</f>
        <v/>
      </c>
      <c r="AC25" s="68" t="str">
        <f>IF(Feuil1!$L$12=$AZ21,"a",IF(Feuil1!$N$12=$AZ22,"b",IF(Feuil1!$L$13=$BA21,"c",IF(Feuil1!$N$13=$BA22,"d",""))))</f>
        <v/>
      </c>
      <c r="AD25" s="68" t="str">
        <f>IF(OR(Feuil1!$L$14=$AZ21,Feuil1!$L$15=$AZ21,Feuil1!$N$14=$AZ22,Feuil1!$N$15=$AZ22),"v","")</f>
        <v/>
      </c>
      <c r="AE25" s="68" t="str">
        <f>IF(OR(Feuil1!$L$16=$AZ21,Feuil1!$L$17=$AZ21,Feuil1!$N$16=$AZ22,Feuil1!$N$17=$AZ22),"v","")</f>
        <v/>
      </c>
      <c r="AF25" s="68" t="str">
        <f>IF(OR(Feuil1!$L$18=$AZ21,Feuil1!$L$19=$AZ21,Feuil1!$N$18=$AZ22,Feuil1!$N$19=$AZ22),"v","")</f>
        <v>v</v>
      </c>
      <c r="AG25" s="68" t="str">
        <f>IF(OR(Feuil1!$L$20=$AZ21,Feuil1!$L$21=$AZ21,Feuil1!$N$20=$AZ22,Feuil1!$N$21=$AZ22),"v","")</f>
        <v/>
      </c>
      <c r="AH25" s="68" t="str">
        <f>IF(OR(Feuil1!$L$22=$AZ21,Feuil1!$L$23=$AZ21,Feuil1!$N$22=$AZ22,Feuil1!$N$23=$AZ22),"v","")</f>
        <v/>
      </c>
      <c r="AI25" s="68" t="str">
        <f>IF(OR(Feuil1!$L$24=$AZ21,Feuil1!$L$25=$AZ21,Feuil1!$N$24=$AZ22,Feuil1!$N$25=$AZ22),"v","")</f>
        <v>v</v>
      </c>
      <c r="AJ25" s="74"/>
      <c r="AK25" s="75"/>
      <c r="AL25" s="73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5"/>
      <c r="AX25" s="148"/>
      <c r="AZ25" s="149">
        <v>0.54166666666666596</v>
      </c>
      <c r="BA25" s="149">
        <v>0.54166666666666596</v>
      </c>
    </row>
    <row r="26" spans="1:53" ht="6.95" customHeight="1" x14ac:dyDescent="0.2">
      <c r="A26" s="129" t="s">
        <v>53</v>
      </c>
      <c r="B26" s="76"/>
      <c r="C26" s="77"/>
      <c r="D26" s="77"/>
      <c r="E26" s="77"/>
      <c r="F26" s="77"/>
      <c r="G26" s="77"/>
      <c r="H26" s="77"/>
      <c r="I26" s="77"/>
      <c r="J26" s="77"/>
      <c r="K26" s="77"/>
      <c r="L26" s="77"/>
      <c r="M26" s="78"/>
      <c r="N26" s="76"/>
      <c r="O26" s="77"/>
      <c r="P26" s="77"/>
      <c r="Q26" s="77"/>
      <c r="R26" s="77"/>
      <c r="S26" s="77"/>
      <c r="T26" s="77"/>
      <c r="U26" s="77"/>
      <c r="V26" s="77"/>
      <c r="W26" s="77"/>
      <c r="X26" s="77"/>
      <c r="Y26" s="78"/>
      <c r="Z26" s="76"/>
      <c r="AA26" s="68" t="str">
        <f>IF(Feuil1!$L$8=$AZ22,"a",IF(Feuil1!$N$8=$AZ23,"b",IF(Feuil1!$L$9=$BA22,"c",IF(Feuil1!$N$9=$BA23,"d",""))))</f>
        <v/>
      </c>
      <c r="AB26" s="68" t="str">
        <f>IF(Feuil1!$L$10=$AZ22,"a",IF(Feuil1!$N$10=$AZ23,"b",IF(Feuil1!$L$11=$BA22,"c",IF(Feuil1!$N$11=$BA23,"d",""))))</f>
        <v/>
      </c>
      <c r="AC26" s="68" t="str">
        <f>IF(Feuil1!$L$12=$AZ22,"a",IF(Feuil1!$N$12=$AZ23,"b",IF(Feuil1!$L$13=$BA22,"c",IF(Feuil1!$N$13=$BA23,"d",""))))</f>
        <v/>
      </c>
      <c r="AD26" s="68" t="str">
        <f>IF(OR(Feuil1!$L$14=$AZ22,Feuil1!$L$15=$AZ22,Feuil1!$N$14=$AZ23,Feuil1!$N$15=$AZ23),"v","")</f>
        <v/>
      </c>
      <c r="AE26" s="68" t="str">
        <f>IF(OR(Feuil1!$L$16=$AZ22,Feuil1!$L$17=$AZ22,Feuil1!$N$16=$AZ23,Feuil1!$N$17=$AZ23),"v","")</f>
        <v/>
      </c>
      <c r="AF26" s="68" t="str">
        <f>IF(OR(Feuil1!$L$18=$AZ22,Feuil1!$L$19=$AZ22,Feuil1!$N$18=$AZ23,Feuil1!$N$19=$AZ23),"v","")</f>
        <v/>
      </c>
      <c r="AG26" s="68" t="str">
        <f>IF(OR(Feuil1!$L$20=$AZ22,Feuil1!$L$21=$AZ22,Feuil1!$N$20=$AZ23,Feuil1!$N$21=$AZ23),"v","")</f>
        <v/>
      </c>
      <c r="AH26" s="68" t="str">
        <f>IF(OR(Feuil1!$L$22=$AZ22,Feuil1!$L$23=$AZ22,Feuil1!$N$22=$AZ23,Feuil1!$N$23=$AZ23),"v","")</f>
        <v/>
      </c>
      <c r="AI26" s="68" t="str">
        <f>IF(OR(Feuil1!$L$24=$AZ22,Feuil1!$L$25=$AZ22,Feuil1!$N$24=$AZ23,Feuil1!$N$25=$AZ23),"v","")</f>
        <v/>
      </c>
      <c r="AJ26" s="77"/>
      <c r="AK26" s="78"/>
      <c r="AL26" s="76"/>
      <c r="AM26" s="77"/>
      <c r="AN26" s="77"/>
      <c r="AO26" s="77"/>
      <c r="AP26" s="77"/>
      <c r="AQ26" s="77"/>
      <c r="AR26" s="77"/>
      <c r="AS26" s="77"/>
      <c r="AT26" s="77"/>
      <c r="AU26" s="77"/>
      <c r="AV26" s="77"/>
      <c r="AW26" s="78"/>
      <c r="AX26" s="148" t="s">
        <v>53</v>
      </c>
      <c r="AZ26" s="149">
        <v>0.55208333333333304</v>
      </c>
      <c r="BA26" s="149">
        <v>0.55208333333333304</v>
      </c>
    </row>
    <row r="27" spans="1:53" ht="6.95" customHeight="1" x14ac:dyDescent="0.2">
      <c r="A27" s="129"/>
      <c r="B27" s="67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9"/>
      <c r="N27" s="67"/>
      <c r="O27" s="68"/>
      <c r="P27" s="68"/>
      <c r="Q27" s="68"/>
      <c r="R27" s="68"/>
      <c r="S27" s="68"/>
      <c r="T27" s="68"/>
      <c r="U27" s="68"/>
      <c r="V27" s="68"/>
      <c r="W27" s="68"/>
      <c r="X27" s="68"/>
      <c r="Y27" s="69"/>
      <c r="Z27" s="67"/>
      <c r="AA27" s="68" t="str">
        <f>IF(Feuil1!$L$8=$AZ23,"a",IF(Feuil1!$N$8=$AZ24,"b",IF(Feuil1!$L$9=$BA23,"c",IF(Feuil1!$N$9=$BA24,"d",""))))</f>
        <v/>
      </c>
      <c r="AB27" s="68" t="str">
        <f>IF(Feuil1!$L$10=$AZ23,"a",IF(Feuil1!$N$10=$AZ24,"b",IF(Feuil1!$L$11=$BA23,"c",IF(Feuil1!$N$11=$BA24,"d",""))))</f>
        <v/>
      </c>
      <c r="AC27" s="68" t="str">
        <f>IF(Feuil1!$L$12=$AZ23,"a",IF(Feuil1!$N$12=$AZ24,"b",IF(Feuil1!$L$13=$BA23,"c",IF(Feuil1!$N$13=$BA24,"d",""))))</f>
        <v/>
      </c>
      <c r="AD27" s="68" t="str">
        <f>IF(OR(Feuil1!$L$14=$AZ23,Feuil1!$L$15=$AZ23,Feuil1!$N$14=$AZ24,Feuil1!$N$15=$AZ24),"v","")</f>
        <v/>
      </c>
      <c r="AE27" s="68" t="str">
        <f>IF(OR(Feuil1!$L$16=$AZ23,Feuil1!$L$17=$AZ23,Feuil1!$N$16=$AZ24,Feuil1!$N$17=$AZ24),"v","")</f>
        <v/>
      </c>
      <c r="AF27" s="68" t="str">
        <f>IF(OR(Feuil1!$L$18=$AZ23,Feuil1!$L$19=$AZ23,Feuil1!$N$18=$AZ24,Feuil1!$N$19=$AZ24),"v","")</f>
        <v/>
      </c>
      <c r="AG27" s="68" t="str">
        <f>IF(OR(Feuil1!$L$20=$AZ23,Feuil1!$L$21=$AZ23,Feuil1!$N$20=$AZ24,Feuil1!$N$21=$AZ24),"v","")</f>
        <v/>
      </c>
      <c r="AH27" s="68" t="str">
        <f>IF(OR(Feuil1!$L$22=$AZ23,Feuil1!$L$23=$AZ23,Feuil1!$N$22=$AZ24,Feuil1!$N$23=$AZ24),"v","")</f>
        <v/>
      </c>
      <c r="AI27" s="68" t="str">
        <f>IF(OR(Feuil1!$L$24=$AZ23,Feuil1!$L$25=$AZ23,Feuil1!$N$24=$AZ24,Feuil1!$N$25=$AZ24),"v","")</f>
        <v/>
      </c>
      <c r="AJ27" s="68"/>
      <c r="AK27" s="69"/>
      <c r="AL27" s="67"/>
      <c r="AM27" s="68"/>
      <c r="AN27" s="68"/>
      <c r="AO27" s="68"/>
      <c r="AP27" s="68"/>
      <c r="AQ27" s="68"/>
      <c r="AR27" s="68"/>
      <c r="AS27" s="68"/>
      <c r="AT27" s="68"/>
      <c r="AU27" s="68"/>
      <c r="AV27" s="68"/>
      <c r="AW27" s="69"/>
      <c r="AX27" s="148"/>
      <c r="AZ27" s="149">
        <v>0.562499999999999</v>
      </c>
      <c r="BA27" s="149">
        <v>0.562499999999999</v>
      </c>
    </row>
    <row r="28" spans="1:53" ht="6.95" customHeight="1" x14ac:dyDescent="0.2">
      <c r="A28" s="129" t="s">
        <v>54</v>
      </c>
      <c r="B28" s="79"/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1"/>
      <c r="N28" s="79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1"/>
      <c r="Z28" s="79"/>
      <c r="AA28" s="68" t="str">
        <f>IF(Feuil1!$L$8=$AZ24,"a",IF(Feuil1!$N$8=$AZ25,"b",IF(Feuil1!$L$9=$BA24,"c",IF(Feuil1!$N$9=$BA25,"d",""))))</f>
        <v/>
      </c>
      <c r="AB28" s="68" t="str">
        <f>IF(Feuil1!$L$10=$AZ24,"a",IF(Feuil1!$N$10=$AZ25,"b",IF(Feuil1!$L$11=$BA24,"c",IF(Feuil1!$N$11=$BA25,"d",""))))</f>
        <v/>
      </c>
      <c r="AC28" s="68" t="str">
        <f>IF(Feuil1!$L$12=$AZ24,"a",IF(Feuil1!$N$12=$AZ25,"b",IF(Feuil1!$L$13=$BA24,"c",IF(Feuil1!$N$13=$BA25,"d",""))))</f>
        <v/>
      </c>
      <c r="AD28" s="68" t="str">
        <f>IF(OR(Feuil1!$L$14=$AZ24,Feuil1!$L$15=$AZ24,Feuil1!$N$14=$AZ25,Feuil1!$N$15=$AZ25),"v","")</f>
        <v/>
      </c>
      <c r="AE28" s="68" t="str">
        <f>IF(OR(Feuil1!$L$16=$AZ24,Feuil1!$L$17=$AZ24,Feuil1!$N$16=$AZ25,Feuil1!$N$17=$AZ25),"v","")</f>
        <v/>
      </c>
      <c r="AF28" s="68" t="str">
        <f>IF(OR(Feuil1!$L$18=$AZ24,Feuil1!$L$19=$AZ24,Feuil1!$N$18=$AZ25,Feuil1!$N$19=$AZ25),"v","")</f>
        <v/>
      </c>
      <c r="AG28" s="68" t="str">
        <f>IF(OR(Feuil1!$L$20=$AZ24,Feuil1!$L$21=$AZ24,Feuil1!$N$20=$AZ25,Feuil1!$N$21=$AZ25),"v","")</f>
        <v/>
      </c>
      <c r="AH28" s="68" t="str">
        <f>IF(OR(Feuil1!$L$22=$AZ24,Feuil1!$L$23=$AZ24,Feuil1!$N$22=$AZ25,Feuil1!$N$23=$AZ25),"v","")</f>
        <v/>
      </c>
      <c r="AI28" s="68" t="str">
        <f>IF(OR(Feuil1!$L$24=$AZ24,Feuil1!$L$25=$AZ24,Feuil1!$N$24=$AZ25,Feuil1!$N$25=$AZ25),"v","")</f>
        <v/>
      </c>
      <c r="AJ28" s="80"/>
      <c r="AK28" s="81"/>
      <c r="AL28" s="79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1"/>
      <c r="AX28" s="148" t="s">
        <v>54</v>
      </c>
      <c r="AZ28" s="149">
        <v>0.57291666666666596</v>
      </c>
      <c r="BA28" s="149">
        <v>0.57291666666666596</v>
      </c>
    </row>
    <row r="29" spans="1:53" ht="6.95" customHeight="1" x14ac:dyDescent="0.2">
      <c r="A29" s="129"/>
      <c r="B29" s="67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9"/>
      <c r="N29" s="67"/>
      <c r="O29" s="68"/>
      <c r="P29" s="68"/>
      <c r="Q29" s="68"/>
      <c r="R29" s="68"/>
      <c r="S29" s="68"/>
      <c r="T29" s="68"/>
      <c r="U29" s="68"/>
      <c r="V29" s="68"/>
      <c r="W29" s="68"/>
      <c r="X29" s="68"/>
      <c r="Y29" s="69"/>
      <c r="Z29" s="67"/>
      <c r="AA29" s="68" t="str">
        <f>IF(Feuil1!$L$8=$AZ25,"a",IF(Feuil1!$N$8=$AZ26,"b",IF(Feuil1!$L$9=$BA25,"c",IF(Feuil1!$N$9=$BA26,"d",""))))</f>
        <v/>
      </c>
      <c r="AB29" s="68" t="str">
        <f>IF(Feuil1!$L$10=$AZ25,"a",IF(Feuil1!$N$10=$AZ26,"b",IF(Feuil1!$L$11=$BA25,"c",IF(Feuil1!$N$11=$BA26,"d",""))))</f>
        <v/>
      </c>
      <c r="AC29" s="68" t="str">
        <f>IF(Feuil1!$L$12=$AZ25,"a",IF(Feuil1!$N$12=$AZ26,"b",IF(Feuil1!$L$13=$BA25,"c",IF(Feuil1!$N$13=$BA26,"d",""))))</f>
        <v/>
      </c>
      <c r="AD29" s="68" t="str">
        <f>IF(OR(Feuil1!$L$14=$AZ25,Feuil1!$L$15=$AZ25,Feuil1!$N$14=$AZ26,Feuil1!$N$15=$AZ26),"v","")</f>
        <v/>
      </c>
      <c r="AE29" s="68" t="str">
        <f>IF(OR(Feuil1!$L$16=$AZ25,Feuil1!$L$17=$AZ25,Feuil1!$N$16=$AZ26,Feuil1!$N$17=$AZ26),"v","")</f>
        <v/>
      </c>
      <c r="AF29" s="68" t="str">
        <f>IF(OR(Feuil1!$L$18=$AZ25,Feuil1!$L$19=$AZ25,Feuil1!$N$18=$AZ26,Feuil1!$N$19=$AZ26),"v","")</f>
        <v/>
      </c>
      <c r="AG29" s="68" t="str">
        <f>IF(OR(Feuil1!$L$20=$AZ25,Feuil1!$L$21=$AZ25,Feuil1!$N$20=$AZ26,Feuil1!$N$21=$AZ26),"v","")</f>
        <v/>
      </c>
      <c r="AH29" s="68" t="str">
        <f>IF(OR(Feuil1!$L$22=$AZ25,Feuil1!$L$23=$AZ25,Feuil1!$N$22=$AZ26,Feuil1!$N$23=$AZ26),"v","")</f>
        <v/>
      </c>
      <c r="AI29" s="68" t="str">
        <f>IF(OR(Feuil1!$L$24=$AZ25,Feuil1!$L$25=$AZ25,Feuil1!$N$24=$AZ26,Feuil1!$N$25=$AZ26),"v","")</f>
        <v/>
      </c>
      <c r="AJ29" s="68"/>
      <c r="AK29" s="69"/>
      <c r="AL29" s="67"/>
      <c r="AM29" s="68"/>
      <c r="AN29" s="68"/>
      <c r="AO29" s="68"/>
      <c r="AP29" s="68"/>
      <c r="AQ29" s="68"/>
      <c r="AR29" s="68"/>
      <c r="AS29" s="68"/>
      <c r="AT29" s="68"/>
      <c r="AU29" s="68"/>
      <c r="AV29" s="68"/>
      <c r="AW29" s="69"/>
      <c r="AX29" s="148"/>
      <c r="AZ29" s="149">
        <v>0.58333333333333304</v>
      </c>
      <c r="BA29" s="149">
        <v>0.58333333333333304</v>
      </c>
    </row>
    <row r="30" spans="1:53" ht="6.95" customHeight="1" x14ac:dyDescent="0.2">
      <c r="A30" s="129" t="s">
        <v>55</v>
      </c>
      <c r="B30" s="67"/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9"/>
      <c r="N30" s="67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9"/>
      <c r="Z30" s="67"/>
      <c r="AA30" s="68" t="str">
        <f>IF(Feuil1!$L$8=$AZ26,"a",IF(Feuil1!$N$8=$AZ27,"b",IF(Feuil1!$L$9=$BA26,"c",IF(Feuil1!$N$9=$BA27,"d",""))))</f>
        <v/>
      </c>
      <c r="AB30" s="68" t="str">
        <f>IF(Feuil1!$L$10=$AZ26,"a",IF(Feuil1!$N$10=$AZ27,"b",IF(Feuil1!$L$11=$BA26,"c",IF(Feuil1!$N$11=$BA27,"d",""))))</f>
        <v/>
      </c>
      <c r="AC30" s="68" t="str">
        <f>IF(Feuil1!$L$12=$AZ26,"a",IF(Feuil1!$N$12=$AZ27,"b",IF(Feuil1!$L$13=$BA26,"c",IF(Feuil1!$N$13=$BA27,"d",""))))</f>
        <v/>
      </c>
      <c r="AD30" s="68" t="str">
        <f>IF(OR(Feuil1!$L$14=$AZ26,Feuil1!$L$15=$AZ26,Feuil1!$N$14=$AZ27,Feuil1!$N$15=$AZ27),"v","")</f>
        <v/>
      </c>
      <c r="AE30" s="68" t="str">
        <f>IF(OR(Feuil1!$L$16=$AZ26,Feuil1!$L$17=$AZ26,Feuil1!$N$16=$AZ27,Feuil1!$N$17=$AZ27),"v","")</f>
        <v/>
      </c>
      <c r="AF30" s="68" t="str">
        <f>IF(OR(Feuil1!$L$18=$AZ26,Feuil1!$L$19=$AZ26,Feuil1!$N$18=$AZ27,Feuil1!$N$19=$AZ27),"v","")</f>
        <v/>
      </c>
      <c r="AG30" s="68" t="str">
        <f>IF(OR(Feuil1!$L$20=$AZ26,Feuil1!$L$21=$AZ26,Feuil1!$N$20=$AZ27,Feuil1!$N$21=$AZ27),"v","")</f>
        <v/>
      </c>
      <c r="AH30" s="68" t="str">
        <f>IF(OR(Feuil1!$L$22=$AZ26,Feuil1!$L$23=$AZ26,Feuil1!$N$22=$AZ27,Feuil1!$N$23=$AZ27),"v","")</f>
        <v/>
      </c>
      <c r="AI30" s="68" t="str">
        <f>IF(OR(Feuil1!$L$24=$AZ26,Feuil1!$L$25=$AZ26,Feuil1!$N$24=$AZ27,Feuil1!$N$25=$AZ27),"v","")</f>
        <v/>
      </c>
      <c r="AJ30" s="68"/>
      <c r="AK30" s="69"/>
      <c r="AL30" s="67"/>
      <c r="AM30" s="68"/>
      <c r="AN30" s="68"/>
      <c r="AO30" s="68"/>
      <c r="AP30" s="68"/>
      <c r="AQ30" s="68"/>
      <c r="AR30" s="68"/>
      <c r="AS30" s="68"/>
      <c r="AT30" s="68"/>
      <c r="AU30" s="68"/>
      <c r="AV30" s="68"/>
      <c r="AW30" s="69"/>
      <c r="AX30" s="148" t="s">
        <v>55</v>
      </c>
      <c r="AZ30" s="149">
        <v>0.593749999999999</v>
      </c>
      <c r="BA30" s="149">
        <v>0.593749999999999</v>
      </c>
    </row>
    <row r="31" spans="1:53" ht="6.95" customHeight="1" x14ac:dyDescent="0.2">
      <c r="A31" s="129"/>
      <c r="B31" s="70"/>
      <c r="C31" s="71"/>
      <c r="D31" s="71"/>
      <c r="E31" s="71"/>
      <c r="F31" s="71"/>
      <c r="G31" s="71"/>
      <c r="H31" s="71"/>
      <c r="I31" s="71"/>
      <c r="J31" s="71"/>
      <c r="K31" s="71"/>
      <c r="L31" s="71"/>
      <c r="M31" s="72"/>
      <c r="N31" s="70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2"/>
      <c r="Z31" s="70"/>
      <c r="AA31" s="68" t="str">
        <f>IF(Feuil1!$L$8=$AZ27,"a",IF(Feuil1!$N$8=$AZ28,"b",IF(Feuil1!$L$9=$BA27,"c",IF(Feuil1!$N$9=$BA28,"d",""))))</f>
        <v/>
      </c>
      <c r="AB31" s="68" t="str">
        <f>IF(Feuil1!$L$10=$AZ27,"a",IF(Feuil1!$N$10=$AZ28,"b",IF(Feuil1!$L$11=$BA27,"c",IF(Feuil1!$N$11=$BA28,"d",""))))</f>
        <v/>
      </c>
      <c r="AC31" s="68" t="str">
        <f>IF(Feuil1!$L$12=$AZ27,"a",IF(Feuil1!$N$12=$AZ28,"b",IF(Feuil1!$L$13=$BA27,"c",IF(Feuil1!$N$13=$BA28,"d",""))))</f>
        <v/>
      </c>
      <c r="AD31" s="68" t="str">
        <f>IF(OR(Feuil1!$L$14=$AZ27,Feuil1!$L$15=$AZ27,Feuil1!$N$14=$AZ28,Feuil1!$N$15=$AZ28),"v","")</f>
        <v/>
      </c>
      <c r="AE31" s="68" t="str">
        <f>IF(OR(Feuil1!$L$16=$AZ27,Feuil1!$L$17=$AZ27,Feuil1!$N$16=$AZ28,Feuil1!$N$17=$AZ28),"v","")</f>
        <v/>
      </c>
      <c r="AF31" s="68" t="str">
        <f>IF(OR(Feuil1!$L$18=$AZ27,Feuil1!$L$19=$AZ27,Feuil1!$N$18=$AZ28,Feuil1!$N$19=$AZ28),"v","")</f>
        <v/>
      </c>
      <c r="AG31" s="68" t="str">
        <f>IF(OR(Feuil1!$L$20=$AZ27,Feuil1!$L$21=$AZ27,Feuil1!$N$20=$AZ28,Feuil1!$N$21=$AZ28),"v","")</f>
        <v/>
      </c>
      <c r="AH31" s="68" t="str">
        <f>IF(OR(Feuil1!$L$22=$AZ27,Feuil1!$L$23=$AZ27,Feuil1!$N$22=$AZ28,Feuil1!$N$23=$AZ28),"v","")</f>
        <v/>
      </c>
      <c r="AI31" s="68" t="str">
        <f>IF(OR(Feuil1!$L$24=$AZ27,Feuil1!$L$25=$AZ27,Feuil1!$N$24=$AZ28,Feuil1!$N$25=$AZ28),"v","")</f>
        <v/>
      </c>
      <c r="AJ31" s="71"/>
      <c r="AK31" s="72"/>
      <c r="AL31" s="70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2"/>
      <c r="AX31" s="148"/>
      <c r="AZ31" s="149">
        <v>0.60416666666666596</v>
      </c>
      <c r="BA31" s="149">
        <v>0.60416666666666596</v>
      </c>
    </row>
    <row r="32" spans="1:53" ht="6.95" customHeight="1" x14ac:dyDescent="0.2">
      <c r="A32" s="129" t="s">
        <v>56</v>
      </c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9"/>
      <c r="N32" s="67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9"/>
      <c r="Z32" s="67"/>
      <c r="AA32" s="68" t="str">
        <f>IF(Feuil1!$L$8=$AZ28,"a",IF(Feuil1!$N$8=$AZ29,"b",IF(Feuil1!$L$9=$BA28,"c",IF(Feuil1!$N$9=$BA29,"d",""))))</f>
        <v/>
      </c>
      <c r="AB32" s="68" t="str">
        <f>IF(Feuil1!$L$10=$AZ28,"a",IF(Feuil1!$N$10=$AZ29,"b",IF(Feuil1!$L$11=$BA28,"c",IF(Feuil1!$N$11=$BA29,"d",""))))</f>
        <v/>
      </c>
      <c r="AC32" s="68" t="str">
        <f>IF(Feuil1!$L$12=$AZ28,"a",IF(Feuil1!$N$12=$AZ29,"b",IF(Feuil1!$L$13=$BA28,"c",IF(Feuil1!$N$13=$BA29,"d",""))))</f>
        <v/>
      </c>
      <c r="AD32" s="68" t="str">
        <f>IF(OR(Feuil1!$L$14=$AZ28,Feuil1!$L$15=$AZ28,Feuil1!$N$14=$AZ29,Feuil1!$N$15=$AZ29),"v","")</f>
        <v/>
      </c>
      <c r="AE32" s="68" t="str">
        <f>IF(OR(Feuil1!$L$16=$AZ28,Feuil1!$L$17=$AZ28,Feuil1!$N$16=$AZ29,Feuil1!$N$17=$AZ29),"v","")</f>
        <v/>
      </c>
      <c r="AF32" s="68" t="str">
        <f>IF(OR(Feuil1!$L$18=$AZ28,Feuil1!$L$19=$AZ28,Feuil1!$N$18=$AZ29,Feuil1!$N$19=$AZ29),"v","")</f>
        <v/>
      </c>
      <c r="AG32" s="68" t="str">
        <f>IF(OR(Feuil1!$L$20=$AZ28,Feuil1!$L$21=$AZ28,Feuil1!$N$20=$AZ29,Feuil1!$N$21=$AZ29),"v","")</f>
        <v/>
      </c>
      <c r="AH32" s="68" t="str">
        <f>IF(OR(Feuil1!$L$22=$AZ28,Feuil1!$L$23=$AZ28,Feuil1!$N$22=$AZ29,Feuil1!$N$23=$AZ29),"v","")</f>
        <v/>
      </c>
      <c r="AI32" s="68" t="str">
        <f>IF(OR(Feuil1!$L$24=$AZ28,Feuil1!$L$25=$AZ28,Feuil1!$N$24=$AZ29,Feuil1!$N$25=$AZ29),"v","")</f>
        <v/>
      </c>
      <c r="AJ32" s="68"/>
      <c r="AK32" s="69"/>
      <c r="AL32" s="67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9"/>
      <c r="AX32" s="148" t="s">
        <v>56</v>
      </c>
      <c r="AZ32" s="149">
        <v>0.61458333333333304</v>
      </c>
      <c r="BA32" s="149">
        <v>0.61458333333333304</v>
      </c>
    </row>
    <row r="33" spans="1:53" ht="6.95" customHeight="1" x14ac:dyDescent="0.2">
      <c r="A33" s="129"/>
      <c r="B33" s="73"/>
      <c r="C33" s="74"/>
      <c r="D33" s="74"/>
      <c r="E33" s="74"/>
      <c r="F33" s="74"/>
      <c r="G33" s="74"/>
      <c r="H33" s="74"/>
      <c r="I33" s="74"/>
      <c r="J33" s="74"/>
      <c r="K33" s="74"/>
      <c r="L33" s="74"/>
      <c r="M33" s="75"/>
      <c r="N33" s="73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5"/>
      <c r="Z33" s="73"/>
      <c r="AA33" s="68" t="str">
        <f>IF(Feuil1!$L$8=$AZ29,"a",IF(Feuil1!$N$8=$AZ30,"b",IF(Feuil1!$L$9=$BA29,"c",IF(Feuil1!$N$9=$BA30,"d",""))))</f>
        <v/>
      </c>
      <c r="AB33" s="68" t="str">
        <f>IF(Feuil1!$L$10=$AZ29,"a",IF(Feuil1!$N$10=$AZ30,"b",IF(Feuil1!$L$11=$BA29,"c",IF(Feuil1!$N$11=$BA30,"d",""))))</f>
        <v/>
      </c>
      <c r="AC33" s="68" t="str">
        <f>IF(Feuil1!$L$12=$AZ29,"a",IF(Feuil1!$N$12=$AZ30,"b",IF(Feuil1!$L$13=$BA29,"c",IF(Feuil1!$N$13=$BA30,"d",""))))</f>
        <v/>
      </c>
      <c r="AD33" s="68" t="str">
        <f>IF(OR(Feuil1!$L$14=$AZ29,Feuil1!$L$15=$AZ29,Feuil1!$N$14=$AZ30,Feuil1!$N$15=$AZ30),"v","")</f>
        <v/>
      </c>
      <c r="AE33" s="68" t="str">
        <f>IF(OR(Feuil1!$L$16=$AZ29,Feuil1!$L$17=$AZ29,Feuil1!$N$16=$AZ30,Feuil1!$N$17=$AZ30),"v","")</f>
        <v/>
      </c>
      <c r="AF33" s="68" t="str">
        <f>IF(OR(Feuil1!$L$18=$AZ29,Feuil1!$L$19=$AZ29,Feuil1!$N$18=$AZ30,Feuil1!$N$19=$AZ30),"v","")</f>
        <v/>
      </c>
      <c r="AG33" s="68" t="str">
        <f>IF(OR(Feuil1!$L$20=$AZ29,Feuil1!$L$21=$AZ29,Feuil1!$N$20=$AZ30,Feuil1!$N$21=$AZ30),"v","")</f>
        <v/>
      </c>
      <c r="AH33" s="68" t="str">
        <f>IF(OR(Feuil1!$L$22=$AZ29,Feuil1!$L$23=$AZ29,Feuil1!$N$22=$AZ30,Feuil1!$N$23=$AZ30),"v","")</f>
        <v/>
      </c>
      <c r="AI33" s="68" t="str">
        <f>IF(OR(Feuil1!$L$24=$AZ29,Feuil1!$L$25=$AZ29,Feuil1!$N$24=$AZ30,Feuil1!$N$25=$AZ30),"v","")</f>
        <v/>
      </c>
      <c r="AJ33" s="74"/>
      <c r="AK33" s="75"/>
      <c r="AL33" s="73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5"/>
      <c r="AX33" s="148"/>
      <c r="AZ33" s="149">
        <v>0.624999999999999</v>
      </c>
      <c r="BA33" s="149">
        <v>0.624999999999999</v>
      </c>
    </row>
    <row r="34" spans="1:53" ht="6.95" customHeight="1" x14ac:dyDescent="0.2">
      <c r="A34" s="129" t="s">
        <v>57</v>
      </c>
      <c r="B34" s="76"/>
      <c r="C34" s="77"/>
      <c r="D34" s="77"/>
      <c r="E34" s="77"/>
      <c r="F34" s="77"/>
      <c r="G34" s="77"/>
      <c r="H34" s="77"/>
      <c r="I34" s="77"/>
      <c r="J34" s="77"/>
      <c r="K34" s="77"/>
      <c r="L34" s="77"/>
      <c r="M34" s="78"/>
      <c r="N34" s="76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8"/>
      <c r="Z34" s="76"/>
      <c r="AA34" s="68" t="str">
        <f>IF(Feuil1!$L$8=$AZ30,"a",IF(Feuil1!$N$8=$AZ31,"b",IF(Feuil1!$L$9=$BA30,"c",IF(Feuil1!$N$9=$BA31,"d",""))))</f>
        <v/>
      </c>
      <c r="AB34" s="68" t="str">
        <f>IF(Feuil1!$L$10=$AZ30,"a",IF(Feuil1!$N$10=$AZ31,"b",IF(Feuil1!$L$11=$BA30,"c",IF(Feuil1!$N$11=$BA31,"d",""))))</f>
        <v/>
      </c>
      <c r="AC34" s="68" t="str">
        <f>IF(Feuil1!$L$12=$AZ30,"a",IF(Feuil1!$N$12=$AZ31,"b",IF(Feuil1!$L$13=$BA30,"c",IF(Feuil1!$N$13=$BA31,"d",""))))</f>
        <v/>
      </c>
      <c r="AD34" s="68" t="str">
        <f>IF(OR(Feuil1!$L$14=$AZ30,Feuil1!$L$15=$AZ30,Feuil1!$N$14=$AZ31,Feuil1!$N$15=$AZ31),"v","")</f>
        <v/>
      </c>
      <c r="AE34" s="68" t="str">
        <f>IF(OR(Feuil1!$L$16=$AZ30,Feuil1!$L$17=$AZ30,Feuil1!$N$16=$AZ31,Feuil1!$N$17=$AZ31),"v","")</f>
        <v/>
      </c>
      <c r="AF34" s="68" t="str">
        <f>IF(OR(Feuil1!$L$18=$AZ30,Feuil1!$L$19=$AZ30,Feuil1!$N$18=$AZ31,Feuil1!$N$19=$AZ31),"v","")</f>
        <v/>
      </c>
      <c r="AG34" s="68" t="str">
        <f>IF(OR(Feuil1!$L$20=$AZ30,Feuil1!$L$21=$AZ30,Feuil1!$N$20=$AZ31,Feuil1!$N$21=$AZ31),"v","")</f>
        <v/>
      </c>
      <c r="AH34" s="68" t="str">
        <f>IF(OR(Feuil1!$L$22=$AZ30,Feuil1!$L$23=$AZ30,Feuil1!$N$22=$AZ31,Feuil1!$N$23=$AZ31),"v","")</f>
        <v/>
      </c>
      <c r="AI34" s="68" t="str">
        <f>IF(OR(Feuil1!$L$24=$AZ30,Feuil1!$L$25=$AZ30,Feuil1!$N$24=$AZ31,Feuil1!$N$25=$AZ31),"v","")</f>
        <v/>
      </c>
      <c r="AJ34" s="77"/>
      <c r="AK34" s="78"/>
      <c r="AL34" s="76"/>
      <c r="AM34" s="77"/>
      <c r="AN34" s="77"/>
      <c r="AO34" s="77"/>
      <c r="AP34" s="77"/>
      <c r="AQ34" s="77"/>
      <c r="AR34" s="77"/>
      <c r="AS34" s="77"/>
      <c r="AT34" s="77"/>
      <c r="AU34" s="77"/>
      <c r="AV34" s="77"/>
      <c r="AW34" s="78"/>
      <c r="AX34" s="148" t="s">
        <v>57</v>
      </c>
      <c r="AZ34" s="149">
        <v>0.63541666666666596</v>
      </c>
      <c r="BA34" s="149">
        <v>0.63541666666666596</v>
      </c>
    </row>
    <row r="35" spans="1:53" ht="6.95" customHeight="1" x14ac:dyDescent="0.2">
      <c r="A35" s="129"/>
      <c r="B35" s="67"/>
      <c r="C35" s="68"/>
      <c r="D35" s="68"/>
      <c r="E35" s="68"/>
      <c r="F35" s="68"/>
      <c r="G35" s="68"/>
      <c r="H35" s="68"/>
      <c r="I35" s="68"/>
      <c r="J35" s="68"/>
      <c r="K35" s="68"/>
      <c r="L35" s="68"/>
      <c r="M35" s="69"/>
      <c r="N35" s="67"/>
      <c r="O35" s="68"/>
      <c r="P35" s="68"/>
      <c r="Q35" s="68"/>
      <c r="R35" s="68"/>
      <c r="S35" s="68"/>
      <c r="T35" s="68"/>
      <c r="U35" s="68"/>
      <c r="V35" s="68"/>
      <c r="W35" s="68"/>
      <c r="X35" s="68"/>
      <c r="Y35" s="69"/>
      <c r="Z35" s="67"/>
      <c r="AA35" s="68" t="str">
        <f>IF(Feuil1!$L$8=$AZ31,"a",IF(Feuil1!$N$8=$AZ32,"b",IF(Feuil1!$L$9=$BA31,"c",IF(Feuil1!$N$9=$BA32,"d",""))))</f>
        <v/>
      </c>
      <c r="AB35" s="68" t="str">
        <f>IF(Feuil1!$L$10=$AZ31,"a",IF(Feuil1!$N$10=$AZ32,"b",IF(Feuil1!$L$11=$BA31,"c",IF(Feuil1!$N$11=$BA32,"d",""))))</f>
        <v/>
      </c>
      <c r="AC35" s="68" t="str">
        <f>IF(Feuil1!$L$12=$AZ31,"a",IF(Feuil1!$N$12=$AZ32,"b",IF(Feuil1!$L$13=$BA31,"c",IF(Feuil1!$N$13=$BA32,"d",""))))</f>
        <v/>
      </c>
      <c r="AD35" s="68" t="str">
        <f>IF(OR(Feuil1!$L$14=$AZ31,Feuil1!$L$15=$AZ31,Feuil1!$N$14=$AZ32,Feuil1!$N$15=$AZ32),"v","")</f>
        <v/>
      </c>
      <c r="AE35" s="68" t="str">
        <f>IF(OR(Feuil1!$L$16=$AZ31,Feuil1!$L$17=$AZ31,Feuil1!$N$16=$AZ32,Feuil1!$N$17=$AZ32),"v","")</f>
        <v/>
      </c>
      <c r="AF35" s="68" t="str">
        <f>IF(OR(Feuil1!$L$18=$AZ31,Feuil1!$L$19=$AZ31,Feuil1!$N$18=$AZ32,Feuil1!$N$19=$AZ32),"v","")</f>
        <v/>
      </c>
      <c r="AG35" s="68" t="str">
        <f>IF(OR(Feuil1!$L$20=$AZ31,Feuil1!$L$21=$AZ31,Feuil1!$N$20=$AZ32,Feuil1!$N$21=$AZ32),"v","")</f>
        <v/>
      </c>
      <c r="AH35" s="68" t="str">
        <f>IF(OR(Feuil1!$L$22=$AZ31,Feuil1!$L$23=$AZ31,Feuil1!$N$22=$AZ32,Feuil1!$N$23=$AZ32),"v","")</f>
        <v/>
      </c>
      <c r="AI35" s="68" t="str">
        <f>IF(OR(Feuil1!$L$24=$AZ31,Feuil1!$L$25=$AZ31,Feuil1!$N$24=$AZ32,Feuil1!$N$25=$AZ32),"v","")</f>
        <v/>
      </c>
      <c r="AJ35" s="68"/>
      <c r="AK35" s="69"/>
      <c r="AL35" s="67"/>
      <c r="AM35" s="68"/>
      <c r="AN35" s="68"/>
      <c r="AO35" s="68"/>
      <c r="AP35" s="68"/>
      <c r="AQ35" s="68"/>
      <c r="AR35" s="68"/>
      <c r="AS35" s="68"/>
      <c r="AT35" s="68"/>
      <c r="AU35" s="68"/>
      <c r="AV35" s="68"/>
      <c r="AW35" s="69"/>
      <c r="AX35" s="148"/>
      <c r="AZ35" s="149">
        <v>0.64583333333333204</v>
      </c>
      <c r="BA35" s="149">
        <v>0.64583333333333204</v>
      </c>
    </row>
    <row r="36" spans="1:53" ht="6.95" customHeight="1" x14ac:dyDescent="0.2">
      <c r="A36" s="129" t="s">
        <v>58</v>
      </c>
      <c r="B36" s="79"/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1"/>
      <c r="N36" s="79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1"/>
      <c r="Z36" s="79"/>
      <c r="AA36" s="68" t="str">
        <f>IF(Feuil1!$L$8=$AZ32,"a",IF(Feuil1!$N$8=$AZ33,"b",IF(Feuil1!$L$9=$BA32,"c",IF(Feuil1!$N$9=$BA33,"d",""))))</f>
        <v/>
      </c>
      <c r="AB36" s="68" t="str">
        <f>IF(Feuil1!$L$10=$AZ32,"a",IF(Feuil1!$N$10=$AZ33,"b",IF(Feuil1!$L$11=$BA32,"c",IF(Feuil1!$N$11=$BA33,"d",""))))</f>
        <v/>
      </c>
      <c r="AC36" s="68" t="str">
        <f>IF(Feuil1!$L$12=$AZ32,"a",IF(Feuil1!$N$12=$AZ33,"b",IF(Feuil1!$L$13=$BA32,"c",IF(Feuil1!$N$13=$BA33,"d",""))))</f>
        <v/>
      </c>
      <c r="AD36" s="68" t="str">
        <f>IF(OR(Feuil1!$L$14=$AZ32,Feuil1!$L$15=$AZ32,Feuil1!$N$14=$AZ33,Feuil1!$N$15=$AZ33),"v","")</f>
        <v/>
      </c>
      <c r="AE36" s="68" t="str">
        <f>IF(OR(Feuil1!$L$16=$AZ32,Feuil1!$L$17=$AZ32,Feuil1!$N$16=$AZ33,Feuil1!$N$17=$AZ33),"v","")</f>
        <v/>
      </c>
      <c r="AF36" s="68" t="str">
        <f>IF(OR(Feuil1!$L$18=$AZ32,Feuil1!$L$19=$AZ32,Feuil1!$N$18=$AZ33,Feuil1!$N$19=$AZ33),"v","")</f>
        <v/>
      </c>
      <c r="AG36" s="68" t="str">
        <f>IF(OR(Feuil1!$L$20=$AZ32,Feuil1!$L$21=$AZ32,Feuil1!$N$20=$AZ33,Feuil1!$N$21=$AZ33),"v","")</f>
        <v/>
      </c>
      <c r="AH36" s="68" t="str">
        <f>IF(OR(Feuil1!$L$22=$AZ32,Feuil1!$L$23=$AZ32,Feuil1!$N$22=$AZ33,Feuil1!$N$23=$AZ33),"v","")</f>
        <v/>
      </c>
      <c r="AI36" s="68" t="str">
        <f>IF(OR(Feuil1!$L$24=$AZ32,Feuil1!$L$25=$AZ32,Feuil1!$N$24=$AZ33,Feuil1!$N$25=$AZ33),"v","")</f>
        <v/>
      </c>
      <c r="AJ36" s="80"/>
      <c r="AK36" s="81"/>
      <c r="AL36" s="79"/>
      <c r="AM36" s="80"/>
      <c r="AN36" s="80"/>
      <c r="AO36" s="80"/>
      <c r="AP36" s="80"/>
      <c r="AQ36" s="80"/>
      <c r="AR36" s="80"/>
      <c r="AS36" s="80"/>
      <c r="AT36" s="80"/>
      <c r="AU36" s="80"/>
      <c r="AV36" s="80"/>
      <c r="AW36" s="81"/>
      <c r="AX36" s="148" t="s">
        <v>58</v>
      </c>
      <c r="AZ36" s="149">
        <v>0.656249999999999</v>
      </c>
      <c r="BA36" s="149">
        <v>0.656249999999999</v>
      </c>
    </row>
    <row r="37" spans="1:53" ht="6.95" customHeight="1" x14ac:dyDescent="0.2">
      <c r="A37" s="129"/>
      <c r="B37" s="67"/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9"/>
      <c r="N37" s="67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9"/>
      <c r="Z37" s="67"/>
      <c r="AA37" s="68" t="str">
        <f>IF(Feuil1!$L$8=$AZ33,"a",IF(Feuil1!$N$8=$AZ34,"b",IF(Feuil1!$L$9=$BA33,"c",IF(Feuil1!$N$9=$BA34,"d",""))))</f>
        <v/>
      </c>
      <c r="AB37" s="68" t="str">
        <f>IF(Feuil1!$L$10=$AZ33,"a",IF(Feuil1!$N$10=$AZ34,"b",IF(Feuil1!$L$11=$BA33,"c",IF(Feuil1!$N$11=$BA34,"d",""))))</f>
        <v/>
      </c>
      <c r="AC37" s="68" t="str">
        <f>IF(Feuil1!$L$12=$AZ33,"a",IF(Feuil1!$N$12=$AZ34,"b",IF(Feuil1!$L$13=$BA33,"c",IF(Feuil1!$N$13=$BA34,"d",""))))</f>
        <v/>
      </c>
      <c r="AD37" s="68" t="str">
        <f>IF(OR(Feuil1!$L$14=$AZ33,Feuil1!$L$15=$AZ33,Feuil1!$N$14=$AZ34,Feuil1!$N$15=$AZ34),"v","")</f>
        <v/>
      </c>
      <c r="AE37" s="68" t="str">
        <f>IF(OR(Feuil1!$L$16=$AZ33,Feuil1!$L$17=$AZ33,Feuil1!$N$16=$AZ34,Feuil1!$N$17=$AZ34),"v","")</f>
        <v/>
      </c>
      <c r="AF37" s="68" t="str">
        <f>IF(OR(Feuil1!$L$18=$AZ33,Feuil1!$L$19=$AZ33,Feuil1!$N$18=$AZ34,Feuil1!$N$19=$AZ34),"v","")</f>
        <v/>
      </c>
      <c r="AG37" s="68" t="str">
        <f>IF(OR(Feuil1!$L$20=$AZ33,Feuil1!$L$21=$AZ33,Feuil1!$N$20=$AZ34,Feuil1!$N$21=$AZ34),"v","")</f>
        <v/>
      </c>
      <c r="AH37" s="68" t="str">
        <f>IF(OR(Feuil1!$L$22=$AZ33,Feuil1!$L$23=$AZ33,Feuil1!$N$22=$AZ34,Feuil1!$N$23=$AZ34),"v","")</f>
        <v/>
      </c>
      <c r="AI37" s="68" t="str">
        <f>IF(OR(Feuil1!$L$24=$AZ33,Feuil1!$L$25=$AZ33,Feuil1!$N$24=$AZ34,Feuil1!$N$25=$AZ34),"v","")</f>
        <v/>
      </c>
      <c r="AJ37" s="68"/>
      <c r="AK37" s="69"/>
      <c r="AL37" s="67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9"/>
      <c r="AX37" s="148"/>
      <c r="AZ37" s="149">
        <v>0.66666666666666596</v>
      </c>
      <c r="BA37" s="149">
        <v>0.66666666666666596</v>
      </c>
    </row>
    <row r="38" spans="1:53" ht="6.95" customHeight="1" x14ac:dyDescent="0.2">
      <c r="A38" s="129" t="s">
        <v>59</v>
      </c>
      <c r="B38" s="67"/>
      <c r="C38" s="68"/>
      <c r="D38" s="68"/>
      <c r="E38" s="68"/>
      <c r="F38" s="68"/>
      <c r="G38" s="68"/>
      <c r="H38" s="68"/>
      <c r="I38" s="68"/>
      <c r="J38" s="68"/>
      <c r="K38" s="68"/>
      <c r="L38" s="68"/>
      <c r="M38" s="69"/>
      <c r="N38" s="67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9"/>
      <c r="Z38" s="67"/>
      <c r="AA38" s="68" t="str">
        <f>IF(Feuil1!$L$8=$AZ34,"a",IF(Feuil1!$N$8=$AZ35,"b",IF(Feuil1!$L$9=$BA34,"c",IF(Feuil1!$N$9=$BA35,"d",""))))</f>
        <v/>
      </c>
      <c r="AB38" s="68" t="str">
        <f>IF(Feuil1!$L$10=$AZ34,"a",IF(Feuil1!$N$10=$AZ35,"b",IF(Feuil1!$L$11=$BA34,"c",IF(Feuil1!$N$11=$BA35,"d",""))))</f>
        <v/>
      </c>
      <c r="AC38" s="68" t="str">
        <f>IF(Feuil1!$L$12=$AZ34,"a",IF(Feuil1!$N$12=$AZ35,"b",IF(Feuil1!$L$13=$BA34,"c",IF(Feuil1!$N$13=$BA35,"d",""))))</f>
        <v/>
      </c>
      <c r="AD38" s="68" t="str">
        <f>IF(OR(Feuil1!$L$14=$AZ34,Feuil1!$L$15=$AZ34,Feuil1!$N$14=$AZ35,Feuil1!$N$15=$AZ35),"v","")</f>
        <v/>
      </c>
      <c r="AE38" s="68" t="str">
        <f>IF(OR(Feuil1!$L$16=$AZ34,Feuil1!$L$17=$AZ34,Feuil1!$N$16=$AZ35,Feuil1!$N$17=$AZ35),"v","")</f>
        <v/>
      </c>
      <c r="AF38" s="68" t="str">
        <f>IF(OR(Feuil1!$L$18=$AZ34,Feuil1!$L$19=$AZ34,Feuil1!$N$18=$AZ35,Feuil1!$N$19=$AZ35),"v","")</f>
        <v/>
      </c>
      <c r="AG38" s="68" t="str">
        <f>IF(OR(Feuil1!$L$20=$AZ34,Feuil1!$L$21=$AZ34,Feuil1!$N$20=$AZ35,Feuil1!$N$21=$AZ35),"v","")</f>
        <v/>
      </c>
      <c r="AH38" s="68" t="str">
        <f>IF(OR(Feuil1!$L$22=$AZ34,Feuil1!$L$23=$AZ34,Feuil1!$N$22=$AZ35,Feuil1!$N$23=$AZ35),"v","")</f>
        <v/>
      </c>
      <c r="AI38" s="68" t="str">
        <f>IF(OR(Feuil1!$L$24=$AZ34,Feuil1!$L$25=$AZ34,Feuil1!$N$24=$AZ35,Feuil1!$N$25=$AZ35),"v","")</f>
        <v/>
      </c>
      <c r="AJ38" s="68"/>
      <c r="AK38" s="69"/>
      <c r="AL38" s="67"/>
      <c r="AM38" s="68"/>
      <c r="AN38" s="68"/>
      <c r="AO38" s="68"/>
      <c r="AP38" s="68"/>
      <c r="AQ38" s="68"/>
      <c r="AR38" s="68"/>
      <c r="AS38" s="68"/>
      <c r="AT38" s="68"/>
      <c r="AU38" s="68"/>
      <c r="AV38" s="68"/>
      <c r="AW38" s="69"/>
      <c r="AX38" s="148" t="s">
        <v>59</v>
      </c>
      <c r="AZ38" s="149">
        <v>0.67708333333333204</v>
      </c>
      <c r="BA38" s="149">
        <v>0.67708333333333204</v>
      </c>
    </row>
    <row r="39" spans="1:53" ht="6.95" customHeight="1" x14ac:dyDescent="0.2">
      <c r="A39" s="129"/>
      <c r="B39" s="70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2"/>
      <c r="N39" s="70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2"/>
      <c r="Z39" s="70"/>
      <c r="AA39" s="68" t="str">
        <f>IF(Feuil1!$L$8=$AZ35,"a",IF(Feuil1!$N$8=$AZ36,"b",IF(Feuil1!$L$9=$BA35,"c",IF(Feuil1!$N$9=$BA36,"d",""))))</f>
        <v/>
      </c>
      <c r="AB39" s="68" t="str">
        <f>IF(Feuil1!$L$10=$AZ35,"a",IF(Feuil1!$N$10=$AZ36,"b",IF(Feuil1!$L$11=$BA35,"c",IF(Feuil1!$N$11=$BA36,"d",""))))</f>
        <v/>
      </c>
      <c r="AC39" s="68" t="str">
        <f>IF(Feuil1!$L$12=$AZ35,"a",IF(Feuil1!$N$12=$AZ36,"b",IF(Feuil1!$L$13=$BA35,"c",IF(Feuil1!$N$13=$BA36,"d",""))))</f>
        <v/>
      </c>
      <c r="AD39" s="68" t="str">
        <f>IF(OR(Feuil1!$L$14=$AZ35,Feuil1!$L$15=$AZ35,Feuil1!$N$14=$AZ36,Feuil1!$N$15=$AZ36),"v","")</f>
        <v/>
      </c>
      <c r="AE39" s="68" t="str">
        <f>IF(OR(Feuil1!$L$16=$AZ35,Feuil1!$L$17=$AZ35,Feuil1!$N$16=$AZ36,Feuil1!$N$17=$AZ36),"v","")</f>
        <v/>
      </c>
      <c r="AF39" s="68" t="str">
        <f>IF(OR(Feuil1!$L$18=$AZ35,Feuil1!$L$19=$AZ35,Feuil1!$N$18=$AZ36,Feuil1!$N$19=$AZ36),"v","")</f>
        <v/>
      </c>
      <c r="AG39" s="68" t="str">
        <f>IF(OR(Feuil1!$L$20=$AZ35,Feuil1!$L$21=$AZ35,Feuil1!$N$20=$AZ36,Feuil1!$N$21=$AZ36),"v","")</f>
        <v/>
      </c>
      <c r="AH39" s="68" t="str">
        <f>IF(OR(Feuil1!$L$22=$AZ35,Feuil1!$L$23=$AZ35,Feuil1!$N$22=$AZ36,Feuil1!$N$23=$AZ36),"v","")</f>
        <v/>
      </c>
      <c r="AI39" s="68" t="str">
        <f>IF(OR(Feuil1!$L$24=$AZ35,Feuil1!$L$25=$AZ35,Feuil1!$N$24=$AZ36,Feuil1!$N$25=$AZ36),"v","")</f>
        <v/>
      </c>
      <c r="AJ39" s="71"/>
      <c r="AK39" s="72"/>
      <c r="AL39" s="70"/>
      <c r="AM39" s="71"/>
      <c r="AN39" s="71"/>
      <c r="AO39" s="71"/>
      <c r="AP39" s="71"/>
      <c r="AQ39" s="71"/>
      <c r="AR39" s="71"/>
      <c r="AS39" s="71"/>
      <c r="AT39" s="71"/>
      <c r="AU39" s="71"/>
      <c r="AV39" s="71"/>
      <c r="AW39" s="72"/>
      <c r="AX39" s="148"/>
      <c r="AZ39" s="149">
        <v>0.687499999999999</v>
      </c>
      <c r="BA39" s="149">
        <v>0.687499999999999</v>
      </c>
    </row>
    <row r="40" spans="1:53" ht="6.95" customHeight="1" x14ac:dyDescent="0.2">
      <c r="A40" s="129" t="s">
        <v>60</v>
      </c>
      <c r="B40" s="67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9"/>
      <c r="N40" s="67"/>
      <c r="O40" s="68"/>
      <c r="P40" s="68"/>
      <c r="Q40" s="68"/>
      <c r="R40" s="68"/>
      <c r="S40" s="68"/>
      <c r="T40" s="68"/>
      <c r="U40" s="68"/>
      <c r="V40" s="68"/>
      <c r="W40" s="68"/>
      <c r="X40" s="68"/>
      <c r="Y40" s="69"/>
      <c r="Z40" s="67"/>
      <c r="AA40" s="68" t="str">
        <f>IF(Feuil1!$L$8=$AZ36,"a",IF(Feuil1!$N$8=$AZ37,"b",IF(Feuil1!$L$9=$BA36,"c",IF(Feuil1!$N$9=$BA37,"d",""))))</f>
        <v/>
      </c>
      <c r="AB40" s="68" t="str">
        <f>IF(Feuil1!$L$10=$AZ36,"a",IF(Feuil1!$N$10=$AZ37,"b",IF(Feuil1!$L$11=$BA36,"c",IF(Feuil1!$N$11=$BA37,"d",""))))</f>
        <v/>
      </c>
      <c r="AC40" s="68" t="str">
        <f>IF(Feuil1!$L$12=$AZ36,"a",IF(Feuil1!$N$12=$AZ37,"b",IF(Feuil1!$L$13=$BA36,"c",IF(Feuil1!$N$13=$BA37,"d",""))))</f>
        <v/>
      </c>
      <c r="AD40" s="68" t="str">
        <f>IF(OR(Feuil1!$L$14=$AZ36,Feuil1!$L$15=$AZ36,Feuil1!$N$14=$AZ37,Feuil1!$N$15=$AZ37),"v","")</f>
        <v/>
      </c>
      <c r="AE40" s="68" t="str">
        <f>IF(OR(Feuil1!$L$16=$AZ36,Feuil1!$L$17=$AZ36,Feuil1!$N$16=$AZ37,Feuil1!$N$17=$AZ37),"v","")</f>
        <v/>
      </c>
      <c r="AF40" s="68" t="str">
        <f>IF(OR(Feuil1!$L$18=$AZ36,Feuil1!$L$19=$AZ36,Feuil1!$N$18=$AZ37,Feuil1!$N$19=$AZ37),"v","")</f>
        <v/>
      </c>
      <c r="AG40" s="68" t="str">
        <f>IF(OR(Feuil1!$L$20=$AZ36,Feuil1!$L$21=$AZ36,Feuil1!$N$20=$AZ37,Feuil1!$N$21=$AZ37),"v","")</f>
        <v/>
      </c>
      <c r="AH40" s="68" t="str">
        <f>IF(OR(Feuil1!$L$22=$AZ36,Feuil1!$L$23=$AZ36,Feuil1!$N$22=$AZ37,Feuil1!$N$23=$AZ37),"v","")</f>
        <v/>
      </c>
      <c r="AI40" s="68" t="str">
        <f>IF(OR(Feuil1!$L$24=$AZ36,Feuil1!$L$25=$AZ36,Feuil1!$N$24=$AZ37,Feuil1!$N$25=$AZ37),"v","")</f>
        <v/>
      </c>
      <c r="AJ40" s="68"/>
      <c r="AK40" s="69"/>
      <c r="AL40" s="67"/>
      <c r="AM40" s="68"/>
      <c r="AN40" s="68"/>
      <c r="AO40" s="68"/>
      <c r="AP40" s="68"/>
      <c r="AQ40" s="68"/>
      <c r="AR40" s="68"/>
      <c r="AS40" s="68"/>
      <c r="AT40" s="68"/>
      <c r="AU40" s="68"/>
      <c r="AV40" s="68"/>
      <c r="AW40" s="69"/>
      <c r="AX40" s="148" t="s">
        <v>60</v>
      </c>
      <c r="AZ40" s="149">
        <v>0.69791666666666596</v>
      </c>
      <c r="BA40" s="149">
        <v>0.69791666666666596</v>
      </c>
    </row>
    <row r="41" spans="1:53" ht="6.95" customHeight="1" x14ac:dyDescent="0.2">
      <c r="A41" s="129"/>
      <c r="B41" s="73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5"/>
      <c r="N41" s="73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5"/>
      <c r="Z41" s="73"/>
      <c r="AA41" s="68" t="str">
        <f>IF(Feuil1!$L$8=$AZ37,"a",IF(Feuil1!$N$8=$AZ38,"b",IF(Feuil1!$L$9=$BA37,"c",IF(Feuil1!$N$9=$BA38,"d",""))))</f>
        <v/>
      </c>
      <c r="AB41" s="68" t="str">
        <f>IF(Feuil1!$L$10=$AZ37,"a",IF(Feuil1!$N$10=$AZ38,"b",IF(Feuil1!$L$11=$BA37,"c",IF(Feuil1!$N$11=$BA38,"d",""))))</f>
        <v/>
      </c>
      <c r="AC41" s="68" t="str">
        <f>IF(Feuil1!$L$12=$AZ37,"a",IF(Feuil1!$N$12=$AZ38,"b",IF(Feuil1!$L$13=$BA37,"c",IF(Feuil1!$N$13=$BA38,"d",""))))</f>
        <v/>
      </c>
      <c r="AD41" s="68" t="str">
        <f>IF(OR(Feuil1!$L$14=$AZ37,Feuil1!$L$15=$AZ37,Feuil1!$N$14=$AZ38,Feuil1!$N$15=$AZ38),"v","")</f>
        <v/>
      </c>
      <c r="AE41" s="68" t="str">
        <f>IF(OR(Feuil1!$L$16=$AZ37,Feuil1!$L$17=$AZ37,Feuil1!$N$16=$AZ38,Feuil1!$N$17=$AZ38),"v","")</f>
        <v/>
      </c>
      <c r="AF41" s="68" t="str">
        <f>IF(OR(Feuil1!$L$18=$AZ37,Feuil1!$L$19=$AZ37,Feuil1!$N$18=$AZ38,Feuil1!$N$19=$AZ38),"v","")</f>
        <v/>
      </c>
      <c r="AG41" s="68" t="str">
        <f>IF(OR(Feuil1!$L$20=$AZ37,Feuil1!$L$21=$AZ37,Feuil1!$N$20=$AZ38,Feuil1!$N$21=$AZ38),"v","")</f>
        <v/>
      </c>
      <c r="AH41" s="68" t="str">
        <f>IF(OR(Feuil1!$L$22=$AZ37,Feuil1!$L$23=$AZ37,Feuil1!$N$22=$AZ38,Feuil1!$N$23=$AZ38),"v","")</f>
        <v/>
      </c>
      <c r="AI41" s="68" t="str">
        <f>IF(OR(Feuil1!$L$24=$AZ37,Feuil1!$L$25=$AZ37,Feuil1!$N$24=$AZ38,Feuil1!$N$25=$AZ38),"v","")</f>
        <v/>
      </c>
      <c r="AJ41" s="74"/>
      <c r="AK41" s="75"/>
      <c r="AL41" s="73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5"/>
      <c r="AX41" s="148"/>
      <c r="AZ41" s="149">
        <v>0.70833333333333204</v>
      </c>
      <c r="BA41" s="149">
        <v>0.70833333333333204</v>
      </c>
    </row>
    <row r="42" spans="1:53" ht="6.95" customHeight="1" x14ac:dyDescent="0.2">
      <c r="A42" s="129" t="s">
        <v>61</v>
      </c>
      <c r="B42" s="76"/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8"/>
      <c r="N42" s="76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8"/>
      <c r="Z42" s="76"/>
      <c r="AA42" s="68" t="str">
        <f>IF(Feuil1!$L$8=$AZ38,"a",IF(Feuil1!$N$8=$AZ39,"b",IF(Feuil1!$L$9=$BA38,"c",IF(Feuil1!$N$9=$BA39,"d",""))))</f>
        <v/>
      </c>
      <c r="AB42" s="68" t="str">
        <f>IF(Feuil1!$L$10=$AZ38,"a",IF(Feuil1!$N$10=$AZ39,"b",IF(Feuil1!$L$11=$BA38,"c",IF(Feuil1!$N$11=$BA39,"d",""))))</f>
        <v/>
      </c>
      <c r="AC42" s="68" t="str">
        <f>IF(Feuil1!$L$12=$AZ38,"a",IF(Feuil1!$N$12=$AZ39,"b",IF(Feuil1!$L$13=$BA38,"c",IF(Feuil1!$N$13=$BA39,"d",""))))</f>
        <v/>
      </c>
      <c r="AD42" s="68" t="str">
        <f>IF(OR(Feuil1!$L$14=$AZ38,Feuil1!$L$15=$AZ38,Feuil1!$N$14=$AZ39,Feuil1!$N$15=$AZ39),"v","")</f>
        <v/>
      </c>
      <c r="AE42" s="68" t="str">
        <f>IF(OR(Feuil1!$L$16=$AZ38,Feuil1!$L$17=$AZ38,Feuil1!$N$16=$AZ39,Feuil1!$N$17=$AZ39),"v","")</f>
        <v/>
      </c>
      <c r="AF42" s="68" t="str">
        <f>IF(OR(Feuil1!$L$18=$AZ38,Feuil1!$L$19=$AZ38,Feuil1!$N$18=$AZ39,Feuil1!$N$19=$AZ39),"v","")</f>
        <v/>
      </c>
      <c r="AG42" s="68" t="str">
        <f>IF(OR(Feuil1!$L$20=$AZ38,Feuil1!$L$21=$AZ38,Feuil1!$N$20=$AZ39,Feuil1!$N$21=$AZ39),"v","")</f>
        <v/>
      </c>
      <c r="AH42" s="68" t="str">
        <f>IF(OR(Feuil1!$L$22=$AZ38,Feuil1!$L$23=$AZ38,Feuil1!$N$22=$AZ39,Feuil1!$N$23=$AZ39),"v","")</f>
        <v/>
      </c>
      <c r="AI42" s="68" t="str">
        <f>IF(OR(Feuil1!$L$24=$AZ38,Feuil1!$L$25=$AZ38,Feuil1!$N$24=$AZ39,Feuil1!$N$25=$AZ39),"v","")</f>
        <v/>
      </c>
      <c r="AJ42" s="77"/>
      <c r="AK42" s="78"/>
      <c r="AL42" s="76"/>
      <c r="AM42" s="77"/>
      <c r="AN42" s="77"/>
      <c r="AO42" s="77"/>
      <c r="AP42" s="77"/>
      <c r="AQ42" s="77"/>
      <c r="AR42" s="77"/>
      <c r="AS42" s="77"/>
      <c r="AT42" s="77"/>
      <c r="AU42" s="77"/>
      <c r="AV42" s="77"/>
      <c r="AW42" s="78"/>
      <c r="AX42" s="148" t="s">
        <v>61</v>
      </c>
      <c r="AZ42" s="149">
        <v>0.718749999999999</v>
      </c>
      <c r="BA42" s="149">
        <v>0.718749999999999</v>
      </c>
    </row>
    <row r="43" spans="1:53" ht="6.95" customHeight="1" x14ac:dyDescent="0.2">
      <c r="A43" s="129"/>
      <c r="B43" s="67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9"/>
      <c r="N43" s="67"/>
      <c r="O43" s="68"/>
      <c r="P43" s="68"/>
      <c r="Q43" s="68"/>
      <c r="R43" s="68"/>
      <c r="S43" s="68"/>
      <c r="T43" s="68"/>
      <c r="U43" s="68"/>
      <c r="V43" s="68"/>
      <c r="W43" s="68"/>
      <c r="X43" s="68"/>
      <c r="Y43" s="69"/>
      <c r="Z43" s="67"/>
      <c r="AA43" s="68" t="str">
        <f>IF(Feuil1!$L$8=$AZ39,"a",IF(Feuil1!$N$8=$AZ40,"b",IF(Feuil1!$L$9=$BA39,"c",IF(Feuil1!$N$9=$BA40,"d",""))))</f>
        <v/>
      </c>
      <c r="AB43" s="68" t="str">
        <f>IF(Feuil1!$L$10=$AZ39,"a",IF(Feuil1!$N$10=$AZ40,"b",IF(Feuil1!$L$11=$BA39,"c",IF(Feuil1!$N$11=$BA40,"d",""))))</f>
        <v/>
      </c>
      <c r="AC43" s="68" t="str">
        <f>IF(Feuil1!$L$12=$AZ39,"a",IF(Feuil1!$N$12=$AZ40,"b",IF(Feuil1!$L$13=$BA39,"c",IF(Feuil1!$N$13=$BA40,"d",""))))</f>
        <v/>
      </c>
      <c r="AD43" s="68" t="str">
        <f>IF(OR(Feuil1!$L$14=$AZ39,Feuil1!$L$15=$AZ39,Feuil1!$N$14=$AZ40,Feuil1!$N$15=$AZ40),"v","")</f>
        <v/>
      </c>
      <c r="AE43" s="68" t="str">
        <f>IF(OR(Feuil1!$L$16=$AZ39,Feuil1!$L$17=$AZ39,Feuil1!$N$16=$AZ40,Feuil1!$N$17=$AZ40),"v","")</f>
        <v/>
      </c>
      <c r="AF43" s="68" t="str">
        <f>IF(OR(Feuil1!$L$18=$AZ39,Feuil1!$L$19=$AZ39,Feuil1!$N$18=$AZ40,Feuil1!$N$19=$AZ40),"v","")</f>
        <v/>
      </c>
      <c r="AG43" s="68" t="str">
        <f>IF(OR(Feuil1!$L$20=$AZ39,Feuil1!$L$21=$AZ39,Feuil1!$N$20=$AZ40,Feuil1!$N$21=$AZ40),"v","")</f>
        <v/>
      </c>
      <c r="AH43" s="68" t="str">
        <f>IF(OR(Feuil1!$L$22=$AZ39,Feuil1!$L$23=$AZ39,Feuil1!$N$22=$AZ40,Feuil1!$N$23=$AZ40),"v","")</f>
        <v/>
      </c>
      <c r="AI43" s="68" t="str">
        <f>IF(OR(Feuil1!$L$24=$AZ39,Feuil1!$L$25=$AZ39,Feuil1!$N$24=$AZ40,Feuil1!$N$25=$AZ40),"v","")</f>
        <v/>
      </c>
      <c r="AJ43" s="68"/>
      <c r="AK43" s="69"/>
      <c r="AL43" s="67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9"/>
      <c r="AX43" s="148"/>
      <c r="AZ43" s="149">
        <v>0.72916666666666496</v>
      </c>
      <c r="BA43" s="149">
        <v>0.72916666666666496</v>
      </c>
    </row>
    <row r="44" spans="1:53" ht="6.95" customHeight="1" x14ac:dyDescent="0.2">
      <c r="A44" s="129" t="s">
        <v>62</v>
      </c>
      <c r="B44" s="79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1"/>
      <c r="N44" s="79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1"/>
      <c r="Z44" s="79"/>
      <c r="AA44" s="68" t="str">
        <f>IF(Feuil1!$L$8=$AZ40,"a",IF(Feuil1!$N$8=$AZ41,"b",IF(Feuil1!$L$9=$BA40,"c",IF(Feuil1!$N$9=$BA41,"d",""))))</f>
        <v/>
      </c>
      <c r="AB44" s="68" t="str">
        <f>IF(Feuil1!$L$10=$AZ40,"a",IF(Feuil1!$N$10=$AZ41,"b",IF(Feuil1!$L$11=$BA40,"c",IF(Feuil1!$N$11=$BA41,"d",""))))</f>
        <v/>
      </c>
      <c r="AC44" s="68" t="str">
        <f>IF(Feuil1!$L$12=$AZ40,"a",IF(Feuil1!$N$12=$AZ41,"b",IF(Feuil1!$L$13=$BA40,"c",IF(Feuil1!$N$13=$BA41,"d",""))))</f>
        <v/>
      </c>
      <c r="AD44" s="68" t="str">
        <f>IF(OR(Feuil1!$L$14=$AZ40,Feuil1!$L$15=$AZ40,Feuil1!$N$14=$AZ41,Feuil1!$N$15=$AZ41),"v","")</f>
        <v/>
      </c>
      <c r="AE44" s="68" t="str">
        <f>IF(OR(Feuil1!$L$16=$AZ40,Feuil1!$L$17=$AZ40,Feuil1!$N$16=$AZ41,Feuil1!$N$17=$AZ41),"v","")</f>
        <v/>
      </c>
      <c r="AF44" s="68" t="str">
        <f>IF(OR(Feuil1!$L$18=$AZ40,Feuil1!$L$19=$AZ40,Feuil1!$N$18=$AZ41,Feuil1!$N$19=$AZ41),"v","")</f>
        <v/>
      </c>
      <c r="AG44" s="68" t="str">
        <f>IF(OR(Feuil1!$L$20=$AZ40,Feuil1!$L$21=$AZ40,Feuil1!$N$20=$AZ41,Feuil1!$N$21=$AZ41),"v","")</f>
        <v/>
      </c>
      <c r="AH44" s="68" t="str">
        <f>IF(OR(Feuil1!$L$22=$AZ40,Feuil1!$L$23=$AZ40,Feuil1!$N$22=$AZ41,Feuil1!$N$23=$AZ41),"v","")</f>
        <v/>
      </c>
      <c r="AI44" s="68" t="str">
        <f>IF(OR(Feuil1!$L$24=$AZ40,Feuil1!$L$25=$AZ40,Feuil1!$N$24=$AZ41,Feuil1!$N$25=$AZ41),"v","")</f>
        <v/>
      </c>
      <c r="AJ44" s="80"/>
      <c r="AK44" s="81"/>
      <c r="AL44" s="79"/>
      <c r="AM44" s="80"/>
      <c r="AN44" s="80"/>
      <c r="AO44" s="80"/>
      <c r="AP44" s="80"/>
      <c r="AQ44" s="80"/>
      <c r="AR44" s="80"/>
      <c r="AS44" s="80"/>
      <c r="AT44" s="80"/>
      <c r="AU44" s="80"/>
      <c r="AV44" s="80"/>
      <c r="AW44" s="81"/>
      <c r="AX44" s="148" t="s">
        <v>62</v>
      </c>
      <c r="AZ44" s="149">
        <v>0.73958333333333204</v>
      </c>
      <c r="BA44" s="149">
        <v>0.73958333333333204</v>
      </c>
    </row>
    <row r="45" spans="1:53" ht="6.95" customHeight="1" x14ac:dyDescent="0.2">
      <c r="A45" s="129"/>
      <c r="B45" s="67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9"/>
      <c r="N45" s="67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9"/>
      <c r="Z45" s="67"/>
      <c r="AA45" s="68" t="str">
        <f>IF(Feuil1!$L$8=$AZ41,"a",IF(Feuil1!$N$8=$AZ42,"b",IF(Feuil1!$L$9=$BA41,"c",IF(Feuil1!$N$9=$BA42,"d",""))))</f>
        <v/>
      </c>
      <c r="AB45" s="68" t="str">
        <f>IF(Feuil1!$L$10=$AZ41,"a",IF(Feuil1!$N$10=$AZ42,"b",IF(Feuil1!$L$11=$BA41,"c",IF(Feuil1!$N$11=$BA42,"d",""))))</f>
        <v/>
      </c>
      <c r="AC45" s="68" t="str">
        <f>IF(Feuil1!$L$12=$AZ41,"a",IF(Feuil1!$N$12=$AZ42,"b",IF(Feuil1!$L$13=$BA41,"c",IF(Feuil1!$N$13=$BA42,"d",""))))</f>
        <v/>
      </c>
      <c r="AD45" s="68" t="str">
        <f>IF(OR(Feuil1!$L$14=$AZ41,Feuil1!$L$15=$AZ41,Feuil1!$N$14=$AZ42,Feuil1!$N$15=$AZ42),"v","")</f>
        <v/>
      </c>
      <c r="AE45" s="68" t="str">
        <f>IF(OR(Feuil1!$L$16=$AZ41,Feuil1!$L$17=$AZ41,Feuil1!$N$16=$AZ42,Feuil1!$N$17=$AZ42),"v","")</f>
        <v/>
      </c>
      <c r="AF45" s="68" t="str">
        <f>IF(OR(Feuil1!$L$18=$AZ41,Feuil1!$L$19=$AZ41,Feuil1!$N$18=$AZ42,Feuil1!$N$19=$AZ42),"v","")</f>
        <v/>
      </c>
      <c r="AG45" s="68" t="str">
        <f>IF(OR(Feuil1!$L$20=$AZ41,Feuil1!$L$21=$AZ41,Feuil1!$N$20=$AZ42,Feuil1!$N$21=$AZ42),"v","")</f>
        <v/>
      </c>
      <c r="AH45" s="68" t="str">
        <f>IF(OR(Feuil1!$L$22=$AZ41,Feuil1!$L$23=$AZ41,Feuil1!$N$22=$AZ42,Feuil1!$N$23=$AZ42),"v","")</f>
        <v/>
      </c>
      <c r="AI45" s="68" t="str">
        <f>IF(OR(Feuil1!$L$24=$AZ41,Feuil1!$L$25=$AZ41,Feuil1!$N$24=$AZ42,Feuil1!$N$25=$AZ42),"v","")</f>
        <v/>
      </c>
      <c r="AJ45" s="68"/>
      <c r="AK45" s="69"/>
      <c r="AL45" s="67"/>
      <c r="AM45" s="68"/>
      <c r="AN45" s="68"/>
      <c r="AO45" s="68"/>
      <c r="AP45" s="68"/>
      <c r="AQ45" s="68"/>
      <c r="AR45" s="68"/>
      <c r="AS45" s="68"/>
      <c r="AT45" s="68"/>
      <c r="AU45" s="68"/>
      <c r="AV45" s="68"/>
      <c r="AW45" s="69"/>
      <c r="AX45" s="148"/>
      <c r="AZ45" s="149">
        <v>0.749999999999999</v>
      </c>
      <c r="BA45" s="149">
        <v>0.749999999999999</v>
      </c>
    </row>
    <row r="46" spans="1:53" ht="6.95" customHeight="1" x14ac:dyDescent="0.2">
      <c r="A46" s="129" t="s">
        <v>63</v>
      </c>
      <c r="B46" s="67"/>
      <c r="C46" s="68"/>
      <c r="D46" s="68"/>
      <c r="E46" s="68"/>
      <c r="F46" s="68"/>
      <c r="G46" s="68"/>
      <c r="H46" s="68"/>
      <c r="I46" s="68"/>
      <c r="J46" s="68"/>
      <c r="K46" s="68"/>
      <c r="L46" s="68"/>
      <c r="M46" s="69"/>
      <c r="N46" s="67"/>
      <c r="O46" s="68"/>
      <c r="P46" s="68"/>
      <c r="Q46" s="68"/>
      <c r="R46" s="68"/>
      <c r="S46" s="68"/>
      <c r="T46" s="68"/>
      <c r="U46" s="68"/>
      <c r="V46" s="68"/>
      <c r="W46" s="68"/>
      <c r="X46" s="68"/>
      <c r="Y46" s="69"/>
      <c r="Z46" s="67"/>
      <c r="AA46" s="68" t="str">
        <f>IF(Feuil1!$L$8=$AZ42,"a",IF(Feuil1!$N$8=$AZ43,"b",IF(Feuil1!$L$9=$BA42,"c",IF(Feuil1!$N$9=$BA43,"d",""))))</f>
        <v/>
      </c>
      <c r="AB46" s="68" t="str">
        <f>IF(Feuil1!$L$10=$AZ42,"a",IF(Feuil1!$N$10=$AZ43,"b",IF(Feuil1!$L$11=$BA42,"c",IF(Feuil1!$N$11=$BA43,"d",""))))</f>
        <v/>
      </c>
      <c r="AC46" s="68" t="str">
        <f>IF(Feuil1!$L$12=$AZ42,"a",IF(Feuil1!$N$12=$AZ43,"b",IF(Feuil1!$L$13=$BA42,"c",IF(Feuil1!$N$13=$BA43,"d",""))))</f>
        <v/>
      </c>
      <c r="AD46" s="68" t="str">
        <f>IF(OR(Feuil1!$L$14=$AZ42,Feuil1!$L$15=$AZ42,Feuil1!$N$14=$AZ43,Feuil1!$N$15=$AZ43),"v","")</f>
        <v/>
      </c>
      <c r="AE46" s="68" t="str">
        <f>IF(OR(Feuil1!$L$16=$AZ42,Feuil1!$L$17=$AZ42,Feuil1!$N$16=$AZ43,Feuil1!$N$17=$AZ43),"v","")</f>
        <v/>
      </c>
      <c r="AF46" s="68" t="str">
        <f>IF(OR(Feuil1!$L$18=$AZ42,Feuil1!$L$19=$AZ42,Feuil1!$N$18=$AZ43,Feuil1!$N$19=$AZ43),"v","")</f>
        <v/>
      </c>
      <c r="AG46" s="68" t="str">
        <f>IF(OR(Feuil1!$L$20=$AZ42,Feuil1!$L$21=$AZ42,Feuil1!$N$20=$AZ43,Feuil1!$N$21=$AZ43),"v","")</f>
        <v/>
      </c>
      <c r="AH46" s="68" t="str">
        <f>IF(OR(Feuil1!$L$22=$AZ42,Feuil1!$L$23=$AZ42,Feuil1!$N$22=$AZ43,Feuil1!$N$23=$AZ43),"v","")</f>
        <v/>
      </c>
      <c r="AI46" s="68" t="str">
        <f>IF(OR(Feuil1!$L$24=$AZ42,Feuil1!$L$25=$AZ42,Feuil1!$N$24=$AZ43,Feuil1!$N$25=$AZ43),"v","")</f>
        <v/>
      </c>
      <c r="AJ46" s="68"/>
      <c r="AK46" s="69"/>
      <c r="AL46" s="67"/>
      <c r="AM46" s="68"/>
      <c r="AN46" s="68"/>
      <c r="AO46" s="68"/>
      <c r="AP46" s="68"/>
      <c r="AQ46" s="68"/>
      <c r="AR46" s="68"/>
      <c r="AS46" s="68"/>
      <c r="AT46" s="68"/>
      <c r="AU46" s="68"/>
      <c r="AV46" s="68"/>
      <c r="AW46" s="69"/>
      <c r="AX46" s="148" t="s">
        <v>63</v>
      </c>
      <c r="AZ46" s="149">
        <v>0.76041666666666496</v>
      </c>
      <c r="BA46" s="149">
        <v>0.76041666666666496</v>
      </c>
    </row>
    <row r="47" spans="1:53" ht="6.95" customHeight="1" x14ac:dyDescent="0.2">
      <c r="A47" s="129"/>
      <c r="B47" s="70"/>
      <c r="C47" s="71"/>
      <c r="D47" s="71"/>
      <c r="E47" s="71"/>
      <c r="F47" s="71"/>
      <c r="G47" s="71"/>
      <c r="H47" s="71"/>
      <c r="I47" s="71"/>
      <c r="J47" s="71"/>
      <c r="K47" s="71"/>
      <c r="L47" s="71"/>
      <c r="M47" s="72"/>
      <c r="N47" s="70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2"/>
      <c r="Z47" s="70"/>
      <c r="AA47" s="68" t="str">
        <f>IF(Feuil1!$L$8=$AZ43,"a",IF(Feuil1!$N$8=$AZ44,"b",IF(Feuil1!$L$9=$BA43,"c",IF(Feuil1!$N$9=$BA44,"d",""))))</f>
        <v/>
      </c>
      <c r="AB47" s="68" t="str">
        <f>IF(Feuil1!$L$10=$AZ43,"a",IF(Feuil1!$N$10=$AZ44,"b",IF(Feuil1!$L$11=$BA43,"c",IF(Feuil1!$N$11=$BA44,"d",""))))</f>
        <v/>
      </c>
      <c r="AC47" s="68" t="str">
        <f>IF(Feuil1!$L$12=$AZ43,"a",IF(Feuil1!$N$12=$AZ44,"b",IF(Feuil1!$L$13=$BA43,"c",IF(Feuil1!$N$13=$BA44,"d",""))))</f>
        <v/>
      </c>
      <c r="AD47" s="68" t="str">
        <f>IF(OR(Feuil1!$L$14=$AZ43,Feuil1!$L$15=$AZ43,Feuil1!$N$14=$AZ44,Feuil1!$N$15=$AZ44),"v","")</f>
        <v/>
      </c>
      <c r="AE47" s="68" t="str">
        <f>IF(OR(Feuil1!$L$16=$AZ43,Feuil1!$L$17=$AZ43,Feuil1!$N$16=$AZ44,Feuil1!$N$17=$AZ44),"v","")</f>
        <v/>
      </c>
      <c r="AF47" s="68" t="str">
        <f>IF(OR(Feuil1!$L$18=$AZ43,Feuil1!$L$19=$AZ43,Feuil1!$N$18=$AZ44,Feuil1!$N$19=$AZ44),"v","")</f>
        <v/>
      </c>
      <c r="AG47" s="68" t="str">
        <f>IF(OR(Feuil1!$L$20=$AZ43,Feuil1!$L$21=$AZ43,Feuil1!$N$20=$AZ44,Feuil1!$N$21=$AZ44),"v","")</f>
        <v/>
      </c>
      <c r="AH47" s="68" t="str">
        <f>IF(OR(Feuil1!$L$22=$AZ43,Feuil1!$L$23=$AZ43,Feuil1!$N$22=$AZ44,Feuil1!$N$23=$AZ44),"v","")</f>
        <v/>
      </c>
      <c r="AI47" s="68" t="str">
        <f>IF(OR(Feuil1!$L$24=$AZ43,Feuil1!$L$25=$AZ43,Feuil1!$N$24=$AZ44,Feuil1!$N$25=$AZ44),"v","")</f>
        <v/>
      </c>
      <c r="AJ47" s="71"/>
      <c r="AK47" s="72"/>
      <c r="AL47" s="70"/>
      <c r="AM47" s="71"/>
      <c r="AN47" s="71"/>
      <c r="AO47" s="71"/>
      <c r="AP47" s="71"/>
      <c r="AQ47" s="71"/>
      <c r="AR47" s="71"/>
      <c r="AS47" s="71"/>
      <c r="AT47" s="71"/>
      <c r="AU47" s="71"/>
      <c r="AV47" s="71"/>
      <c r="AW47" s="72"/>
      <c r="AX47" s="148"/>
      <c r="AZ47" s="149">
        <v>0.77083333333333204</v>
      </c>
      <c r="BA47" s="149">
        <v>0.77083333333333204</v>
      </c>
    </row>
    <row r="48" spans="1:53" ht="6.95" customHeight="1" x14ac:dyDescent="0.2">
      <c r="A48" s="129" t="s">
        <v>64</v>
      </c>
      <c r="B48" s="67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9"/>
      <c r="N48" s="67"/>
      <c r="O48" s="68"/>
      <c r="P48" s="68"/>
      <c r="Q48" s="68"/>
      <c r="R48" s="68"/>
      <c r="S48" s="68"/>
      <c r="T48" s="68"/>
      <c r="U48" s="68"/>
      <c r="V48" s="68"/>
      <c r="W48" s="68"/>
      <c r="X48" s="68"/>
      <c r="Y48" s="69"/>
      <c r="Z48" s="67"/>
      <c r="AA48" s="68" t="str">
        <f>IF(Feuil1!$L$8=$AZ44,"a",IF(Feuil1!$N$8=$AZ45,"b",IF(Feuil1!$L$9=$BA44,"c",IF(Feuil1!$N$9=$BA45,"d",""))))</f>
        <v/>
      </c>
      <c r="AB48" s="68" t="str">
        <f>IF(Feuil1!$L$10=$AZ44,"a",IF(Feuil1!$N$10=$AZ45,"b",IF(Feuil1!$L$11=$BA44,"c",IF(Feuil1!$N$11=$BA45,"d",""))))</f>
        <v/>
      </c>
      <c r="AC48" s="68" t="str">
        <f>IF(Feuil1!$L$12=$AZ44,"a",IF(Feuil1!$N$12=$AZ45,"b",IF(Feuil1!$L$13=$BA44,"c",IF(Feuil1!$N$13=$BA45,"d",""))))</f>
        <v/>
      </c>
      <c r="AD48" s="68" t="str">
        <f>IF(OR(Feuil1!$L$14=$AZ44,Feuil1!$L$15=$AZ44,Feuil1!$N$14=$AZ45,Feuil1!$N$15=$AZ45),"v","")</f>
        <v/>
      </c>
      <c r="AE48" s="68" t="str">
        <f>IF(OR(Feuil1!$L$16=$AZ44,Feuil1!$L$17=$AZ44,Feuil1!$N$16=$AZ45,Feuil1!$N$17=$AZ45),"v","")</f>
        <v/>
      </c>
      <c r="AF48" s="68" t="str">
        <f>IF(OR(Feuil1!$L$18=$AZ44,Feuil1!$L$19=$AZ44,Feuil1!$N$18=$AZ45,Feuil1!$N$19=$AZ45),"v","")</f>
        <v/>
      </c>
      <c r="AG48" s="68" t="str">
        <f>IF(OR(Feuil1!$L$20=$AZ44,Feuil1!$L$21=$AZ44,Feuil1!$N$20=$AZ45,Feuil1!$N$21=$AZ45),"v","")</f>
        <v/>
      </c>
      <c r="AH48" s="68" t="str">
        <f>IF(OR(Feuil1!$L$22=$AZ44,Feuil1!$L$23=$AZ44,Feuil1!$N$22=$AZ45,Feuil1!$N$23=$AZ45),"v","")</f>
        <v/>
      </c>
      <c r="AI48" s="68" t="str">
        <f>IF(OR(Feuil1!$L$24=$AZ44,Feuil1!$L$25=$AZ44,Feuil1!$N$24=$AZ45,Feuil1!$N$25=$AZ45),"v","")</f>
        <v/>
      </c>
      <c r="AJ48" s="68"/>
      <c r="AK48" s="69"/>
      <c r="AL48" s="67"/>
      <c r="AM48" s="68"/>
      <c r="AN48" s="68"/>
      <c r="AO48" s="68"/>
      <c r="AP48" s="68"/>
      <c r="AQ48" s="68"/>
      <c r="AR48" s="68"/>
      <c r="AS48" s="68"/>
      <c r="AT48" s="68"/>
      <c r="AU48" s="68"/>
      <c r="AV48" s="68"/>
      <c r="AW48" s="69"/>
      <c r="AX48" s="148" t="s">
        <v>64</v>
      </c>
      <c r="AZ48" s="149">
        <v>0.781249999999999</v>
      </c>
      <c r="BA48" s="149">
        <v>0.781249999999999</v>
      </c>
    </row>
    <row r="49" spans="1:53" ht="6.95" customHeight="1" x14ac:dyDescent="0.2">
      <c r="A49" s="129"/>
      <c r="B49" s="73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5"/>
      <c r="N49" s="73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5"/>
      <c r="Z49" s="73"/>
      <c r="AA49" s="68" t="str">
        <f>IF(Feuil1!$L$8=$AZ45,"a",IF(Feuil1!$N$8=$AZ46,"b",IF(Feuil1!$L$9=$BA45,"c",IF(Feuil1!$N$9=$BA46,"d",""))))</f>
        <v/>
      </c>
      <c r="AB49" s="68" t="str">
        <f>IF(Feuil1!$L$10=$AZ45,"a",IF(Feuil1!$N$10=$AZ46,"b",IF(Feuil1!$L$11=$BA45,"c",IF(Feuil1!$N$11=$BA46,"d",""))))</f>
        <v/>
      </c>
      <c r="AC49" s="68" t="str">
        <f>IF(Feuil1!$L$12=$AZ45,"a",IF(Feuil1!$N$12=$AZ46,"b",IF(Feuil1!$L$13=$BA45,"c",IF(Feuil1!$N$13=$BA46,"d",""))))</f>
        <v/>
      </c>
      <c r="AD49" s="68" t="str">
        <f>IF(OR(Feuil1!$L$14=$AZ45,Feuil1!$L$15=$AZ45,Feuil1!$N$14=$AZ46,Feuil1!$N$15=$AZ46),"v","")</f>
        <v/>
      </c>
      <c r="AE49" s="68" t="str">
        <f>IF(OR(Feuil1!$L$16=$AZ45,Feuil1!$L$17=$AZ45,Feuil1!$N$16=$AZ46,Feuil1!$N$17=$AZ46),"v","")</f>
        <v/>
      </c>
      <c r="AF49" s="68" t="str">
        <f>IF(OR(Feuil1!$L$18=$AZ45,Feuil1!$L$19=$AZ45,Feuil1!$N$18=$AZ46,Feuil1!$N$19=$AZ46),"v","")</f>
        <v/>
      </c>
      <c r="AG49" s="68" t="str">
        <f>IF(OR(Feuil1!$L$20=$AZ45,Feuil1!$L$21=$AZ45,Feuil1!$N$20=$AZ46,Feuil1!$N$21=$AZ46),"v","")</f>
        <v/>
      </c>
      <c r="AH49" s="68" t="str">
        <f>IF(OR(Feuil1!$L$22=$AZ45,Feuil1!$L$23=$AZ45,Feuil1!$N$22=$AZ46,Feuil1!$N$23=$AZ46),"v","")</f>
        <v/>
      </c>
      <c r="AI49" s="68" t="str">
        <f>IF(OR(Feuil1!$L$24=$AZ45,Feuil1!$L$25=$AZ45,Feuil1!$N$24=$AZ46,Feuil1!$N$25=$AZ46),"v","")</f>
        <v/>
      </c>
      <c r="AJ49" s="74"/>
      <c r="AK49" s="75"/>
      <c r="AL49" s="73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5"/>
      <c r="AX49" s="148"/>
      <c r="AZ49" s="149">
        <v>0.79166666666666496</v>
      </c>
      <c r="BA49" s="149">
        <v>0.79166666666666496</v>
      </c>
    </row>
    <row r="50" spans="1:53" ht="6.95" customHeight="1" x14ac:dyDescent="0.2">
      <c r="A50" s="129" t="s">
        <v>65</v>
      </c>
      <c r="B50" s="76"/>
      <c r="C50" s="77"/>
      <c r="D50" s="77"/>
      <c r="E50" s="77"/>
      <c r="F50" s="77"/>
      <c r="G50" s="77"/>
      <c r="H50" s="77"/>
      <c r="I50" s="77"/>
      <c r="J50" s="77"/>
      <c r="K50" s="77"/>
      <c r="L50" s="77"/>
      <c r="M50" s="78"/>
      <c r="N50" s="76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8"/>
      <c r="Z50" s="76"/>
      <c r="AA50" s="68" t="str">
        <f>IF(Feuil1!$L$8=$AZ46,"a",IF(Feuil1!$N$8=$AZ47,"b",IF(Feuil1!$L$9=$BA46,"c",IF(Feuil1!$N$9=$BA47,"d",""))))</f>
        <v/>
      </c>
      <c r="AB50" s="68" t="str">
        <f>IF(Feuil1!$L$10=$AZ46,"a",IF(Feuil1!$N$10=$AZ47,"b",IF(Feuil1!$L$11=$BA46,"c",IF(Feuil1!$N$11=$BA47,"d",""))))</f>
        <v/>
      </c>
      <c r="AC50" s="68" t="str">
        <f>IF(Feuil1!$L$12=$AZ46,"a",IF(Feuil1!$N$12=$AZ47,"b",IF(Feuil1!$L$13=$BA46,"c",IF(Feuil1!$N$13=$BA47,"d",""))))</f>
        <v/>
      </c>
      <c r="AD50" s="68" t="str">
        <f>IF(OR(Feuil1!$L$14=$AZ46,Feuil1!$L$15=$AZ46,Feuil1!$N$14=$AZ47,Feuil1!$N$15=$AZ47),"v","")</f>
        <v/>
      </c>
      <c r="AE50" s="68" t="str">
        <f>IF(OR(Feuil1!$L$16=$AZ46,Feuil1!$L$17=$AZ46,Feuil1!$N$16=$AZ47,Feuil1!$N$17=$AZ47),"v","")</f>
        <v/>
      </c>
      <c r="AF50" s="68" t="str">
        <f>IF(OR(Feuil1!$L$18=$AZ46,Feuil1!$L$19=$AZ46,Feuil1!$N$18=$AZ47,Feuil1!$N$19=$AZ47),"v","")</f>
        <v/>
      </c>
      <c r="AG50" s="68" t="str">
        <f>IF(OR(Feuil1!$L$20=$AZ46,Feuil1!$L$21=$AZ46,Feuil1!$N$20=$AZ47,Feuil1!$N$21=$AZ47),"v","")</f>
        <v/>
      </c>
      <c r="AH50" s="68" t="str">
        <f>IF(OR(Feuil1!$L$22=$AZ46,Feuil1!$L$23=$AZ46,Feuil1!$N$22=$AZ47,Feuil1!$N$23=$AZ47),"v","")</f>
        <v/>
      </c>
      <c r="AI50" s="68" t="str">
        <f>IF(OR(Feuil1!$L$24=$AZ46,Feuil1!$L$25=$AZ46,Feuil1!$N$24=$AZ47,Feuil1!$N$25=$AZ47),"v","")</f>
        <v/>
      </c>
      <c r="AJ50" s="77"/>
      <c r="AK50" s="78"/>
      <c r="AL50" s="76"/>
      <c r="AM50" s="77"/>
      <c r="AN50" s="77"/>
      <c r="AO50" s="77"/>
      <c r="AP50" s="77"/>
      <c r="AQ50" s="77"/>
      <c r="AR50" s="77"/>
      <c r="AS50" s="77"/>
      <c r="AT50" s="77"/>
      <c r="AU50" s="77"/>
      <c r="AV50" s="77"/>
      <c r="AW50" s="78"/>
      <c r="AX50" s="148" t="s">
        <v>65</v>
      </c>
      <c r="AZ50" s="149">
        <v>0.80208333333333204</v>
      </c>
      <c r="BA50" s="149">
        <v>0.80208333333333204</v>
      </c>
    </row>
    <row r="51" spans="1:53" ht="6.95" customHeight="1" x14ac:dyDescent="0.2">
      <c r="A51" s="129"/>
      <c r="B51" s="67"/>
      <c r="C51" s="68"/>
      <c r="D51" s="68"/>
      <c r="E51" s="68"/>
      <c r="F51" s="68"/>
      <c r="G51" s="68"/>
      <c r="H51" s="68"/>
      <c r="I51" s="68"/>
      <c r="J51" s="68"/>
      <c r="K51" s="68"/>
      <c r="L51" s="68"/>
      <c r="M51" s="69"/>
      <c r="N51" s="67"/>
      <c r="O51" s="68"/>
      <c r="P51" s="68"/>
      <c r="Q51" s="68"/>
      <c r="R51" s="68"/>
      <c r="S51" s="68"/>
      <c r="T51" s="68"/>
      <c r="U51" s="68"/>
      <c r="V51" s="68"/>
      <c r="W51" s="68"/>
      <c r="X51" s="68"/>
      <c r="Y51" s="69"/>
      <c r="Z51" s="67"/>
      <c r="AA51" s="68" t="str">
        <f>IF(Feuil1!$L$8=$AZ47,"a",IF(Feuil1!$N$8=$AZ48,"b",IF(Feuil1!$L$9=$BA47,"c",IF(Feuil1!$N$9=$BA48,"d",""))))</f>
        <v/>
      </c>
      <c r="AB51" s="68" t="str">
        <f>IF(Feuil1!$L$10=$AZ47,"a",IF(Feuil1!$N$10=$AZ48,"b",IF(Feuil1!$L$11=$BA47,"c",IF(Feuil1!$N$11=$BA48,"d",""))))</f>
        <v/>
      </c>
      <c r="AC51" s="68" t="str">
        <f>IF(Feuil1!$L$12=$AZ47,"a",IF(Feuil1!$N$12=$AZ48,"b",IF(Feuil1!$L$13=$BA47,"c",IF(Feuil1!$N$13=$BA48,"d",""))))</f>
        <v/>
      </c>
      <c r="AD51" s="68" t="str">
        <f>IF(OR(Feuil1!$L$14=$AZ47,Feuil1!$L$15=$AZ47,Feuil1!$N$14=$AZ48,Feuil1!$N$15=$AZ48),"v","")</f>
        <v/>
      </c>
      <c r="AE51" s="68" t="str">
        <f>IF(OR(Feuil1!$L$16=$AZ47,Feuil1!$L$17=$AZ47,Feuil1!$N$16=$AZ48,Feuil1!$N$17=$AZ48),"v","")</f>
        <v/>
      </c>
      <c r="AF51" s="68" t="str">
        <f>IF(OR(Feuil1!$L$18=$AZ47,Feuil1!$L$19=$AZ47,Feuil1!$N$18=$AZ48,Feuil1!$N$19=$AZ48),"v","")</f>
        <v/>
      </c>
      <c r="AG51" s="68" t="str">
        <f>IF(OR(Feuil1!$L$20=$AZ47,Feuil1!$L$21=$AZ47,Feuil1!$N$20=$AZ48,Feuil1!$N$21=$AZ48),"v","")</f>
        <v/>
      </c>
      <c r="AH51" s="68" t="str">
        <f>IF(OR(Feuil1!$L$22=$AZ47,Feuil1!$L$23=$AZ47,Feuil1!$N$22=$AZ48,Feuil1!$N$23=$AZ48),"v","")</f>
        <v/>
      </c>
      <c r="AI51" s="68" t="str">
        <f>IF(OR(Feuil1!$L$24=$AZ47,Feuil1!$L$25=$AZ47,Feuil1!$N$24=$AZ48,Feuil1!$N$25=$AZ48),"v","")</f>
        <v/>
      </c>
      <c r="AJ51" s="68"/>
      <c r="AK51" s="69"/>
      <c r="AL51" s="67"/>
      <c r="AM51" s="68"/>
      <c r="AN51" s="68"/>
      <c r="AO51" s="68"/>
      <c r="AP51" s="68"/>
      <c r="AQ51" s="68"/>
      <c r="AR51" s="68"/>
      <c r="AS51" s="68"/>
      <c r="AT51" s="68"/>
      <c r="AU51" s="68"/>
      <c r="AV51" s="68"/>
      <c r="AW51" s="69"/>
      <c r="AX51" s="148"/>
      <c r="AZ51" s="149">
        <v>0.812499999999998</v>
      </c>
      <c r="BA51" s="149">
        <v>0.812499999999998</v>
      </c>
    </row>
    <row r="52" spans="1:53" ht="6.95" customHeight="1" x14ac:dyDescent="0.2">
      <c r="A52" s="129" t="s">
        <v>66</v>
      </c>
      <c r="B52" s="79"/>
      <c r="C52" s="80"/>
      <c r="D52" s="80"/>
      <c r="E52" s="80"/>
      <c r="F52" s="80"/>
      <c r="G52" s="80"/>
      <c r="H52" s="80"/>
      <c r="I52" s="80"/>
      <c r="J52" s="80"/>
      <c r="K52" s="80"/>
      <c r="L52" s="80"/>
      <c r="M52" s="81"/>
      <c r="N52" s="79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1"/>
      <c r="Z52" s="79"/>
      <c r="AA52" s="68" t="str">
        <f>IF(Feuil1!$L$8=$AZ48,"a",IF(Feuil1!$N$8=$AZ49,"b",IF(Feuil1!$L$9=$BA48,"c",IF(Feuil1!$N$9=$BA49,"d",""))))</f>
        <v/>
      </c>
      <c r="AB52" s="68" t="str">
        <f>IF(Feuil1!$L$10=$AZ48,"a",IF(Feuil1!$N$10=$AZ49,"b",IF(Feuil1!$L$11=$BA48,"c",IF(Feuil1!$N$11=$BA49,"d",""))))</f>
        <v/>
      </c>
      <c r="AC52" s="68" t="str">
        <f>IF(Feuil1!$L$12=$AZ48,"a",IF(Feuil1!$N$12=$AZ49,"b",IF(Feuil1!$L$13=$BA48,"c",IF(Feuil1!$N$13=$BA49,"d",""))))</f>
        <v/>
      </c>
      <c r="AD52" s="68" t="str">
        <f>IF(OR(Feuil1!$L$14=$AZ48,Feuil1!$L$15=$AZ48,Feuil1!$N$14=$AZ49,Feuil1!$N$15=$AZ49),"v","")</f>
        <v/>
      </c>
      <c r="AE52" s="68" t="str">
        <f>IF(OR(Feuil1!$L$16=$AZ48,Feuil1!$L$17=$AZ48,Feuil1!$N$16=$AZ49,Feuil1!$N$17=$AZ49),"v","")</f>
        <v/>
      </c>
      <c r="AF52" s="68" t="str">
        <f>IF(OR(Feuil1!$L$18=$AZ48,Feuil1!$L$19=$AZ48,Feuil1!$N$18=$AZ49,Feuil1!$N$19=$AZ49),"v","")</f>
        <v/>
      </c>
      <c r="AG52" s="68" t="str">
        <f>IF(OR(Feuil1!$L$20=$AZ48,Feuil1!$L$21=$AZ48,Feuil1!$N$20=$AZ49,Feuil1!$N$21=$AZ49),"v","")</f>
        <v/>
      </c>
      <c r="AH52" s="68" t="str">
        <f>IF(OR(Feuil1!$L$22=$AZ48,Feuil1!$L$23=$AZ48,Feuil1!$N$22=$AZ49,Feuil1!$N$23=$AZ49),"v","")</f>
        <v/>
      </c>
      <c r="AI52" s="68" t="str">
        <f>IF(OR(Feuil1!$L$24=$AZ48,Feuil1!$L$25=$AZ48,Feuil1!$N$24=$AZ49,Feuil1!$N$25=$AZ49),"v","")</f>
        <v/>
      </c>
      <c r="AJ52" s="80"/>
      <c r="AK52" s="81"/>
      <c r="AL52" s="79"/>
      <c r="AM52" s="80"/>
      <c r="AN52" s="80"/>
      <c r="AO52" s="80"/>
      <c r="AP52" s="80"/>
      <c r="AQ52" s="80"/>
      <c r="AR52" s="80"/>
      <c r="AS52" s="80"/>
      <c r="AT52" s="80"/>
      <c r="AU52" s="80"/>
      <c r="AV52" s="80"/>
      <c r="AW52" s="81"/>
      <c r="AX52" s="148" t="s">
        <v>66</v>
      </c>
      <c r="AZ52" s="149">
        <v>0.82291666666666496</v>
      </c>
      <c r="BA52" s="149">
        <v>0.82291666666666496</v>
      </c>
    </row>
    <row r="53" spans="1:53" ht="6.95" customHeight="1" x14ac:dyDescent="0.2">
      <c r="A53" s="129"/>
      <c r="B53" s="67"/>
      <c r="C53" s="68"/>
      <c r="D53" s="68"/>
      <c r="E53" s="68"/>
      <c r="F53" s="68"/>
      <c r="G53" s="68"/>
      <c r="H53" s="68"/>
      <c r="I53" s="68"/>
      <c r="J53" s="68"/>
      <c r="K53" s="68"/>
      <c r="L53" s="68"/>
      <c r="M53" s="69"/>
      <c r="N53" s="67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9"/>
      <c r="Z53" s="67"/>
      <c r="AA53" s="68" t="str">
        <f>IF(Feuil1!$L$8=$AZ49,"a",IF(Feuil1!$N$8=$AZ50,"b",IF(Feuil1!$L$9=$BA49,"c",IF(Feuil1!$N$9=$BA50,"d",""))))</f>
        <v/>
      </c>
      <c r="AB53" s="68" t="str">
        <f>IF(Feuil1!$L$10=$AZ49,"a",IF(Feuil1!$N$10=$AZ50,"b",IF(Feuil1!$L$11=$BA49,"c",IF(Feuil1!$N$11=$BA50,"d",""))))</f>
        <v/>
      </c>
      <c r="AC53" s="68" t="str">
        <f>IF(Feuil1!$L$12=$AZ49,"a",IF(Feuil1!$N$12=$AZ50,"b",IF(Feuil1!$L$13=$BA49,"c",IF(Feuil1!$N$13=$BA50,"d",""))))</f>
        <v/>
      </c>
      <c r="AD53" s="68" t="str">
        <f>IF(OR(Feuil1!$L$14=$AZ49,Feuil1!$L$15=$AZ49,Feuil1!$N$14=$AZ50,Feuil1!$N$15=$AZ50),"v","")</f>
        <v/>
      </c>
      <c r="AE53" s="68" t="str">
        <f>IF(OR(Feuil1!$L$16=$AZ49,Feuil1!$L$17=$AZ49,Feuil1!$N$16=$AZ50,Feuil1!$N$17=$AZ50),"v","")</f>
        <v/>
      </c>
      <c r="AF53" s="68" t="str">
        <f>IF(OR(Feuil1!$L$18=$AZ49,Feuil1!$L$19=$AZ49,Feuil1!$N$18=$AZ50,Feuil1!$N$19=$AZ50),"v","")</f>
        <v/>
      </c>
      <c r="AG53" s="68" t="str">
        <f>IF(OR(Feuil1!$L$20=$AZ49,Feuil1!$L$21=$AZ49,Feuil1!$N$20=$AZ50,Feuil1!$N$21=$AZ50),"v","")</f>
        <v/>
      </c>
      <c r="AH53" s="68" t="str">
        <f>IF(OR(Feuil1!$L$22=$AZ49,Feuil1!$L$23=$AZ49,Feuil1!$N$22=$AZ50,Feuil1!$N$23=$AZ50),"v","")</f>
        <v/>
      </c>
      <c r="AI53" s="68" t="str">
        <f>IF(OR(Feuil1!$L$24=$AZ49,Feuil1!$L$25=$AZ49,Feuil1!$N$24=$AZ50,Feuil1!$N$25=$AZ50),"v","")</f>
        <v/>
      </c>
      <c r="AJ53" s="68"/>
      <c r="AK53" s="69"/>
      <c r="AL53" s="67"/>
      <c r="AM53" s="68"/>
      <c r="AN53" s="68"/>
      <c r="AO53" s="68"/>
      <c r="AP53" s="68"/>
      <c r="AQ53" s="68"/>
      <c r="AR53" s="68"/>
      <c r="AS53" s="68"/>
      <c r="AT53" s="68"/>
      <c r="AU53" s="68"/>
      <c r="AV53" s="68"/>
      <c r="AW53" s="69"/>
      <c r="AX53" s="148"/>
      <c r="AZ53" s="149">
        <v>0.83333333333333204</v>
      </c>
      <c r="BA53" s="149">
        <v>0.83333333333333204</v>
      </c>
    </row>
    <row r="54" spans="1:53" ht="6.95" customHeight="1" x14ac:dyDescent="0.2">
      <c r="A54" s="129" t="s">
        <v>67</v>
      </c>
      <c r="B54" s="67"/>
      <c r="C54" s="68"/>
      <c r="D54" s="68"/>
      <c r="E54" s="68"/>
      <c r="F54" s="68"/>
      <c r="G54" s="68"/>
      <c r="H54" s="68"/>
      <c r="I54" s="68"/>
      <c r="J54" s="68"/>
      <c r="K54" s="68"/>
      <c r="L54" s="68"/>
      <c r="M54" s="69"/>
      <c r="N54" s="67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9"/>
      <c r="Z54" s="67"/>
      <c r="AA54" s="68" t="str">
        <f>IF(Feuil1!$L$8=$AZ50,"a",IF(Feuil1!$N$8=$AZ51,"b",IF(Feuil1!$L$9=$BA50,"c",IF(Feuil1!$N$9=$BA51,"d",""))))</f>
        <v/>
      </c>
      <c r="AB54" s="68" t="str">
        <f>IF(Feuil1!$L$10=$AZ50,"a",IF(Feuil1!$N$10=$AZ51,"b",IF(Feuil1!$L$11=$BA50,"c",IF(Feuil1!$N$11=$BA51,"d",""))))</f>
        <v/>
      </c>
      <c r="AC54" s="68" t="str">
        <f>IF(Feuil1!$L$12=$AZ50,"a",IF(Feuil1!$N$12=$AZ51,"b",IF(Feuil1!$L$13=$BA50,"c",IF(Feuil1!$N$13=$BA51,"d",""))))</f>
        <v/>
      </c>
      <c r="AD54" s="68" t="str">
        <f>IF(OR(Feuil1!$L$14=$AZ50,Feuil1!$L$15=$AZ50,Feuil1!$N$14=$AZ51,Feuil1!$N$15=$AZ51),"v","")</f>
        <v/>
      </c>
      <c r="AE54" s="68" t="str">
        <f>IF(OR(Feuil1!$L$16=$AZ50,Feuil1!$L$17=$AZ50,Feuil1!$N$16=$AZ51,Feuil1!$N$17=$AZ51),"v","")</f>
        <v/>
      </c>
      <c r="AF54" s="68" t="str">
        <f>IF(OR(Feuil1!$L$18=$AZ50,Feuil1!$L$19=$AZ50,Feuil1!$N$18=$AZ51,Feuil1!$N$19=$AZ51),"v","")</f>
        <v/>
      </c>
      <c r="AG54" s="68" t="str">
        <f>IF(OR(Feuil1!$L$20=$AZ50,Feuil1!$L$21=$AZ50,Feuil1!$N$20=$AZ51,Feuil1!$N$21=$AZ51),"v","")</f>
        <v/>
      </c>
      <c r="AH54" s="68" t="str">
        <f>IF(OR(Feuil1!$L$22=$AZ50,Feuil1!$L$23=$AZ50,Feuil1!$N$22=$AZ51,Feuil1!$N$23=$AZ51),"v","")</f>
        <v/>
      </c>
      <c r="AI54" s="68" t="str">
        <f>IF(OR(Feuil1!$L$24=$AZ50,Feuil1!$L$25=$AZ50,Feuil1!$N$24=$AZ51,Feuil1!$N$25=$AZ51),"v","")</f>
        <v/>
      </c>
      <c r="AJ54" s="68"/>
      <c r="AK54" s="69"/>
      <c r="AL54" s="67"/>
      <c r="AM54" s="68"/>
      <c r="AN54" s="68"/>
      <c r="AO54" s="68"/>
      <c r="AP54" s="68"/>
      <c r="AQ54" s="68"/>
      <c r="AR54" s="68"/>
      <c r="AS54" s="68"/>
      <c r="AT54" s="68"/>
      <c r="AU54" s="68"/>
      <c r="AV54" s="68"/>
      <c r="AW54" s="69"/>
      <c r="AX54" s="148" t="s">
        <v>67</v>
      </c>
      <c r="AZ54" s="149">
        <v>0.843749999999998</v>
      </c>
      <c r="BA54" s="149">
        <v>0.843749999999998</v>
      </c>
    </row>
    <row r="55" spans="1:53" ht="6.95" customHeight="1" x14ac:dyDescent="0.2">
      <c r="A55" s="129"/>
      <c r="B55" s="70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2"/>
      <c r="N55" s="70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2"/>
      <c r="Z55" s="70"/>
      <c r="AA55" s="68" t="str">
        <f>IF(Feuil1!$L$8=$AZ51,"a",IF(Feuil1!$N$8=$AZ52,"b",IF(Feuil1!$L$9=$BA51,"c",IF(Feuil1!$N$9=$BA52,"d",""))))</f>
        <v/>
      </c>
      <c r="AB55" s="68" t="str">
        <f>IF(Feuil1!$L$10=$AZ51,"a",IF(Feuil1!$N$10=$AZ52,"b",IF(Feuil1!$L$11=$BA51,"c",IF(Feuil1!$N$11=$BA52,"d",""))))</f>
        <v/>
      </c>
      <c r="AC55" s="68" t="str">
        <f>IF(Feuil1!$L$12=$AZ51,"a",IF(Feuil1!$N$12=$AZ52,"b",IF(Feuil1!$L$13=$BA51,"c",IF(Feuil1!$N$13=$BA52,"d",""))))</f>
        <v/>
      </c>
      <c r="AD55" s="68" t="str">
        <f>IF(OR(Feuil1!$L$14=$AZ51,Feuil1!$L$15=$AZ51,Feuil1!$N$14=$AZ52,Feuil1!$N$15=$AZ52),"v","")</f>
        <v/>
      </c>
      <c r="AE55" s="68" t="str">
        <f>IF(OR(Feuil1!$L$16=$AZ51,Feuil1!$L$17=$AZ51,Feuil1!$N$16=$AZ52,Feuil1!$N$17=$AZ52),"v","")</f>
        <v/>
      </c>
      <c r="AF55" s="68" t="str">
        <f>IF(OR(Feuil1!$L$18=$AZ51,Feuil1!$L$19=$AZ51,Feuil1!$N$18=$AZ52,Feuil1!$N$19=$AZ52),"v","")</f>
        <v/>
      </c>
      <c r="AG55" s="68" t="str">
        <f>IF(OR(Feuil1!$L$20=$AZ51,Feuil1!$L$21=$AZ51,Feuil1!$N$20=$AZ52,Feuil1!$N$21=$AZ52),"v","")</f>
        <v/>
      </c>
      <c r="AH55" s="68" t="str">
        <f>IF(OR(Feuil1!$L$22=$AZ51,Feuil1!$L$23=$AZ51,Feuil1!$N$22=$AZ52,Feuil1!$N$23=$AZ52),"v","")</f>
        <v/>
      </c>
      <c r="AI55" s="68" t="str">
        <f>IF(OR(Feuil1!$L$24=$AZ51,Feuil1!$L$25=$AZ51,Feuil1!$N$24=$AZ52,Feuil1!$N$25=$AZ52),"v","")</f>
        <v/>
      </c>
      <c r="AJ55" s="71"/>
      <c r="AK55" s="72"/>
      <c r="AL55" s="70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2"/>
      <c r="AX55" s="148"/>
      <c r="AZ55" s="149">
        <v>0.85416666666666496</v>
      </c>
      <c r="BA55" s="149">
        <v>0.85416666666666496</v>
      </c>
    </row>
    <row r="56" spans="1:53" ht="6.95" customHeight="1" x14ac:dyDescent="0.2">
      <c r="A56" s="129" t="s">
        <v>68</v>
      </c>
      <c r="B56" s="67"/>
      <c r="C56" s="68"/>
      <c r="D56" s="68"/>
      <c r="E56" s="68"/>
      <c r="F56" s="68"/>
      <c r="G56" s="68"/>
      <c r="H56" s="68"/>
      <c r="I56" s="68"/>
      <c r="J56" s="68"/>
      <c r="K56" s="68"/>
      <c r="L56" s="68"/>
      <c r="M56" s="69"/>
      <c r="N56" s="67"/>
      <c r="O56" s="68"/>
      <c r="P56" s="68"/>
      <c r="Q56" s="68"/>
      <c r="R56" s="68"/>
      <c r="S56" s="68"/>
      <c r="T56" s="68"/>
      <c r="U56" s="68"/>
      <c r="V56" s="68"/>
      <c r="W56" s="68"/>
      <c r="X56" s="68"/>
      <c r="Y56" s="69"/>
      <c r="Z56" s="67"/>
      <c r="AA56" s="68" t="str">
        <f>IF(Feuil1!$L$8=$AZ52,"a",IF(Feuil1!$N$8=$AZ53,"b",IF(Feuil1!$L$9=$BA52,"c",IF(Feuil1!$N$9=$BA53,"d",""))))</f>
        <v/>
      </c>
      <c r="AB56" s="68" t="str">
        <f>IF(Feuil1!$L$10=$AZ52,"a",IF(Feuil1!$N$10=$AZ53,"b",IF(Feuil1!$L$11=$BA52,"c",IF(Feuil1!$N$11=$BA53,"d",""))))</f>
        <v/>
      </c>
      <c r="AC56" s="68" t="str">
        <f>IF(Feuil1!$L$12=$AZ52,"a",IF(Feuil1!$N$12=$AZ53,"b",IF(Feuil1!$L$13=$BA52,"c",IF(Feuil1!$N$13=$BA53,"d",""))))</f>
        <v/>
      </c>
      <c r="AD56" s="68" t="str">
        <f>IF(OR(Feuil1!$L$14=$AZ52,Feuil1!$L$15=$AZ52,Feuil1!$N$14=$AZ53,Feuil1!$N$15=$AZ53),"v","")</f>
        <v/>
      </c>
      <c r="AE56" s="68" t="str">
        <f>IF(OR(Feuil1!$L$16=$AZ52,Feuil1!$L$17=$AZ52,Feuil1!$N$16=$AZ53,Feuil1!$N$17=$AZ53),"v","")</f>
        <v/>
      </c>
      <c r="AF56" s="68" t="str">
        <f>IF(OR(Feuil1!$L$18=$AZ52,Feuil1!$L$19=$AZ52,Feuil1!$N$18=$AZ53,Feuil1!$N$19=$AZ53),"v","")</f>
        <v/>
      </c>
      <c r="AG56" s="68" t="str">
        <f>IF(OR(Feuil1!$L$20=$AZ52,Feuil1!$L$21=$AZ52,Feuil1!$N$20=$AZ53,Feuil1!$N$21=$AZ53),"v","")</f>
        <v/>
      </c>
      <c r="AH56" s="68" t="str">
        <f>IF(OR(Feuil1!$L$22=$AZ52,Feuil1!$L$23=$AZ52,Feuil1!$N$22=$AZ53,Feuil1!$N$23=$AZ53),"v","")</f>
        <v/>
      </c>
      <c r="AI56" s="68" t="str">
        <f>IF(OR(Feuil1!$L$24=$AZ52,Feuil1!$L$25=$AZ52,Feuil1!$N$24=$AZ53,Feuil1!$N$25=$AZ53),"v","")</f>
        <v/>
      </c>
      <c r="AJ56" s="68"/>
      <c r="AK56" s="69"/>
      <c r="AL56" s="67"/>
      <c r="AM56" s="68"/>
      <c r="AN56" s="68"/>
      <c r="AO56" s="68"/>
      <c r="AP56" s="68"/>
      <c r="AQ56" s="68"/>
      <c r="AR56" s="68"/>
      <c r="AS56" s="68"/>
      <c r="AT56" s="68"/>
      <c r="AU56" s="68"/>
      <c r="AV56" s="68"/>
      <c r="AW56" s="69"/>
      <c r="AX56" s="148" t="s">
        <v>68</v>
      </c>
      <c r="AZ56" s="149">
        <v>0.86458333333333204</v>
      </c>
      <c r="BA56" s="149">
        <v>0.86458333333333204</v>
      </c>
    </row>
    <row r="57" spans="1:53" ht="6.95" customHeight="1" x14ac:dyDescent="0.2">
      <c r="A57" s="129"/>
      <c r="B57" s="73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5"/>
      <c r="N57" s="73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5"/>
      <c r="Z57" s="73"/>
      <c r="AA57" s="68" t="str">
        <f>IF(Feuil1!$L$8=$AZ53,"a",IF(Feuil1!$N$8=$AZ54,"b",IF(Feuil1!$L$9=$BA53,"c",IF(Feuil1!$N$9=$BA54,"d",""))))</f>
        <v/>
      </c>
      <c r="AB57" s="68" t="str">
        <f>IF(Feuil1!$L$10=$AZ53,"a",IF(Feuil1!$N$10=$AZ54,"b",IF(Feuil1!$L$11=$BA53,"c",IF(Feuil1!$N$11=$BA54,"d",""))))</f>
        <v/>
      </c>
      <c r="AC57" s="68" t="str">
        <f>IF(Feuil1!$L$12=$AZ53,"a",IF(Feuil1!$N$12=$AZ54,"b",IF(Feuil1!$L$13=$BA53,"c",IF(Feuil1!$N$13=$BA54,"d",""))))</f>
        <v/>
      </c>
      <c r="AD57" s="68" t="str">
        <f>IF(OR(Feuil1!$L$14=$AZ53,Feuil1!$L$15=$AZ53,Feuil1!$N$14=$AZ54,Feuil1!$N$15=$AZ54),"v","")</f>
        <v/>
      </c>
      <c r="AE57" s="68" t="str">
        <f>IF(OR(Feuil1!$L$16=$AZ53,Feuil1!$L$17=$AZ53,Feuil1!$N$16=$AZ54,Feuil1!$N$17=$AZ54),"v","")</f>
        <v/>
      </c>
      <c r="AF57" s="68" t="str">
        <f>IF(OR(Feuil1!$L$18=$AZ53,Feuil1!$L$19=$AZ53,Feuil1!$N$18=$AZ54,Feuil1!$N$19=$AZ54),"v","")</f>
        <v/>
      </c>
      <c r="AG57" s="68" t="str">
        <f>IF(OR(Feuil1!$L$20=$AZ53,Feuil1!$L$21=$AZ53,Feuil1!$N$20=$AZ54,Feuil1!$N$21=$AZ54),"v","")</f>
        <v/>
      </c>
      <c r="AH57" s="68" t="str">
        <f>IF(OR(Feuil1!$L$22=$AZ53,Feuil1!$L$23=$AZ53,Feuil1!$N$22=$AZ54,Feuil1!$N$23=$AZ54),"v","")</f>
        <v/>
      </c>
      <c r="AI57" s="68" t="str">
        <f>IF(OR(Feuil1!$L$24=$AZ53,Feuil1!$L$25=$AZ53,Feuil1!$N$24=$AZ54,Feuil1!$N$25=$AZ54),"v","")</f>
        <v/>
      </c>
      <c r="AJ57" s="74"/>
      <c r="AK57" s="75"/>
      <c r="AL57" s="73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5"/>
      <c r="AX57" s="148"/>
      <c r="AZ57" s="149">
        <v>0.874999999999998</v>
      </c>
      <c r="BA57" s="149">
        <v>0.874999999999998</v>
      </c>
    </row>
    <row r="58" spans="1:53" ht="6.95" customHeight="1" x14ac:dyDescent="0.2">
      <c r="A58" s="129" t="s">
        <v>69</v>
      </c>
      <c r="B58" s="76"/>
      <c r="C58" s="77"/>
      <c r="D58" s="77"/>
      <c r="E58" s="77"/>
      <c r="F58" s="77"/>
      <c r="G58" s="77"/>
      <c r="H58" s="77"/>
      <c r="I58" s="77"/>
      <c r="J58" s="77"/>
      <c r="K58" s="77"/>
      <c r="L58" s="77"/>
      <c r="M58" s="78"/>
      <c r="N58" s="76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8"/>
      <c r="Z58" s="76"/>
      <c r="AA58" s="68" t="str">
        <f>IF(Feuil1!$L$8=$AZ54,"a",IF(Feuil1!$N$8=$AZ55,"b",IF(Feuil1!$L$9=$BA54,"c",IF(Feuil1!$N$9=$BA55,"d",""))))</f>
        <v/>
      </c>
      <c r="AB58" s="68" t="str">
        <f>IF(Feuil1!$L$10=$AZ54,"a",IF(Feuil1!$N$10=$AZ55,"b",IF(Feuil1!$L$11=$BA54,"c",IF(Feuil1!$N$11=$BA55,"d",""))))</f>
        <v/>
      </c>
      <c r="AC58" s="68" t="str">
        <f>IF(Feuil1!$L$12=$AZ54,"a",IF(Feuil1!$N$12=$AZ55,"b",IF(Feuil1!$L$13=$BA54,"c",IF(Feuil1!$N$13=$BA55,"d",""))))</f>
        <v/>
      </c>
      <c r="AD58" s="68" t="str">
        <f>IF(OR(Feuil1!$L$14=$AZ54,Feuil1!$L$15=$AZ54,Feuil1!$N$14=$AZ55,Feuil1!$N$15=$AZ55),"v","")</f>
        <v/>
      </c>
      <c r="AE58" s="68" t="str">
        <f>IF(OR(Feuil1!$L$16=$AZ54,Feuil1!$L$17=$AZ54,Feuil1!$N$16=$AZ55,Feuil1!$N$17=$AZ55),"v","")</f>
        <v/>
      </c>
      <c r="AF58" s="68" t="str">
        <f>IF(OR(Feuil1!$L$18=$AZ54,Feuil1!$L$19=$AZ54,Feuil1!$N$18=$AZ55,Feuil1!$N$19=$AZ55),"v","")</f>
        <v/>
      </c>
      <c r="AG58" s="68" t="str">
        <f>IF(OR(Feuil1!$L$20=$AZ54,Feuil1!$L$21=$AZ54,Feuil1!$N$20=$AZ55,Feuil1!$N$21=$AZ55),"v","")</f>
        <v/>
      </c>
      <c r="AH58" s="68" t="str">
        <f>IF(OR(Feuil1!$L$22=$AZ54,Feuil1!$L$23=$AZ54,Feuil1!$N$22=$AZ55,Feuil1!$N$23=$AZ55),"v","")</f>
        <v/>
      </c>
      <c r="AI58" s="68" t="str">
        <f>IF(OR(Feuil1!$L$24=$AZ54,Feuil1!$L$25=$AZ54,Feuil1!$N$24=$AZ55,Feuil1!$N$25=$AZ55),"v","")</f>
        <v/>
      </c>
      <c r="AJ58" s="77"/>
      <c r="AK58" s="78"/>
      <c r="AL58" s="76"/>
      <c r="AM58" s="77"/>
      <c r="AN58" s="77"/>
      <c r="AO58" s="77"/>
      <c r="AP58" s="77"/>
      <c r="AQ58" s="77"/>
      <c r="AR58" s="77"/>
      <c r="AS58" s="77"/>
      <c r="AT58" s="77"/>
      <c r="AU58" s="77"/>
      <c r="AV58" s="77"/>
      <c r="AW58" s="78"/>
      <c r="AX58" s="148" t="s">
        <v>69</v>
      </c>
      <c r="AZ58" s="149">
        <v>0.88541666666666596</v>
      </c>
      <c r="BA58" s="149">
        <v>0.88541666666666596</v>
      </c>
    </row>
    <row r="59" spans="1:53" ht="6.95" customHeight="1" x14ac:dyDescent="0.2">
      <c r="A59" s="129"/>
      <c r="B59" s="67"/>
      <c r="C59" s="68"/>
      <c r="D59" s="68"/>
      <c r="E59" s="68"/>
      <c r="F59" s="68"/>
      <c r="G59" s="68"/>
      <c r="H59" s="68"/>
      <c r="I59" s="68"/>
      <c r="J59" s="68"/>
      <c r="K59" s="68"/>
      <c r="L59" s="68"/>
      <c r="M59" s="69"/>
      <c r="N59" s="67"/>
      <c r="O59" s="68"/>
      <c r="P59" s="68"/>
      <c r="Q59" s="68"/>
      <c r="R59" s="68"/>
      <c r="S59" s="68"/>
      <c r="T59" s="68"/>
      <c r="U59" s="68"/>
      <c r="V59" s="68"/>
      <c r="W59" s="68"/>
      <c r="X59" s="68"/>
      <c r="Y59" s="69"/>
      <c r="Z59" s="67"/>
      <c r="AA59" s="68" t="str">
        <f>IF(Feuil1!$L$8=$AZ55,"a",IF(Feuil1!$N$8=$AZ56,"b",IF(Feuil1!$L$9=$BA55,"c",IF(Feuil1!$N$9=$BA56,"d",""))))</f>
        <v/>
      </c>
      <c r="AB59" s="68" t="str">
        <f>IF(Feuil1!$L$10=$AZ55,"a",IF(Feuil1!$N$10=$AZ56,"b",IF(Feuil1!$L$11=$BA55,"c",IF(Feuil1!$N$11=$BA56,"d",""))))</f>
        <v/>
      </c>
      <c r="AC59" s="68" t="str">
        <f>IF(Feuil1!$L$12=$AZ55,"a",IF(Feuil1!$N$12=$AZ56,"b",IF(Feuil1!$L$13=$BA55,"c",IF(Feuil1!$N$13=$BA56,"d",""))))</f>
        <v/>
      </c>
      <c r="AD59" s="68" t="str">
        <f>IF(OR(Feuil1!$L$14=$AZ55,Feuil1!$L$15=$AZ55,Feuil1!$N$14=$AZ56,Feuil1!$N$15=$AZ56),"v","")</f>
        <v/>
      </c>
      <c r="AE59" s="68" t="str">
        <f>IF(OR(Feuil1!$L$16=$AZ55,Feuil1!$L$17=$AZ55,Feuil1!$N$16=$AZ56,Feuil1!$N$17=$AZ56),"v","")</f>
        <v/>
      </c>
      <c r="AF59" s="68" t="str">
        <f>IF(OR(Feuil1!$L$18=$AZ55,Feuil1!$L$19=$AZ55,Feuil1!$N$18=$AZ56,Feuil1!$N$19=$AZ56),"v","")</f>
        <v/>
      </c>
      <c r="AG59" s="68" t="str">
        <f>IF(OR(Feuil1!$L$20=$AZ55,Feuil1!$L$21=$AZ55,Feuil1!$N$20=$AZ56,Feuil1!$N$21=$AZ56),"v","")</f>
        <v/>
      </c>
      <c r="AH59" s="68" t="str">
        <f>IF(OR(Feuil1!$L$22=$AZ55,Feuil1!$L$23=$AZ55,Feuil1!$N$22=$AZ56,Feuil1!$N$23=$AZ56),"v","")</f>
        <v/>
      </c>
      <c r="AI59" s="68" t="str">
        <f>IF(OR(Feuil1!$L$24=$AZ55,Feuil1!$L$25=$AZ55,Feuil1!$N$24=$AZ56,Feuil1!$N$25=$AZ56),"v","")</f>
        <v/>
      </c>
      <c r="AJ59" s="68"/>
      <c r="AK59" s="69"/>
      <c r="AL59" s="67"/>
      <c r="AM59" s="68"/>
      <c r="AN59" s="68"/>
      <c r="AO59" s="68"/>
      <c r="AP59" s="68"/>
      <c r="AQ59" s="68"/>
      <c r="AR59" s="68"/>
      <c r="AS59" s="68"/>
      <c r="AT59" s="68"/>
      <c r="AU59" s="68"/>
      <c r="AV59" s="68"/>
      <c r="AW59" s="69"/>
      <c r="AX59" s="148"/>
      <c r="AZ59" s="149">
        <v>0.89583333333333304</v>
      </c>
      <c r="BA59" s="149">
        <v>0.89583333333333304</v>
      </c>
    </row>
    <row r="60" spans="1:53" ht="6.95" customHeight="1" x14ac:dyDescent="0.2">
      <c r="A60" s="129"/>
      <c r="B60" s="67"/>
      <c r="C60" s="68"/>
      <c r="D60" s="68"/>
      <c r="E60" s="68"/>
      <c r="F60" s="68"/>
      <c r="G60" s="68"/>
      <c r="H60" s="68"/>
      <c r="I60" s="68"/>
      <c r="J60" s="68"/>
      <c r="K60" s="68"/>
      <c r="L60" s="68"/>
      <c r="M60" s="69"/>
      <c r="N60" s="67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9"/>
      <c r="Z60" s="67"/>
      <c r="AA60" s="68" t="str">
        <f>IF(Feuil1!$L$8=$AZ56,"a",IF(Feuil1!$N$8=$AZ57,"b",IF(Feuil1!$L$9=$BA56,"c",IF(Feuil1!$N$9=$BA57,"d",""))))</f>
        <v/>
      </c>
      <c r="AB60" s="68" t="str">
        <f>IF(Feuil1!$L$10=$AZ56,"a",IF(Feuil1!$N$10=$AZ57,"b",IF(Feuil1!$L$11=$BA56,"c",IF(Feuil1!$N$11=$BA57,"d",""))))</f>
        <v/>
      </c>
      <c r="AC60" s="68" t="str">
        <f>IF(Feuil1!$L$12=$AZ56,"a",IF(Feuil1!$N$12=$AZ57,"b",IF(Feuil1!$L$13=$BA56,"c",IF(Feuil1!$N$13=$BA57,"d",""))))</f>
        <v/>
      </c>
      <c r="AD60" s="68" t="str">
        <f>IF(OR(Feuil1!$L$14=$AZ56,Feuil1!$L$15=$AZ56,Feuil1!$N$14=$AZ57,Feuil1!$N$15=$AZ57),"v","")</f>
        <v/>
      </c>
      <c r="AE60" s="68" t="str">
        <f>IF(OR(Feuil1!$L$16=$AZ56,Feuil1!$L$17=$AZ56,Feuil1!$N$16=$AZ57,Feuil1!$N$17=$AZ57),"v","")</f>
        <v/>
      </c>
      <c r="AF60" s="68" t="str">
        <f>IF(OR(Feuil1!$L$18=$AZ56,Feuil1!$L$19=$AZ56,Feuil1!$N$18=$AZ57,Feuil1!$N$19=$AZ57),"v","")</f>
        <v/>
      </c>
      <c r="AG60" s="68" t="str">
        <f>IF(OR(Feuil1!$L$20=$AZ56,Feuil1!$L$21=$AZ56,Feuil1!$N$20=$AZ57,Feuil1!$N$21=$AZ57),"v","")</f>
        <v/>
      </c>
      <c r="AH60" s="68" t="str">
        <f>IF(OR(Feuil1!$L$22=$AZ56,Feuil1!$L$23=$AZ56,Feuil1!$N$22=$AZ57,Feuil1!$N$23=$AZ57),"v","")</f>
        <v/>
      </c>
      <c r="AI60" s="68" t="str">
        <f>IF(OR(Feuil1!$L$24=$AZ56,Feuil1!$L$25=$AZ56,Feuil1!$N$24=$AZ57,Feuil1!$N$25=$AZ57),"v","")</f>
        <v/>
      </c>
      <c r="AJ60" s="68"/>
      <c r="AK60" s="69"/>
      <c r="AL60" s="67"/>
      <c r="AM60" s="68"/>
      <c r="AN60" s="68"/>
      <c r="AO60" s="68"/>
      <c r="AP60" s="68"/>
      <c r="AQ60" s="68"/>
      <c r="AR60" s="68"/>
      <c r="AS60" s="68"/>
      <c r="AT60" s="68"/>
      <c r="AU60" s="68"/>
      <c r="AV60" s="68"/>
      <c r="AW60" s="69"/>
      <c r="AZ60" s="149">
        <v>0.90625</v>
      </c>
      <c r="BA60" s="149">
        <v>0.90625</v>
      </c>
    </row>
    <row r="61" spans="1:53" ht="6.95" customHeight="1" x14ac:dyDescent="0.2">
      <c r="A61" s="129"/>
      <c r="B61" s="79"/>
      <c r="C61" s="80"/>
      <c r="D61" s="80"/>
      <c r="E61" s="80"/>
      <c r="F61" s="80"/>
      <c r="G61" s="80"/>
      <c r="H61" s="80"/>
      <c r="I61" s="80"/>
      <c r="J61" s="80"/>
      <c r="K61" s="80"/>
      <c r="L61" s="80"/>
      <c r="M61" s="81"/>
      <c r="N61" s="79"/>
      <c r="O61" s="80"/>
      <c r="P61" s="80"/>
      <c r="Q61" s="80"/>
      <c r="R61" s="80"/>
      <c r="S61" s="80"/>
      <c r="T61" s="80"/>
      <c r="U61" s="80"/>
      <c r="V61" s="80"/>
      <c r="W61" s="80"/>
      <c r="X61" s="80"/>
      <c r="Y61" s="81"/>
      <c r="Z61" s="79"/>
      <c r="AA61" s="68" t="str">
        <f>IF(Feuil1!$L$8=$AZ57,"a",IF(Feuil1!$N$8=$AZ58,"b",IF(Feuil1!$L$9=$BA57,"c",IF(Feuil1!$N$9=$BA58,"d",""))))</f>
        <v/>
      </c>
      <c r="AB61" s="68" t="str">
        <f>IF(Feuil1!$L$10=$AZ57,"a",IF(Feuil1!$N$10=$AZ58,"b",IF(Feuil1!$L$11=$BA57,"c",IF(Feuil1!$N$11=$BA58,"d",""))))</f>
        <v/>
      </c>
      <c r="AC61" s="68" t="str">
        <f>IF(Feuil1!$L$12=$AZ57,"a",IF(Feuil1!$N$12=$AZ58,"b",IF(Feuil1!$L$13=$BA57,"c",IF(Feuil1!$N$13=$BA58,"d",""))))</f>
        <v/>
      </c>
      <c r="AD61" s="68" t="str">
        <f>IF(OR(Feuil1!$L$14=$AZ57,Feuil1!$L$15=$AZ57,Feuil1!$N$14=$AZ58,Feuil1!$N$15=$AZ58),"v","")</f>
        <v/>
      </c>
      <c r="AE61" s="68" t="str">
        <f>IF(OR(Feuil1!$L$16=$AZ57,Feuil1!$L$17=$AZ57,Feuil1!$N$16=$AZ58,Feuil1!$N$17=$AZ58),"v","")</f>
        <v/>
      </c>
      <c r="AF61" s="68" t="str">
        <f>IF(OR(Feuil1!$L$18=$AZ57,Feuil1!$L$19=$AZ57,Feuil1!$N$18=$AZ58,Feuil1!$N$19=$AZ58),"v","")</f>
        <v/>
      </c>
      <c r="AG61" s="68" t="str">
        <f>IF(OR(Feuil1!$L$20=$AZ57,Feuil1!$L$21=$AZ57,Feuil1!$N$20=$AZ58,Feuil1!$N$21=$AZ58),"v","")</f>
        <v/>
      </c>
      <c r="AH61" s="68" t="str">
        <f>IF(OR(Feuil1!$L$22=$AZ57,Feuil1!$L$23=$AZ57,Feuil1!$N$22=$AZ58,Feuil1!$N$23=$AZ58),"v","")</f>
        <v/>
      </c>
      <c r="AI61" s="68" t="str">
        <f>IF(OR(Feuil1!$L$24=$AZ57,Feuil1!$L$25=$AZ57,Feuil1!$N$24=$AZ58,Feuil1!$N$25=$AZ58),"v","")</f>
        <v/>
      </c>
      <c r="AJ61" s="80"/>
      <c r="AK61" s="81"/>
      <c r="AL61" s="79"/>
      <c r="AM61" s="80"/>
      <c r="AN61" s="80"/>
      <c r="AO61" s="80"/>
      <c r="AP61" s="80"/>
      <c r="AQ61" s="80"/>
      <c r="AR61" s="80"/>
      <c r="AS61" s="80"/>
      <c r="AT61" s="80"/>
      <c r="AU61" s="80"/>
      <c r="AV61" s="80"/>
      <c r="AW61" s="81"/>
      <c r="AZ61" s="149">
        <v>0.91666666666666696</v>
      </c>
      <c r="BA61" s="149">
        <v>0.91666666666666696</v>
      </c>
    </row>
    <row r="62" spans="1:53" ht="3.95" customHeight="1" x14ac:dyDescent="0.2">
      <c r="AZ62" s="149">
        <v>0.92708333333333404</v>
      </c>
      <c r="BA62" s="149">
        <v>0.92708333333333404</v>
      </c>
    </row>
    <row r="63" spans="1:53" ht="18" customHeight="1" x14ac:dyDescent="0.2">
      <c r="A63" s="62" t="s">
        <v>70</v>
      </c>
      <c r="B63" s="101">
        <f>Feuil1!C6</f>
        <v>0</v>
      </c>
      <c r="C63" s="101">
        <f>Feuil1!C8</f>
        <v>0</v>
      </c>
      <c r="D63" s="101">
        <f>Feuil1!C10</f>
        <v>0</v>
      </c>
      <c r="E63" s="101">
        <f>Feuil1!C12</f>
        <v>0</v>
      </c>
      <c r="F63" s="101">
        <f>Feuil1!C14</f>
        <v>0</v>
      </c>
      <c r="G63" s="101">
        <f>Feuil1!C16</f>
        <v>0</v>
      </c>
      <c r="H63" s="101">
        <f>Feuil1!C18</f>
        <v>0</v>
      </c>
      <c r="I63" s="101">
        <f>Feuil1!C20</f>
        <v>0</v>
      </c>
      <c r="J63" s="101">
        <f>Feuil1!C22</f>
        <v>0</v>
      </c>
      <c r="K63" s="101">
        <f>Feuil1!C24</f>
        <v>0</v>
      </c>
      <c r="L63" s="101"/>
      <c r="M63" s="101"/>
      <c r="N63" s="101"/>
      <c r="O63" s="101"/>
      <c r="P63" s="101"/>
      <c r="Q63" s="101"/>
      <c r="R63" s="101"/>
      <c r="S63" s="101"/>
      <c r="T63" s="101"/>
      <c r="U63" s="101"/>
      <c r="V63" s="101"/>
      <c r="W63" s="101"/>
      <c r="X63" s="101"/>
      <c r="Y63" s="101"/>
      <c r="Z63" s="100">
        <f>Feuil1!K6</f>
        <v>0</v>
      </c>
      <c r="AA63" s="100">
        <f>Feuil1!K8</f>
        <v>0.99999999999999911</v>
      </c>
      <c r="AB63" s="100">
        <f>Feuil1!K10</f>
        <v>3.5000000000000009</v>
      </c>
      <c r="AC63" s="100">
        <f>Feuil1!K12</f>
        <v>0</v>
      </c>
      <c r="AD63" s="100">
        <f>Feuil1!K14</f>
        <v>10</v>
      </c>
      <c r="AE63" s="100">
        <f>Feuil1!K16</f>
        <v>3</v>
      </c>
      <c r="AF63" s="100">
        <f>Feuil1!K18</f>
        <v>7.2500000000000009</v>
      </c>
      <c r="AG63" s="100">
        <f>Feuil1!K20</f>
        <v>0</v>
      </c>
      <c r="AH63" s="100">
        <f>Feuil1!K22</f>
        <v>3</v>
      </c>
      <c r="AI63" s="100">
        <f>Feuil1!K24</f>
        <v>8.5</v>
      </c>
      <c r="AJ63" s="100"/>
      <c r="AK63" s="100"/>
      <c r="AL63" s="101"/>
      <c r="AM63" s="101"/>
      <c r="AN63" s="101"/>
      <c r="AO63" s="101"/>
      <c r="AP63" s="101"/>
      <c r="AQ63" s="101"/>
      <c r="AR63" s="101"/>
      <c r="AS63" s="101"/>
      <c r="AT63" s="101"/>
      <c r="AU63" s="101"/>
      <c r="AV63" s="101"/>
      <c r="AW63" s="101"/>
    </row>
    <row r="64" spans="1:53" ht="8.1" customHeight="1" x14ac:dyDescent="0.2">
      <c r="A64" s="62" t="s">
        <v>71</v>
      </c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65"/>
      <c r="AM64" s="65"/>
      <c r="AN64" s="65"/>
      <c r="AO64" s="65"/>
      <c r="AP64" s="65"/>
      <c r="AQ64" s="65"/>
      <c r="AR64" s="65"/>
      <c r="AS64" s="65"/>
      <c r="AT64" s="65"/>
      <c r="AU64" s="65"/>
      <c r="AV64" s="65"/>
      <c r="AW64" s="65"/>
    </row>
    <row r="65" spans="1:52" ht="14.1" customHeight="1" x14ac:dyDescent="0.2"/>
    <row r="66" spans="1:52" ht="14.1" customHeight="1" x14ac:dyDescent="0.2">
      <c r="A66" s="62" t="s">
        <v>72</v>
      </c>
      <c r="B66" s="127">
        <f>Feuil1!C26</f>
        <v>0</v>
      </c>
      <c r="C66" s="127"/>
      <c r="D66" s="127"/>
      <c r="E66" s="127"/>
      <c r="F66" s="127"/>
      <c r="G66" s="127"/>
      <c r="H66" s="127"/>
      <c r="I66" s="127"/>
      <c r="J66" s="127"/>
      <c r="K66" s="127"/>
      <c r="L66" s="127"/>
      <c r="M66" s="127"/>
      <c r="N66" s="127">
        <f>Feuil1!G26</f>
        <v>0</v>
      </c>
      <c r="O66" s="127"/>
      <c r="P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>
        <f>Feuil1!K26</f>
        <v>36.25</v>
      </c>
      <c r="AA66" s="127"/>
      <c r="AB66" s="127"/>
      <c r="AC66" s="127"/>
      <c r="AD66" s="127"/>
      <c r="AE66" s="127"/>
      <c r="AF66" s="127"/>
      <c r="AG66" s="127"/>
      <c r="AH66" s="127"/>
      <c r="AI66" s="127"/>
      <c r="AJ66" s="127"/>
      <c r="AK66" s="127"/>
      <c r="AL66" s="127">
        <f>Feuil1!W26</f>
        <v>0</v>
      </c>
      <c r="AM66" s="127"/>
      <c r="AN66" s="127"/>
      <c r="AO66" s="127"/>
      <c r="AP66" s="127"/>
      <c r="AQ66" s="127"/>
      <c r="AR66" s="127"/>
      <c r="AS66" s="127"/>
      <c r="AT66" s="127"/>
      <c r="AU66" s="127"/>
      <c r="AV66" s="127"/>
      <c r="AW66" s="127"/>
    </row>
    <row r="67" spans="1:52" ht="14.1" customHeight="1" x14ac:dyDescent="0.2">
      <c r="A67" s="62" t="s">
        <v>73</v>
      </c>
      <c r="B67" s="127">
        <f>Feuil2!B68/Feuil1!$Y$1</f>
        <v>0</v>
      </c>
      <c r="C67" s="127"/>
      <c r="D67" s="127"/>
      <c r="E67" s="127"/>
      <c r="F67" s="127"/>
      <c r="G67" s="127"/>
      <c r="H67" s="127"/>
      <c r="I67" s="127"/>
      <c r="J67" s="127"/>
      <c r="K67" s="127"/>
      <c r="L67" s="127"/>
      <c r="M67" s="127"/>
      <c r="N67" s="127">
        <f>Feuil2!N68/Feuil1!$Y$1</f>
        <v>0</v>
      </c>
      <c r="O67" s="127"/>
      <c r="P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>
        <f>Feuil2!Z68/Feuil1!$Y$1</f>
        <v>0</v>
      </c>
      <c r="AA67" s="127"/>
      <c r="AB67" s="127"/>
      <c r="AC67" s="127"/>
      <c r="AD67" s="127"/>
      <c r="AE67" s="127"/>
      <c r="AF67" s="127"/>
      <c r="AG67" s="127"/>
      <c r="AH67" s="127"/>
      <c r="AI67" s="127"/>
      <c r="AJ67" s="127"/>
      <c r="AK67" s="127"/>
      <c r="AL67" s="127">
        <f>Feuil2!AL68/Feuil1!$Y$1</f>
        <v>0</v>
      </c>
      <c r="AM67" s="127"/>
      <c r="AN67" s="127"/>
      <c r="AO67" s="127"/>
      <c r="AP67" s="127"/>
      <c r="AQ67" s="127"/>
      <c r="AR67" s="127"/>
      <c r="AS67" s="127"/>
      <c r="AT67" s="127"/>
      <c r="AU67" s="127"/>
      <c r="AV67" s="127"/>
      <c r="AW67" s="127"/>
    </row>
    <row r="68" spans="1:52" ht="14.1" customHeight="1" x14ac:dyDescent="0.2">
      <c r="A68" s="62" t="s">
        <v>74</v>
      </c>
      <c r="B68" s="127"/>
      <c r="C68" s="127"/>
      <c r="D68" s="127"/>
      <c r="E68" s="127"/>
      <c r="F68" s="127"/>
      <c r="G68" s="127"/>
      <c r="H68" s="127"/>
      <c r="I68" s="127"/>
      <c r="J68" s="127"/>
      <c r="K68" s="127"/>
      <c r="L68" s="127"/>
      <c r="M68" s="127"/>
      <c r="N68" s="127"/>
      <c r="O68" s="127"/>
      <c r="P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  <c r="AB68" s="127"/>
      <c r="AC68" s="127"/>
      <c r="AD68" s="127"/>
      <c r="AE68" s="127"/>
      <c r="AF68" s="127"/>
      <c r="AG68" s="127"/>
      <c r="AH68" s="127"/>
      <c r="AI68" s="127"/>
      <c r="AJ68" s="127"/>
      <c r="AK68" s="127"/>
      <c r="AL68" s="127"/>
      <c r="AM68" s="127"/>
      <c r="AN68" s="127"/>
      <c r="AO68" s="127"/>
      <c r="AP68" s="127"/>
      <c r="AQ68" s="127"/>
      <c r="AR68" s="127"/>
      <c r="AS68" s="127"/>
      <c r="AT68" s="127"/>
      <c r="AU68" s="127"/>
      <c r="AV68" s="127"/>
      <c r="AW68" s="127"/>
    </row>
    <row r="71" spans="1:52" s="91" customFormat="1" ht="9" customHeight="1" x14ac:dyDescent="0.2">
      <c r="B71" s="144" t="str">
        <f>Feuil1!S2</f>
        <v>VENDREDI</v>
      </c>
      <c r="C71" s="145"/>
      <c r="D71" s="145"/>
      <c r="E71" s="145"/>
      <c r="F71" s="145"/>
      <c r="G71" s="145"/>
      <c r="H71" s="146">
        <f>Feuil1!T2</f>
        <v>42391</v>
      </c>
      <c r="I71" s="146"/>
      <c r="J71" s="146"/>
      <c r="K71" s="146"/>
      <c r="L71" s="146"/>
      <c r="M71" s="147"/>
      <c r="N71" s="144" t="str">
        <f>Feuil1!W2</f>
        <v>SAMEDI</v>
      </c>
      <c r="O71" s="145"/>
      <c r="P71" s="145"/>
      <c r="Q71" s="145"/>
      <c r="R71" s="145"/>
      <c r="S71" s="145"/>
      <c r="T71" s="146">
        <f>Feuil1!X2</f>
        <v>42392</v>
      </c>
      <c r="U71" s="146"/>
      <c r="V71" s="146"/>
      <c r="W71" s="146"/>
      <c r="X71" s="146"/>
      <c r="Y71" s="147"/>
      <c r="AZ71" s="150"/>
    </row>
    <row r="72" spans="1:52" ht="14.1" customHeight="1" x14ac:dyDescent="0.2">
      <c r="A72" s="62" t="s">
        <v>27</v>
      </c>
      <c r="B72" s="63" t="s">
        <v>28</v>
      </c>
      <c r="C72" s="63" t="s">
        <v>29</v>
      </c>
      <c r="D72" s="63" t="s">
        <v>30</v>
      </c>
      <c r="E72" s="63" t="s">
        <v>31</v>
      </c>
      <c r="F72" s="63" t="s">
        <v>32</v>
      </c>
      <c r="G72" s="63" t="s">
        <v>33</v>
      </c>
      <c r="H72" s="63" t="s">
        <v>34</v>
      </c>
      <c r="I72" s="63" t="s">
        <v>35</v>
      </c>
      <c r="J72" s="63" t="s">
        <v>36</v>
      </c>
      <c r="K72" s="63" t="s">
        <v>37</v>
      </c>
      <c r="L72" s="63" t="s">
        <v>38</v>
      </c>
      <c r="M72" s="63" t="s">
        <v>39</v>
      </c>
      <c r="N72" s="63" t="s">
        <v>28</v>
      </c>
      <c r="O72" s="63" t="s">
        <v>29</v>
      </c>
      <c r="P72" s="63" t="s">
        <v>30</v>
      </c>
      <c r="Q72" s="63" t="s">
        <v>31</v>
      </c>
      <c r="R72" s="63" t="s">
        <v>32</v>
      </c>
      <c r="S72" s="63" t="s">
        <v>33</v>
      </c>
      <c r="T72" s="63" t="s">
        <v>34</v>
      </c>
      <c r="U72" s="63" t="s">
        <v>35</v>
      </c>
      <c r="V72" s="63" t="s">
        <v>36</v>
      </c>
      <c r="W72" s="63" t="s">
        <v>37</v>
      </c>
      <c r="X72" s="63" t="s">
        <v>38</v>
      </c>
      <c r="Y72" s="63" t="s">
        <v>39</v>
      </c>
      <c r="AX72" s="62"/>
    </row>
    <row r="73" spans="1:52" ht="9" customHeight="1" x14ac:dyDescent="0.2">
      <c r="A73" s="62" t="s">
        <v>40</v>
      </c>
      <c r="B73" s="65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AX73" s="62"/>
    </row>
    <row r="74" spans="1:52" ht="8.1" customHeight="1" x14ac:dyDescent="0.2">
      <c r="A74" s="62" t="s">
        <v>41</v>
      </c>
      <c r="B74" s="65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AA74" s="82"/>
      <c r="AB74" s="82"/>
      <c r="AC74" s="82"/>
      <c r="AD74" s="82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133" t="s">
        <v>81</v>
      </c>
      <c r="AP74" s="133"/>
      <c r="AQ74" s="133"/>
      <c r="AR74" s="133"/>
      <c r="AX74" s="62"/>
    </row>
    <row r="75" spans="1:52" ht="6.95" customHeight="1" x14ac:dyDescent="0.2">
      <c r="A75" s="66" t="s">
        <v>42</v>
      </c>
      <c r="B75" s="67"/>
      <c r="C75" s="68"/>
      <c r="D75" s="68"/>
      <c r="E75" s="68"/>
      <c r="F75" s="68"/>
      <c r="G75" s="68"/>
      <c r="H75" s="68"/>
      <c r="I75" s="68"/>
      <c r="J75" s="68"/>
      <c r="K75" s="68"/>
      <c r="L75" s="68"/>
      <c r="M75" s="69"/>
      <c r="N75" s="67"/>
      <c r="O75" s="68"/>
      <c r="P75" s="68"/>
      <c r="Q75" s="68"/>
      <c r="R75" s="68"/>
      <c r="S75" s="68"/>
      <c r="T75" s="68"/>
      <c r="U75" s="68"/>
      <c r="V75" s="68"/>
      <c r="W75" s="68"/>
      <c r="X75" s="68"/>
      <c r="Y75" s="69"/>
      <c r="AA75" s="82"/>
      <c r="AB75" s="82"/>
      <c r="AC75" s="82"/>
      <c r="AD75" s="82"/>
      <c r="AE75" s="82"/>
      <c r="AF75" s="82"/>
      <c r="AG75" s="82"/>
      <c r="AH75" s="82"/>
      <c r="AI75" s="82"/>
      <c r="AJ75" s="82"/>
      <c r="AK75" s="82"/>
      <c r="AL75" s="82"/>
      <c r="AM75" s="82"/>
      <c r="AN75" s="82"/>
      <c r="AO75" s="133"/>
      <c r="AP75" s="133"/>
      <c r="AQ75" s="133"/>
      <c r="AR75" s="133"/>
      <c r="AX75" s="62"/>
    </row>
    <row r="76" spans="1:52" ht="6.95" customHeight="1" x14ac:dyDescent="0.2">
      <c r="A76" s="129" t="s">
        <v>43</v>
      </c>
      <c r="B76" s="67"/>
      <c r="C76" s="68"/>
      <c r="D76" s="68"/>
      <c r="E76" s="68"/>
      <c r="F76" s="68"/>
      <c r="G76" s="68"/>
      <c r="H76" s="68"/>
      <c r="I76" s="68"/>
      <c r="J76" s="68"/>
      <c r="K76" s="68"/>
      <c r="L76" s="68"/>
      <c r="M76" s="69"/>
      <c r="N76" s="67"/>
      <c r="O76" s="68"/>
      <c r="P76" s="68"/>
      <c r="Q76" s="68"/>
      <c r="R76" s="68"/>
      <c r="S76" s="68"/>
      <c r="T76" s="68"/>
      <c r="U76" s="68"/>
      <c r="V76" s="68"/>
      <c r="W76" s="68"/>
      <c r="X76" s="68"/>
      <c r="Y76" s="69"/>
      <c r="AA76" s="133" t="s">
        <v>75</v>
      </c>
      <c r="AB76" s="133"/>
      <c r="AC76" s="133" t="s">
        <v>76</v>
      </c>
      <c r="AD76" s="133"/>
      <c r="AE76" s="133"/>
      <c r="AF76" s="133"/>
      <c r="AG76" s="133"/>
      <c r="AH76" s="133"/>
      <c r="AI76" s="133"/>
      <c r="AJ76" s="133" t="s">
        <v>77</v>
      </c>
      <c r="AK76" s="133"/>
      <c r="AL76" s="133"/>
      <c r="AM76" s="133"/>
      <c r="AN76" s="133" t="s">
        <v>78</v>
      </c>
      <c r="AO76" s="143" t="s">
        <v>79</v>
      </c>
      <c r="AP76" s="143"/>
      <c r="AQ76" s="143" t="s">
        <v>80</v>
      </c>
      <c r="AR76" s="143"/>
      <c r="AX76" s="62"/>
    </row>
    <row r="77" spans="1:52" ht="6.95" customHeight="1" x14ac:dyDescent="0.2">
      <c r="A77" s="129"/>
      <c r="B77" s="70"/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2"/>
      <c r="N77" s="70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2"/>
      <c r="AA77" s="133"/>
      <c r="AB77" s="133"/>
      <c r="AC77" s="133"/>
      <c r="AD77" s="133"/>
      <c r="AE77" s="133"/>
      <c r="AF77" s="133"/>
      <c r="AG77" s="133"/>
      <c r="AH77" s="133"/>
      <c r="AI77" s="133"/>
      <c r="AJ77" s="133"/>
      <c r="AK77" s="133"/>
      <c r="AL77" s="133"/>
      <c r="AM77" s="133"/>
      <c r="AN77" s="133"/>
      <c r="AO77" s="143"/>
      <c r="AP77" s="143"/>
      <c r="AQ77" s="143"/>
      <c r="AR77" s="143"/>
      <c r="AX77" s="62"/>
    </row>
    <row r="78" spans="1:52" ht="6.95" customHeight="1" x14ac:dyDescent="0.2">
      <c r="A78" s="129" t="s">
        <v>44</v>
      </c>
      <c r="B78" s="67"/>
      <c r="C78" s="68"/>
      <c r="D78" s="68"/>
      <c r="E78" s="68"/>
      <c r="F78" s="68"/>
      <c r="G78" s="68"/>
      <c r="H78" s="68"/>
      <c r="I78" s="68"/>
      <c r="J78" s="68"/>
      <c r="K78" s="68"/>
      <c r="L78" s="68"/>
      <c r="M78" s="69"/>
      <c r="N78" s="67"/>
      <c r="O78" s="68"/>
      <c r="P78" s="68"/>
      <c r="Q78" s="68"/>
      <c r="R78" s="68"/>
      <c r="S78" s="68"/>
      <c r="T78" s="68"/>
      <c r="U78" s="68"/>
      <c r="V78" s="68"/>
      <c r="W78" s="68"/>
      <c r="X78" s="68"/>
      <c r="Y78" s="69"/>
      <c r="AA78" s="133"/>
      <c r="AB78" s="133"/>
      <c r="AC78" s="133"/>
      <c r="AD78" s="133"/>
      <c r="AE78" s="133"/>
      <c r="AF78" s="133"/>
      <c r="AG78" s="133"/>
      <c r="AH78" s="133"/>
      <c r="AI78" s="133"/>
      <c r="AJ78" s="133"/>
      <c r="AK78" s="133"/>
      <c r="AL78" s="133"/>
      <c r="AM78" s="133"/>
      <c r="AN78" s="133"/>
      <c r="AO78" s="143"/>
      <c r="AP78" s="143"/>
      <c r="AQ78" s="143"/>
      <c r="AR78" s="143"/>
      <c r="AX78" s="62"/>
    </row>
    <row r="79" spans="1:52" ht="6.95" customHeight="1" x14ac:dyDescent="0.2">
      <c r="A79" s="129"/>
      <c r="B79" s="73"/>
      <c r="C79" s="74"/>
      <c r="D79" s="74"/>
      <c r="E79" s="74"/>
      <c r="F79" s="74"/>
      <c r="G79" s="74"/>
      <c r="H79" s="74"/>
      <c r="I79" s="74"/>
      <c r="J79" s="74"/>
      <c r="K79" s="74"/>
      <c r="L79" s="74"/>
      <c r="M79" s="75"/>
      <c r="N79" s="73"/>
      <c r="O79" s="74"/>
      <c r="P79" s="74"/>
      <c r="Q79" s="74"/>
      <c r="R79" s="74"/>
      <c r="S79" s="74"/>
      <c r="T79" s="74"/>
      <c r="U79" s="74"/>
      <c r="V79" s="74"/>
      <c r="W79" s="74"/>
      <c r="X79" s="74"/>
      <c r="Y79" s="75"/>
      <c r="AA79" s="131" t="s">
        <v>28</v>
      </c>
      <c r="AB79" s="131"/>
      <c r="AC79" s="131" t="str">
        <f>Feuil1!A6</f>
        <v>URBAIN</v>
      </c>
      <c r="AD79" s="131"/>
      <c r="AE79" s="131"/>
      <c r="AF79" s="131"/>
      <c r="AG79" s="131"/>
      <c r="AH79" s="131"/>
      <c r="AI79" s="131"/>
      <c r="AJ79" s="131" t="str">
        <f>Feuil1!B6</f>
        <v>Julien</v>
      </c>
      <c r="AK79" s="131"/>
      <c r="AL79" s="131"/>
      <c r="AM79" s="131"/>
      <c r="AN79" s="133" t="str">
        <f>Feuil1!A7</f>
        <v>MM</v>
      </c>
      <c r="AO79" s="132">
        <f>Feuil1!B7</f>
        <v>44.1</v>
      </c>
      <c r="AP79" s="132"/>
      <c r="AQ79" s="131">
        <f>Feuil1!AA6</f>
        <v>0</v>
      </c>
      <c r="AR79" s="131"/>
      <c r="AX79" s="62"/>
    </row>
    <row r="80" spans="1:52" ht="6.95" customHeight="1" x14ac:dyDescent="0.2">
      <c r="A80" s="129" t="s">
        <v>45</v>
      </c>
      <c r="B80" s="76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8"/>
      <c r="N80" s="76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8"/>
      <c r="AA80" s="131"/>
      <c r="AB80" s="131"/>
      <c r="AC80" s="131"/>
      <c r="AD80" s="131"/>
      <c r="AE80" s="131"/>
      <c r="AF80" s="131"/>
      <c r="AG80" s="131"/>
      <c r="AH80" s="131"/>
      <c r="AI80" s="131"/>
      <c r="AJ80" s="131"/>
      <c r="AK80" s="131"/>
      <c r="AL80" s="131"/>
      <c r="AM80" s="131"/>
      <c r="AN80" s="133"/>
      <c r="AO80" s="132"/>
      <c r="AP80" s="132"/>
      <c r="AQ80" s="131"/>
      <c r="AR80" s="131"/>
      <c r="AX80" s="62"/>
    </row>
    <row r="81" spans="1:50" ht="6.95" customHeight="1" x14ac:dyDescent="0.2">
      <c r="A81" s="129"/>
      <c r="B81" s="67"/>
      <c r="C81" s="68"/>
      <c r="D81" s="68"/>
      <c r="E81" s="68"/>
      <c r="F81" s="68"/>
      <c r="G81" s="68"/>
      <c r="H81" s="68"/>
      <c r="I81" s="68"/>
      <c r="J81" s="68"/>
      <c r="K81" s="68"/>
      <c r="L81" s="68"/>
      <c r="M81" s="69"/>
      <c r="N81" s="67"/>
      <c r="O81" s="68"/>
      <c r="P81" s="68"/>
      <c r="Q81" s="68"/>
      <c r="R81" s="68"/>
      <c r="S81" s="68"/>
      <c r="T81" s="68"/>
      <c r="U81" s="68"/>
      <c r="V81" s="68"/>
      <c r="W81" s="68"/>
      <c r="X81" s="68"/>
      <c r="Y81" s="69"/>
      <c r="AA81" s="131"/>
      <c r="AB81" s="131"/>
      <c r="AC81" s="131"/>
      <c r="AD81" s="131"/>
      <c r="AE81" s="131"/>
      <c r="AF81" s="131"/>
      <c r="AG81" s="131"/>
      <c r="AH81" s="131"/>
      <c r="AI81" s="131"/>
      <c r="AJ81" s="131"/>
      <c r="AK81" s="131"/>
      <c r="AL81" s="131"/>
      <c r="AM81" s="131"/>
      <c r="AN81" s="133"/>
      <c r="AO81" s="132"/>
      <c r="AP81" s="132"/>
      <c r="AQ81" s="131"/>
      <c r="AR81" s="131"/>
      <c r="AX81" s="62"/>
    </row>
    <row r="82" spans="1:50" ht="6.95" customHeight="1" x14ac:dyDescent="0.2">
      <c r="A82" s="129" t="s">
        <v>46</v>
      </c>
      <c r="B82" s="79"/>
      <c r="C82" s="80"/>
      <c r="D82" s="80"/>
      <c r="E82" s="80"/>
      <c r="F82" s="80"/>
      <c r="G82" s="80"/>
      <c r="H82" s="80"/>
      <c r="I82" s="80"/>
      <c r="J82" s="80"/>
      <c r="K82" s="80"/>
      <c r="L82" s="80"/>
      <c r="M82" s="81"/>
      <c r="N82" s="79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1"/>
      <c r="AA82" s="131"/>
      <c r="AB82" s="131"/>
      <c r="AC82" s="131"/>
      <c r="AD82" s="131"/>
      <c r="AE82" s="131"/>
      <c r="AF82" s="131"/>
      <c r="AG82" s="131"/>
      <c r="AH82" s="131"/>
      <c r="AI82" s="131"/>
      <c r="AJ82" s="131"/>
      <c r="AK82" s="131"/>
      <c r="AL82" s="131"/>
      <c r="AM82" s="131"/>
      <c r="AN82" s="133"/>
      <c r="AO82" s="132"/>
      <c r="AP82" s="132"/>
      <c r="AQ82" s="131"/>
      <c r="AR82" s="131"/>
      <c r="AX82" s="62"/>
    </row>
    <row r="83" spans="1:50" ht="6.95" customHeight="1" x14ac:dyDescent="0.2">
      <c r="A83" s="129"/>
      <c r="B83" s="67"/>
      <c r="C83" s="68"/>
      <c r="D83" s="68"/>
      <c r="E83" s="68"/>
      <c r="F83" s="68"/>
      <c r="G83" s="68"/>
      <c r="H83" s="68"/>
      <c r="I83" s="68"/>
      <c r="J83" s="68"/>
      <c r="K83" s="68"/>
      <c r="L83" s="68"/>
      <c r="M83" s="69"/>
      <c r="N83" s="67"/>
      <c r="O83" s="68"/>
      <c r="P83" s="68"/>
      <c r="Q83" s="68"/>
      <c r="R83" s="68"/>
      <c r="S83" s="68"/>
      <c r="T83" s="68"/>
      <c r="U83" s="68"/>
      <c r="V83" s="68"/>
      <c r="W83" s="68"/>
      <c r="X83" s="68"/>
      <c r="Y83" s="69"/>
      <c r="AA83" s="131" t="s">
        <v>29</v>
      </c>
      <c r="AB83" s="131"/>
      <c r="AC83" s="131" t="str">
        <f>Feuil1!A8</f>
        <v>PHUNG</v>
      </c>
      <c r="AD83" s="131"/>
      <c r="AE83" s="131"/>
      <c r="AF83" s="131"/>
      <c r="AG83" s="131"/>
      <c r="AH83" s="131"/>
      <c r="AI83" s="131"/>
      <c r="AJ83" s="131" t="str">
        <f>Feuil1!B8</f>
        <v>Thomas</v>
      </c>
      <c r="AK83" s="131"/>
      <c r="AL83" s="131"/>
      <c r="AM83" s="131"/>
      <c r="AN83" s="133" t="str">
        <f>Feuil1!A9</f>
        <v>AM</v>
      </c>
      <c r="AO83" s="132">
        <f>Feuil1!B9</f>
        <v>36.75</v>
      </c>
      <c r="AP83" s="132"/>
      <c r="AQ83" s="131">
        <f>Feuil1!AA8</f>
        <v>0.99999999999999911</v>
      </c>
      <c r="AR83" s="131"/>
      <c r="AX83" s="62"/>
    </row>
    <row r="84" spans="1:50" ht="6.95" customHeight="1" x14ac:dyDescent="0.2">
      <c r="A84" s="129" t="s">
        <v>47</v>
      </c>
      <c r="B84" s="67"/>
      <c r="C84" s="68"/>
      <c r="D84" s="68"/>
      <c r="E84" s="68"/>
      <c r="F84" s="68"/>
      <c r="G84" s="68"/>
      <c r="H84" s="68"/>
      <c r="I84" s="68"/>
      <c r="J84" s="68"/>
      <c r="K84" s="68"/>
      <c r="L84" s="68"/>
      <c r="M84" s="69"/>
      <c r="N84" s="67"/>
      <c r="O84" s="68"/>
      <c r="P84" s="68"/>
      <c r="Q84" s="68"/>
      <c r="R84" s="68"/>
      <c r="S84" s="68"/>
      <c r="T84" s="68"/>
      <c r="U84" s="68"/>
      <c r="V84" s="68"/>
      <c r="W84" s="68"/>
      <c r="X84" s="68"/>
      <c r="Y84" s="69"/>
      <c r="AA84" s="131"/>
      <c r="AB84" s="131"/>
      <c r="AC84" s="131"/>
      <c r="AD84" s="131"/>
      <c r="AE84" s="131"/>
      <c r="AF84" s="131"/>
      <c r="AG84" s="131"/>
      <c r="AH84" s="131"/>
      <c r="AI84" s="131"/>
      <c r="AJ84" s="131"/>
      <c r="AK84" s="131"/>
      <c r="AL84" s="131"/>
      <c r="AM84" s="131"/>
      <c r="AN84" s="133"/>
      <c r="AO84" s="132"/>
      <c r="AP84" s="132"/>
      <c r="AQ84" s="131"/>
      <c r="AR84" s="131"/>
      <c r="AX84" s="62"/>
    </row>
    <row r="85" spans="1:50" ht="6.95" customHeight="1" x14ac:dyDescent="0.2">
      <c r="A85" s="129"/>
      <c r="B85" s="70"/>
      <c r="C85" s="71"/>
      <c r="D85" s="71"/>
      <c r="E85" s="71"/>
      <c r="F85" s="71"/>
      <c r="G85" s="71"/>
      <c r="H85" s="71"/>
      <c r="I85" s="71"/>
      <c r="J85" s="71"/>
      <c r="K85" s="71"/>
      <c r="L85" s="71"/>
      <c r="M85" s="72"/>
      <c r="N85" s="70"/>
      <c r="O85" s="71"/>
      <c r="P85" s="71"/>
      <c r="Q85" s="71"/>
      <c r="R85" s="71"/>
      <c r="S85" s="71"/>
      <c r="T85" s="71"/>
      <c r="U85" s="71"/>
      <c r="V85" s="71"/>
      <c r="W85" s="71"/>
      <c r="X85" s="71"/>
      <c r="Y85" s="72"/>
      <c r="AA85" s="131"/>
      <c r="AB85" s="131"/>
      <c r="AC85" s="131"/>
      <c r="AD85" s="131"/>
      <c r="AE85" s="131"/>
      <c r="AF85" s="131"/>
      <c r="AG85" s="131"/>
      <c r="AH85" s="131"/>
      <c r="AI85" s="131"/>
      <c r="AJ85" s="131"/>
      <c r="AK85" s="131"/>
      <c r="AL85" s="131"/>
      <c r="AM85" s="131"/>
      <c r="AN85" s="133"/>
      <c r="AO85" s="132"/>
      <c r="AP85" s="132"/>
      <c r="AQ85" s="131"/>
      <c r="AR85" s="131"/>
      <c r="AX85" s="62"/>
    </row>
    <row r="86" spans="1:50" ht="6.95" customHeight="1" x14ac:dyDescent="0.2">
      <c r="A86" s="129" t="s">
        <v>48</v>
      </c>
      <c r="B86" s="67"/>
      <c r="C86" s="68"/>
      <c r="D86" s="68"/>
      <c r="E86" s="68"/>
      <c r="F86" s="68"/>
      <c r="G86" s="68"/>
      <c r="H86" s="68"/>
      <c r="I86" s="68"/>
      <c r="J86" s="68"/>
      <c r="K86" s="68"/>
      <c r="L86" s="68"/>
      <c r="M86" s="69"/>
      <c r="N86" s="67"/>
      <c r="O86" s="68"/>
      <c r="P86" s="68"/>
      <c r="Q86" s="68"/>
      <c r="R86" s="68"/>
      <c r="S86" s="68"/>
      <c r="T86" s="68"/>
      <c r="U86" s="68"/>
      <c r="V86" s="68"/>
      <c r="W86" s="68"/>
      <c r="X86" s="68"/>
      <c r="Y86" s="69"/>
      <c r="AA86" s="131"/>
      <c r="AB86" s="131"/>
      <c r="AC86" s="131"/>
      <c r="AD86" s="131"/>
      <c r="AE86" s="131"/>
      <c r="AF86" s="131"/>
      <c r="AG86" s="131"/>
      <c r="AH86" s="131"/>
      <c r="AI86" s="131"/>
      <c r="AJ86" s="131"/>
      <c r="AK86" s="131"/>
      <c r="AL86" s="131"/>
      <c r="AM86" s="131"/>
      <c r="AN86" s="133"/>
      <c r="AO86" s="132"/>
      <c r="AP86" s="132"/>
      <c r="AQ86" s="131"/>
      <c r="AR86" s="131"/>
      <c r="AX86" s="62"/>
    </row>
    <row r="87" spans="1:50" ht="6.95" customHeight="1" x14ac:dyDescent="0.2">
      <c r="A87" s="129"/>
      <c r="B87" s="73"/>
      <c r="C87" s="74"/>
      <c r="D87" s="74"/>
      <c r="E87" s="74"/>
      <c r="F87" s="74"/>
      <c r="G87" s="74"/>
      <c r="H87" s="74"/>
      <c r="I87" s="74"/>
      <c r="J87" s="74"/>
      <c r="K87" s="74"/>
      <c r="L87" s="74"/>
      <c r="M87" s="75"/>
      <c r="N87" s="73"/>
      <c r="O87" s="74"/>
      <c r="P87" s="74"/>
      <c r="Q87" s="74"/>
      <c r="R87" s="74"/>
      <c r="S87" s="74"/>
      <c r="T87" s="74"/>
      <c r="U87" s="74"/>
      <c r="V87" s="74"/>
      <c r="W87" s="74"/>
      <c r="X87" s="74"/>
      <c r="Y87" s="75"/>
      <c r="AA87" s="131" t="s">
        <v>30</v>
      </c>
      <c r="AB87" s="131"/>
      <c r="AC87" s="131" t="str">
        <f>Feuil1!A10</f>
        <v>VOYAUX</v>
      </c>
      <c r="AD87" s="131"/>
      <c r="AE87" s="131"/>
      <c r="AF87" s="131"/>
      <c r="AG87" s="131"/>
      <c r="AH87" s="131"/>
      <c r="AI87" s="131"/>
      <c r="AJ87" s="131" t="str">
        <f>Feuil1!B10</f>
        <v>Renaud</v>
      </c>
      <c r="AK87" s="131"/>
      <c r="AL87" s="131"/>
      <c r="AM87" s="131"/>
      <c r="AN87" s="133" t="str">
        <f>Feuil1!A11</f>
        <v>AM</v>
      </c>
      <c r="AO87" s="132">
        <f>Feuil1!B11</f>
        <v>36.75</v>
      </c>
      <c r="AP87" s="132"/>
      <c r="AQ87" s="131">
        <f>Feuil1!AA10</f>
        <v>3.5000000000000009</v>
      </c>
      <c r="AR87" s="131"/>
      <c r="AX87" s="62"/>
    </row>
    <row r="88" spans="1:50" ht="6.95" customHeight="1" x14ac:dyDescent="0.2">
      <c r="A88" s="129" t="s">
        <v>49</v>
      </c>
      <c r="B88" s="76"/>
      <c r="C88" s="77"/>
      <c r="D88" s="77"/>
      <c r="E88" s="77"/>
      <c r="F88" s="77"/>
      <c r="G88" s="77"/>
      <c r="H88" s="77"/>
      <c r="I88" s="77"/>
      <c r="J88" s="77"/>
      <c r="K88" s="77"/>
      <c r="L88" s="77"/>
      <c r="M88" s="78"/>
      <c r="N88" s="76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8"/>
      <c r="AA88" s="131"/>
      <c r="AB88" s="131"/>
      <c r="AC88" s="131"/>
      <c r="AD88" s="131"/>
      <c r="AE88" s="131"/>
      <c r="AF88" s="131"/>
      <c r="AG88" s="131"/>
      <c r="AH88" s="131"/>
      <c r="AI88" s="131"/>
      <c r="AJ88" s="131"/>
      <c r="AK88" s="131"/>
      <c r="AL88" s="131"/>
      <c r="AM88" s="131"/>
      <c r="AN88" s="133"/>
      <c r="AO88" s="132"/>
      <c r="AP88" s="132"/>
      <c r="AQ88" s="131"/>
      <c r="AR88" s="131"/>
      <c r="AX88" s="62"/>
    </row>
    <row r="89" spans="1:50" ht="6.95" customHeight="1" x14ac:dyDescent="0.2">
      <c r="A89" s="129"/>
      <c r="B89" s="67"/>
      <c r="C89" s="68"/>
      <c r="D89" s="68"/>
      <c r="E89" s="68"/>
      <c r="F89" s="68"/>
      <c r="G89" s="68"/>
      <c r="H89" s="68"/>
      <c r="I89" s="68"/>
      <c r="J89" s="68"/>
      <c r="K89" s="68"/>
      <c r="L89" s="68"/>
      <c r="M89" s="69"/>
      <c r="N89" s="67"/>
      <c r="O89" s="68"/>
      <c r="P89" s="68"/>
      <c r="Q89" s="68"/>
      <c r="R89" s="68"/>
      <c r="S89" s="68"/>
      <c r="T89" s="68"/>
      <c r="U89" s="68"/>
      <c r="V89" s="68"/>
      <c r="W89" s="68"/>
      <c r="X89" s="68"/>
      <c r="Y89" s="69"/>
      <c r="AA89" s="131"/>
      <c r="AB89" s="131"/>
      <c r="AC89" s="131"/>
      <c r="AD89" s="131"/>
      <c r="AE89" s="131"/>
      <c r="AF89" s="131"/>
      <c r="AG89" s="131"/>
      <c r="AH89" s="131"/>
      <c r="AI89" s="131"/>
      <c r="AJ89" s="131"/>
      <c r="AK89" s="131"/>
      <c r="AL89" s="131"/>
      <c r="AM89" s="131"/>
      <c r="AN89" s="133"/>
      <c r="AO89" s="132"/>
      <c r="AP89" s="132"/>
      <c r="AQ89" s="131"/>
      <c r="AR89" s="131"/>
      <c r="AX89" s="62"/>
    </row>
    <row r="90" spans="1:50" ht="6.95" customHeight="1" x14ac:dyDescent="0.2">
      <c r="A90" s="129" t="s">
        <v>50</v>
      </c>
      <c r="B90" s="79"/>
      <c r="C90" s="80"/>
      <c r="D90" s="80"/>
      <c r="E90" s="80"/>
      <c r="F90" s="80"/>
      <c r="G90" s="80"/>
      <c r="H90" s="80"/>
      <c r="I90" s="80"/>
      <c r="J90" s="80"/>
      <c r="K90" s="80"/>
      <c r="L90" s="80"/>
      <c r="M90" s="81"/>
      <c r="N90" s="79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1"/>
      <c r="AA90" s="131"/>
      <c r="AB90" s="131"/>
      <c r="AC90" s="131"/>
      <c r="AD90" s="131"/>
      <c r="AE90" s="131"/>
      <c r="AF90" s="131"/>
      <c r="AG90" s="131"/>
      <c r="AH90" s="131"/>
      <c r="AI90" s="131"/>
      <c r="AJ90" s="131"/>
      <c r="AK90" s="131"/>
      <c r="AL90" s="131"/>
      <c r="AM90" s="131"/>
      <c r="AN90" s="133"/>
      <c r="AO90" s="132"/>
      <c r="AP90" s="132"/>
      <c r="AQ90" s="131"/>
      <c r="AR90" s="131"/>
      <c r="AX90" s="62"/>
    </row>
    <row r="91" spans="1:50" ht="6.95" customHeight="1" x14ac:dyDescent="0.2">
      <c r="A91" s="129"/>
      <c r="B91" s="67"/>
      <c r="C91" s="68"/>
      <c r="D91" s="68"/>
      <c r="E91" s="68"/>
      <c r="F91" s="68"/>
      <c r="G91" s="68"/>
      <c r="H91" s="68"/>
      <c r="I91" s="68"/>
      <c r="J91" s="68"/>
      <c r="K91" s="68"/>
      <c r="L91" s="68"/>
      <c r="M91" s="69"/>
      <c r="N91" s="67"/>
      <c r="O91" s="68"/>
      <c r="P91" s="68"/>
      <c r="Q91" s="68"/>
      <c r="R91" s="68"/>
      <c r="S91" s="68"/>
      <c r="T91" s="68"/>
      <c r="U91" s="68"/>
      <c r="V91" s="68"/>
      <c r="W91" s="68"/>
      <c r="X91" s="68"/>
      <c r="Y91" s="69"/>
      <c r="AA91" s="131" t="s">
        <v>31</v>
      </c>
      <c r="AB91" s="131"/>
      <c r="AC91" s="131" t="str">
        <f>Feuil1!A12</f>
        <v>BAY</v>
      </c>
      <c r="AD91" s="131"/>
      <c r="AE91" s="131"/>
      <c r="AF91" s="131"/>
      <c r="AG91" s="131"/>
      <c r="AH91" s="131"/>
      <c r="AI91" s="131"/>
      <c r="AJ91" s="131" t="str">
        <f>Feuil1!B12</f>
        <v>Axelle</v>
      </c>
      <c r="AK91" s="131"/>
      <c r="AL91" s="131"/>
      <c r="AM91" s="131"/>
      <c r="AN91" s="133" t="str">
        <f>Feuil1!A13</f>
        <v>EP</v>
      </c>
      <c r="AO91" s="132">
        <f>Feuil1!B13</f>
        <v>36.75</v>
      </c>
      <c r="AP91" s="132"/>
      <c r="AQ91" s="131">
        <f>Feuil1!AA12</f>
        <v>0</v>
      </c>
      <c r="AR91" s="131"/>
      <c r="AX91" s="62"/>
    </row>
    <row r="92" spans="1:50" ht="6.95" customHeight="1" x14ac:dyDescent="0.2">
      <c r="A92" s="129" t="s">
        <v>51</v>
      </c>
      <c r="B92" s="67"/>
      <c r="C92" s="68"/>
      <c r="D92" s="68"/>
      <c r="E92" s="68"/>
      <c r="F92" s="68"/>
      <c r="G92" s="68"/>
      <c r="H92" s="68"/>
      <c r="I92" s="68"/>
      <c r="J92" s="68"/>
      <c r="K92" s="68"/>
      <c r="L92" s="68"/>
      <c r="M92" s="69"/>
      <c r="N92" s="67"/>
      <c r="O92" s="68"/>
      <c r="P92" s="68"/>
      <c r="Q92" s="68"/>
      <c r="R92" s="68"/>
      <c r="S92" s="68"/>
      <c r="T92" s="68"/>
      <c r="U92" s="68"/>
      <c r="V92" s="68"/>
      <c r="W92" s="68"/>
      <c r="X92" s="68"/>
      <c r="Y92" s="69"/>
      <c r="AA92" s="131"/>
      <c r="AB92" s="131"/>
      <c r="AC92" s="131"/>
      <c r="AD92" s="131"/>
      <c r="AE92" s="131"/>
      <c r="AF92" s="131"/>
      <c r="AG92" s="131"/>
      <c r="AH92" s="131"/>
      <c r="AI92" s="131"/>
      <c r="AJ92" s="131"/>
      <c r="AK92" s="131"/>
      <c r="AL92" s="131"/>
      <c r="AM92" s="131"/>
      <c r="AN92" s="133"/>
      <c r="AO92" s="132"/>
      <c r="AP92" s="132"/>
      <c r="AQ92" s="131"/>
      <c r="AR92" s="131"/>
      <c r="AX92" s="62"/>
    </row>
    <row r="93" spans="1:50" ht="6.95" customHeight="1" x14ac:dyDescent="0.2">
      <c r="A93" s="129"/>
      <c r="B93" s="70"/>
      <c r="C93" s="71"/>
      <c r="D93" s="71"/>
      <c r="E93" s="71"/>
      <c r="F93" s="71"/>
      <c r="G93" s="71"/>
      <c r="H93" s="71"/>
      <c r="I93" s="71"/>
      <c r="J93" s="71"/>
      <c r="K93" s="71"/>
      <c r="L93" s="71"/>
      <c r="M93" s="72"/>
      <c r="N93" s="70"/>
      <c r="O93" s="71"/>
      <c r="P93" s="71"/>
      <c r="Q93" s="71"/>
      <c r="R93" s="71"/>
      <c r="S93" s="71"/>
      <c r="T93" s="71"/>
      <c r="U93" s="71"/>
      <c r="V93" s="71"/>
      <c r="W93" s="71"/>
      <c r="X93" s="71"/>
      <c r="Y93" s="72"/>
      <c r="AA93" s="131"/>
      <c r="AB93" s="131"/>
      <c r="AC93" s="131"/>
      <c r="AD93" s="131"/>
      <c r="AE93" s="131"/>
      <c r="AF93" s="131"/>
      <c r="AG93" s="131"/>
      <c r="AH93" s="131"/>
      <c r="AI93" s="131"/>
      <c r="AJ93" s="131"/>
      <c r="AK93" s="131"/>
      <c r="AL93" s="131"/>
      <c r="AM93" s="131"/>
      <c r="AN93" s="133"/>
      <c r="AO93" s="132"/>
      <c r="AP93" s="132"/>
      <c r="AQ93" s="131"/>
      <c r="AR93" s="131"/>
      <c r="AX93" s="62"/>
    </row>
    <row r="94" spans="1:50" ht="6.95" customHeight="1" x14ac:dyDescent="0.2">
      <c r="A94" s="129" t="s">
        <v>52</v>
      </c>
      <c r="B94" s="67"/>
      <c r="C94" s="68"/>
      <c r="D94" s="68"/>
      <c r="E94" s="68"/>
      <c r="F94" s="68"/>
      <c r="G94" s="68"/>
      <c r="H94" s="68"/>
      <c r="I94" s="68"/>
      <c r="J94" s="68"/>
      <c r="K94" s="68"/>
      <c r="L94" s="68"/>
      <c r="M94" s="69"/>
      <c r="N94" s="67"/>
      <c r="O94" s="68"/>
      <c r="P94" s="68"/>
      <c r="Q94" s="68"/>
      <c r="R94" s="68"/>
      <c r="S94" s="68"/>
      <c r="T94" s="68"/>
      <c r="U94" s="68"/>
      <c r="V94" s="68"/>
      <c r="W94" s="68"/>
      <c r="X94" s="68"/>
      <c r="Y94" s="69"/>
      <c r="AA94" s="131"/>
      <c r="AB94" s="131"/>
      <c r="AC94" s="131"/>
      <c r="AD94" s="131"/>
      <c r="AE94" s="131"/>
      <c r="AF94" s="131"/>
      <c r="AG94" s="131"/>
      <c r="AH94" s="131"/>
      <c r="AI94" s="131"/>
      <c r="AJ94" s="131"/>
      <c r="AK94" s="131"/>
      <c r="AL94" s="131"/>
      <c r="AM94" s="131"/>
      <c r="AN94" s="133"/>
      <c r="AO94" s="132"/>
      <c r="AP94" s="132"/>
      <c r="AQ94" s="131"/>
      <c r="AR94" s="131"/>
      <c r="AX94" s="62"/>
    </row>
    <row r="95" spans="1:50" ht="6.95" customHeight="1" x14ac:dyDescent="0.2">
      <c r="A95" s="129"/>
      <c r="B95" s="73"/>
      <c r="C95" s="74"/>
      <c r="D95" s="74"/>
      <c r="E95" s="74"/>
      <c r="F95" s="74"/>
      <c r="G95" s="74"/>
      <c r="H95" s="74"/>
      <c r="I95" s="74"/>
      <c r="J95" s="74"/>
      <c r="K95" s="74"/>
      <c r="L95" s="74"/>
      <c r="M95" s="75"/>
      <c r="N95" s="73"/>
      <c r="O95" s="74"/>
      <c r="P95" s="74"/>
      <c r="Q95" s="74"/>
      <c r="R95" s="74"/>
      <c r="S95" s="74"/>
      <c r="T95" s="74"/>
      <c r="U95" s="74"/>
      <c r="V95" s="74"/>
      <c r="W95" s="74"/>
      <c r="X95" s="74"/>
      <c r="Y95" s="75"/>
      <c r="AA95" s="131" t="s">
        <v>32</v>
      </c>
      <c r="AB95" s="131"/>
      <c r="AC95" s="131" t="str">
        <f>Feuil1!A14</f>
        <v>DAUMAL</v>
      </c>
      <c r="AD95" s="131"/>
      <c r="AE95" s="131"/>
      <c r="AF95" s="131"/>
      <c r="AG95" s="131"/>
      <c r="AH95" s="131"/>
      <c r="AI95" s="131"/>
      <c r="AJ95" s="131" t="str">
        <f>Feuil1!B14</f>
        <v>Doriane</v>
      </c>
      <c r="AK95" s="131"/>
      <c r="AL95" s="131"/>
      <c r="AM95" s="131"/>
      <c r="AN95" s="133" t="str">
        <f>Feuil1!A15</f>
        <v>EP</v>
      </c>
      <c r="AO95" s="132">
        <f>Feuil1!B15</f>
        <v>36.75</v>
      </c>
      <c r="AP95" s="132"/>
      <c r="AQ95" s="131">
        <f>Feuil1!AA14</f>
        <v>10</v>
      </c>
      <c r="AR95" s="131"/>
      <c r="AX95" s="62"/>
    </row>
    <row r="96" spans="1:50" ht="6.95" customHeight="1" x14ac:dyDescent="0.2">
      <c r="A96" s="129" t="s">
        <v>53</v>
      </c>
      <c r="B96" s="76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8"/>
      <c r="N96" s="76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8"/>
      <c r="AA96" s="131"/>
      <c r="AB96" s="131"/>
      <c r="AC96" s="131"/>
      <c r="AD96" s="131"/>
      <c r="AE96" s="131"/>
      <c r="AF96" s="131"/>
      <c r="AG96" s="131"/>
      <c r="AH96" s="131"/>
      <c r="AI96" s="131"/>
      <c r="AJ96" s="131"/>
      <c r="AK96" s="131"/>
      <c r="AL96" s="131"/>
      <c r="AM96" s="131"/>
      <c r="AN96" s="133"/>
      <c r="AO96" s="132"/>
      <c r="AP96" s="132"/>
      <c r="AQ96" s="131"/>
      <c r="AR96" s="131"/>
      <c r="AX96" s="62"/>
    </row>
    <row r="97" spans="1:50" ht="6.95" customHeight="1" x14ac:dyDescent="0.2">
      <c r="A97" s="129"/>
      <c r="B97" s="67"/>
      <c r="C97" s="68"/>
      <c r="D97" s="68"/>
      <c r="E97" s="68"/>
      <c r="F97" s="68"/>
      <c r="G97" s="68"/>
      <c r="H97" s="68"/>
      <c r="I97" s="68"/>
      <c r="J97" s="68"/>
      <c r="K97" s="68"/>
      <c r="L97" s="68"/>
      <c r="M97" s="69"/>
      <c r="N97" s="67"/>
      <c r="O97" s="68"/>
      <c r="P97" s="68"/>
      <c r="Q97" s="68"/>
      <c r="R97" s="68"/>
      <c r="S97" s="68"/>
      <c r="T97" s="68"/>
      <c r="U97" s="68"/>
      <c r="V97" s="68"/>
      <c r="W97" s="68"/>
      <c r="X97" s="68"/>
      <c r="Y97" s="69"/>
      <c r="AA97" s="131"/>
      <c r="AB97" s="131"/>
      <c r="AC97" s="131"/>
      <c r="AD97" s="131"/>
      <c r="AE97" s="131"/>
      <c r="AF97" s="131"/>
      <c r="AG97" s="131"/>
      <c r="AH97" s="131"/>
      <c r="AI97" s="131"/>
      <c r="AJ97" s="131"/>
      <c r="AK97" s="131"/>
      <c r="AL97" s="131"/>
      <c r="AM97" s="131"/>
      <c r="AN97" s="133"/>
      <c r="AO97" s="132"/>
      <c r="AP97" s="132"/>
      <c r="AQ97" s="131"/>
      <c r="AR97" s="131"/>
      <c r="AX97" s="62"/>
    </row>
    <row r="98" spans="1:50" ht="6.95" customHeight="1" x14ac:dyDescent="0.2">
      <c r="A98" s="129" t="s">
        <v>54</v>
      </c>
      <c r="B98" s="79"/>
      <c r="C98" s="80"/>
      <c r="D98" s="80"/>
      <c r="E98" s="80"/>
      <c r="F98" s="80"/>
      <c r="G98" s="80"/>
      <c r="H98" s="80"/>
      <c r="I98" s="80"/>
      <c r="J98" s="80"/>
      <c r="K98" s="80"/>
      <c r="L98" s="80"/>
      <c r="M98" s="81"/>
      <c r="N98" s="79"/>
      <c r="O98" s="80"/>
      <c r="P98" s="80"/>
      <c r="Q98" s="80"/>
      <c r="R98" s="80"/>
      <c r="S98" s="80"/>
      <c r="T98" s="80"/>
      <c r="U98" s="80"/>
      <c r="V98" s="80"/>
      <c r="W98" s="80"/>
      <c r="X98" s="80"/>
      <c r="Y98" s="81"/>
      <c r="AA98" s="131"/>
      <c r="AB98" s="131"/>
      <c r="AC98" s="131"/>
      <c r="AD98" s="131"/>
      <c r="AE98" s="131"/>
      <c r="AF98" s="131"/>
      <c r="AG98" s="131"/>
      <c r="AH98" s="131"/>
      <c r="AI98" s="131"/>
      <c r="AJ98" s="131"/>
      <c r="AK98" s="131"/>
      <c r="AL98" s="131"/>
      <c r="AM98" s="131"/>
      <c r="AN98" s="133"/>
      <c r="AO98" s="132"/>
      <c r="AP98" s="132"/>
      <c r="AQ98" s="131"/>
      <c r="AR98" s="131"/>
      <c r="AX98" s="62"/>
    </row>
    <row r="99" spans="1:50" ht="6.95" customHeight="1" x14ac:dyDescent="0.2">
      <c r="A99" s="129"/>
      <c r="B99" s="67"/>
      <c r="C99" s="68"/>
      <c r="D99" s="68"/>
      <c r="E99" s="68"/>
      <c r="F99" s="68"/>
      <c r="G99" s="68"/>
      <c r="H99" s="68"/>
      <c r="I99" s="68"/>
      <c r="J99" s="68"/>
      <c r="K99" s="68"/>
      <c r="L99" s="68"/>
      <c r="M99" s="69"/>
      <c r="N99" s="67"/>
      <c r="O99" s="68"/>
      <c r="P99" s="68"/>
      <c r="Q99" s="68"/>
      <c r="R99" s="68"/>
      <c r="S99" s="68"/>
      <c r="T99" s="68"/>
      <c r="U99" s="68"/>
      <c r="V99" s="68"/>
      <c r="W99" s="68"/>
      <c r="X99" s="68"/>
      <c r="Y99" s="69"/>
      <c r="AA99" s="131" t="s">
        <v>33</v>
      </c>
      <c r="AB99" s="131"/>
      <c r="AC99" s="134" t="str">
        <f>Feuil1!A16</f>
        <v>CAMPARDON</v>
      </c>
      <c r="AD99" s="135"/>
      <c r="AE99" s="135"/>
      <c r="AF99" s="135"/>
      <c r="AG99" s="135"/>
      <c r="AH99" s="135"/>
      <c r="AI99" s="136"/>
      <c r="AJ99" s="131" t="str">
        <f>Feuil1!B16</f>
        <v>Audrey</v>
      </c>
      <c r="AK99" s="131"/>
      <c r="AL99" s="131"/>
      <c r="AM99" s="131"/>
      <c r="AN99" s="133" t="str">
        <f>Feuil1!A17</f>
        <v>COL</v>
      </c>
      <c r="AO99" s="132">
        <f>Feuil1!B17</f>
        <v>30</v>
      </c>
      <c r="AP99" s="132"/>
      <c r="AQ99" s="131">
        <f>Feuil1!AA16</f>
        <v>3</v>
      </c>
      <c r="AR99" s="131"/>
      <c r="AX99" s="62"/>
    </row>
    <row r="100" spans="1:50" ht="6.95" customHeight="1" x14ac:dyDescent="0.2">
      <c r="A100" s="129" t="s">
        <v>55</v>
      </c>
      <c r="B100" s="67"/>
      <c r="C100" s="68"/>
      <c r="D100" s="68"/>
      <c r="E100" s="68"/>
      <c r="F100" s="68"/>
      <c r="G100" s="68"/>
      <c r="H100" s="68"/>
      <c r="I100" s="68"/>
      <c r="J100" s="68"/>
      <c r="K100" s="68"/>
      <c r="L100" s="68"/>
      <c r="M100" s="69"/>
      <c r="N100" s="67"/>
      <c r="O100" s="68"/>
      <c r="P100" s="68"/>
      <c r="Q100" s="68"/>
      <c r="R100" s="68"/>
      <c r="S100" s="68"/>
      <c r="T100" s="68"/>
      <c r="U100" s="68"/>
      <c r="V100" s="68"/>
      <c r="W100" s="68"/>
      <c r="X100" s="68"/>
      <c r="Y100" s="69"/>
      <c r="AA100" s="131"/>
      <c r="AB100" s="131"/>
      <c r="AC100" s="137"/>
      <c r="AD100" s="138"/>
      <c r="AE100" s="138"/>
      <c r="AF100" s="138"/>
      <c r="AG100" s="138"/>
      <c r="AH100" s="138"/>
      <c r="AI100" s="139"/>
      <c r="AJ100" s="131"/>
      <c r="AK100" s="131"/>
      <c r="AL100" s="131"/>
      <c r="AM100" s="131"/>
      <c r="AN100" s="133"/>
      <c r="AO100" s="132"/>
      <c r="AP100" s="132"/>
      <c r="AQ100" s="131"/>
      <c r="AR100" s="131"/>
      <c r="AX100" s="62"/>
    </row>
    <row r="101" spans="1:50" ht="6.95" customHeight="1" x14ac:dyDescent="0.2">
      <c r="A101" s="129"/>
      <c r="B101" s="70"/>
      <c r="C101" s="71"/>
      <c r="D101" s="71"/>
      <c r="E101" s="71"/>
      <c r="F101" s="71"/>
      <c r="G101" s="71"/>
      <c r="H101" s="71"/>
      <c r="I101" s="71"/>
      <c r="J101" s="71"/>
      <c r="K101" s="71"/>
      <c r="L101" s="71"/>
      <c r="M101" s="72"/>
      <c r="N101" s="70"/>
      <c r="O101" s="71"/>
      <c r="P101" s="71"/>
      <c r="Q101" s="71"/>
      <c r="R101" s="71"/>
      <c r="S101" s="71"/>
      <c r="T101" s="71"/>
      <c r="U101" s="71"/>
      <c r="V101" s="71"/>
      <c r="W101" s="71"/>
      <c r="X101" s="71"/>
      <c r="Y101" s="72"/>
      <c r="AA101" s="131"/>
      <c r="AB101" s="131"/>
      <c r="AC101" s="137"/>
      <c r="AD101" s="138"/>
      <c r="AE101" s="138"/>
      <c r="AF101" s="138"/>
      <c r="AG101" s="138"/>
      <c r="AH101" s="138"/>
      <c r="AI101" s="139"/>
      <c r="AJ101" s="131"/>
      <c r="AK101" s="131"/>
      <c r="AL101" s="131"/>
      <c r="AM101" s="131"/>
      <c r="AN101" s="133"/>
      <c r="AO101" s="132"/>
      <c r="AP101" s="132"/>
      <c r="AQ101" s="131"/>
      <c r="AR101" s="131"/>
      <c r="AX101" s="62"/>
    </row>
    <row r="102" spans="1:50" ht="6.95" customHeight="1" x14ac:dyDescent="0.2">
      <c r="A102" s="129" t="s">
        <v>56</v>
      </c>
      <c r="B102" s="67"/>
      <c r="C102" s="68"/>
      <c r="D102" s="68"/>
      <c r="E102" s="68"/>
      <c r="F102" s="68"/>
      <c r="G102" s="68"/>
      <c r="H102" s="68"/>
      <c r="I102" s="68"/>
      <c r="J102" s="68"/>
      <c r="K102" s="68"/>
      <c r="L102" s="68"/>
      <c r="M102" s="69"/>
      <c r="N102" s="67"/>
      <c r="O102" s="68"/>
      <c r="P102" s="68"/>
      <c r="Q102" s="68"/>
      <c r="R102" s="68"/>
      <c r="S102" s="68"/>
      <c r="T102" s="68"/>
      <c r="U102" s="68"/>
      <c r="V102" s="68"/>
      <c r="W102" s="68"/>
      <c r="X102" s="68"/>
      <c r="Y102" s="69"/>
      <c r="AA102" s="131"/>
      <c r="AB102" s="131"/>
      <c r="AC102" s="140"/>
      <c r="AD102" s="141"/>
      <c r="AE102" s="141"/>
      <c r="AF102" s="141"/>
      <c r="AG102" s="141"/>
      <c r="AH102" s="141"/>
      <c r="AI102" s="142"/>
      <c r="AJ102" s="131"/>
      <c r="AK102" s="131"/>
      <c r="AL102" s="131"/>
      <c r="AM102" s="131"/>
      <c r="AN102" s="133"/>
      <c r="AO102" s="132"/>
      <c r="AP102" s="132"/>
      <c r="AQ102" s="131"/>
      <c r="AR102" s="131"/>
      <c r="AX102" s="62"/>
    </row>
    <row r="103" spans="1:50" ht="6.95" customHeight="1" x14ac:dyDescent="0.2">
      <c r="A103" s="129"/>
      <c r="B103" s="73"/>
      <c r="C103" s="74"/>
      <c r="D103" s="74"/>
      <c r="E103" s="74"/>
      <c r="F103" s="74"/>
      <c r="G103" s="74"/>
      <c r="H103" s="74"/>
      <c r="I103" s="74"/>
      <c r="J103" s="74"/>
      <c r="K103" s="74"/>
      <c r="L103" s="74"/>
      <c r="M103" s="75"/>
      <c r="N103" s="73"/>
      <c r="O103" s="74"/>
      <c r="P103" s="74"/>
      <c r="Q103" s="74"/>
      <c r="R103" s="74"/>
      <c r="S103" s="74"/>
      <c r="T103" s="74"/>
      <c r="U103" s="74"/>
      <c r="V103" s="74"/>
      <c r="W103" s="74"/>
      <c r="X103" s="74"/>
      <c r="Y103" s="75"/>
      <c r="AA103" s="131" t="s">
        <v>34</v>
      </c>
      <c r="AB103" s="131"/>
      <c r="AC103" s="131" t="str">
        <f>Feuil1!A18</f>
        <v>ROSELLO</v>
      </c>
      <c r="AD103" s="131"/>
      <c r="AE103" s="131"/>
      <c r="AF103" s="131"/>
      <c r="AG103" s="131"/>
      <c r="AH103" s="131"/>
      <c r="AI103" s="131"/>
      <c r="AJ103" s="131" t="str">
        <f>Feuil1!B18</f>
        <v>Anaïs</v>
      </c>
      <c r="AK103" s="131"/>
      <c r="AL103" s="131"/>
      <c r="AM103" s="131"/>
      <c r="AN103" s="133" t="str">
        <f>Feuil1!A19</f>
        <v>COL</v>
      </c>
      <c r="AO103" s="132">
        <f>Feuil1!B19</f>
        <v>30</v>
      </c>
      <c r="AP103" s="132"/>
      <c r="AQ103" s="131">
        <f>Feuil1!AA18</f>
        <v>7.2500000000000009</v>
      </c>
      <c r="AR103" s="131"/>
      <c r="AX103" s="62"/>
    </row>
    <row r="104" spans="1:50" ht="6.95" customHeight="1" x14ac:dyDescent="0.2">
      <c r="A104" s="129" t="s">
        <v>57</v>
      </c>
      <c r="B104" s="76"/>
      <c r="C104" s="77"/>
      <c r="D104" s="77"/>
      <c r="E104" s="77"/>
      <c r="F104" s="77"/>
      <c r="G104" s="77"/>
      <c r="H104" s="77"/>
      <c r="I104" s="77"/>
      <c r="J104" s="77"/>
      <c r="K104" s="77"/>
      <c r="L104" s="77"/>
      <c r="M104" s="78"/>
      <c r="N104" s="76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8"/>
      <c r="AA104" s="131"/>
      <c r="AB104" s="131"/>
      <c r="AC104" s="131"/>
      <c r="AD104" s="131"/>
      <c r="AE104" s="131"/>
      <c r="AF104" s="131"/>
      <c r="AG104" s="131"/>
      <c r="AH104" s="131"/>
      <c r="AI104" s="131"/>
      <c r="AJ104" s="131"/>
      <c r="AK104" s="131"/>
      <c r="AL104" s="131"/>
      <c r="AM104" s="131"/>
      <c r="AN104" s="133"/>
      <c r="AO104" s="132"/>
      <c r="AP104" s="132"/>
      <c r="AQ104" s="131"/>
      <c r="AR104" s="131"/>
      <c r="AX104" s="62"/>
    </row>
    <row r="105" spans="1:50" ht="6.95" customHeight="1" x14ac:dyDescent="0.2">
      <c r="A105" s="129"/>
      <c r="B105" s="67"/>
      <c r="C105" s="68"/>
      <c r="D105" s="68"/>
      <c r="E105" s="68"/>
      <c r="F105" s="68"/>
      <c r="G105" s="68"/>
      <c r="H105" s="68"/>
      <c r="I105" s="68"/>
      <c r="J105" s="68"/>
      <c r="K105" s="68"/>
      <c r="L105" s="68"/>
      <c r="M105" s="69"/>
      <c r="N105" s="67"/>
      <c r="O105" s="68"/>
      <c r="P105" s="68"/>
      <c r="Q105" s="68"/>
      <c r="R105" s="68"/>
      <c r="S105" s="68"/>
      <c r="T105" s="68"/>
      <c r="U105" s="68"/>
      <c r="V105" s="68"/>
      <c r="W105" s="68"/>
      <c r="X105" s="68"/>
      <c r="Y105" s="69"/>
      <c r="AA105" s="131"/>
      <c r="AB105" s="131"/>
      <c r="AC105" s="131"/>
      <c r="AD105" s="131"/>
      <c r="AE105" s="131"/>
      <c r="AF105" s="131"/>
      <c r="AG105" s="131"/>
      <c r="AH105" s="131"/>
      <c r="AI105" s="131"/>
      <c r="AJ105" s="131"/>
      <c r="AK105" s="131"/>
      <c r="AL105" s="131"/>
      <c r="AM105" s="131"/>
      <c r="AN105" s="133"/>
      <c r="AO105" s="132"/>
      <c r="AP105" s="132"/>
      <c r="AQ105" s="131"/>
      <c r="AR105" s="131"/>
      <c r="AX105" s="62"/>
    </row>
    <row r="106" spans="1:50" ht="6.95" customHeight="1" x14ac:dyDescent="0.2">
      <c r="A106" s="129" t="s">
        <v>58</v>
      </c>
      <c r="B106" s="79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1"/>
      <c r="N106" s="79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1"/>
      <c r="AA106" s="131"/>
      <c r="AB106" s="131"/>
      <c r="AC106" s="131"/>
      <c r="AD106" s="131"/>
      <c r="AE106" s="131"/>
      <c r="AF106" s="131"/>
      <c r="AG106" s="131"/>
      <c r="AH106" s="131"/>
      <c r="AI106" s="131"/>
      <c r="AJ106" s="131"/>
      <c r="AK106" s="131"/>
      <c r="AL106" s="131"/>
      <c r="AM106" s="131"/>
      <c r="AN106" s="133"/>
      <c r="AO106" s="132"/>
      <c r="AP106" s="132"/>
      <c r="AQ106" s="131"/>
      <c r="AR106" s="131"/>
      <c r="AX106" s="62"/>
    </row>
    <row r="107" spans="1:50" ht="6.95" customHeight="1" x14ac:dyDescent="0.2">
      <c r="A107" s="129"/>
      <c r="B107" s="67"/>
      <c r="C107" s="68"/>
      <c r="D107" s="68"/>
      <c r="E107" s="68"/>
      <c r="F107" s="68"/>
      <c r="G107" s="68"/>
      <c r="H107" s="68"/>
      <c r="I107" s="68"/>
      <c r="J107" s="68"/>
      <c r="K107" s="68"/>
      <c r="L107" s="68"/>
      <c r="M107" s="69"/>
      <c r="N107" s="67"/>
      <c r="O107" s="68"/>
      <c r="P107" s="68"/>
      <c r="Q107" s="68"/>
      <c r="R107" s="68"/>
      <c r="S107" s="68"/>
      <c r="T107" s="68"/>
      <c r="U107" s="68"/>
      <c r="V107" s="68"/>
      <c r="W107" s="68"/>
      <c r="X107" s="68"/>
      <c r="Y107" s="69"/>
      <c r="AA107" s="131" t="s">
        <v>35</v>
      </c>
      <c r="AB107" s="131"/>
      <c r="AC107" s="131" t="str">
        <f>Feuil1!A20</f>
        <v>ROUMION</v>
      </c>
      <c r="AD107" s="131"/>
      <c r="AE107" s="131"/>
      <c r="AF107" s="131"/>
      <c r="AG107" s="131"/>
      <c r="AH107" s="131"/>
      <c r="AI107" s="131"/>
      <c r="AJ107" s="131" t="str">
        <f>Feuil1!B20</f>
        <v>Stéphanie</v>
      </c>
      <c r="AK107" s="131"/>
      <c r="AL107" s="131"/>
      <c r="AM107" s="131"/>
      <c r="AN107" s="133" t="str">
        <f>Feuil1!A21</f>
        <v>COL</v>
      </c>
      <c r="AO107" s="132">
        <f>Feuil1!B21</f>
        <v>30</v>
      </c>
      <c r="AP107" s="132"/>
      <c r="AQ107" s="131">
        <f>Feuil1!AA20</f>
        <v>0</v>
      </c>
      <c r="AR107" s="131"/>
      <c r="AX107" s="62"/>
    </row>
    <row r="108" spans="1:50" ht="6.95" customHeight="1" x14ac:dyDescent="0.2">
      <c r="A108" s="129" t="s">
        <v>59</v>
      </c>
      <c r="B108" s="67"/>
      <c r="C108" s="68"/>
      <c r="D108" s="68"/>
      <c r="E108" s="68"/>
      <c r="F108" s="68"/>
      <c r="G108" s="68"/>
      <c r="H108" s="68"/>
      <c r="I108" s="68"/>
      <c r="J108" s="68"/>
      <c r="K108" s="68"/>
      <c r="L108" s="68"/>
      <c r="M108" s="69"/>
      <c r="N108" s="67"/>
      <c r="O108" s="68"/>
      <c r="P108" s="68"/>
      <c r="Q108" s="68"/>
      <c r="R108" s="68"/>
      <c r="S108" s="68"/>
      <c r="T108" s="68"/>
      <c r="U108" s="68"/>
      <c r="V108" s="68"/>
      <c r="W108" s="68"/>
      <c r="X108" s="68"/>
      <c r="Y108" s="69"/>
      <c r="AA108" s="131"/>
      <c r="AB108" s="131"/>
      <c r="AC108" s="131"/>
      <c r="AD108" s="131"/>
      <c r="AE108" s="131"/>
      <c r="AF108" s="131"/>
      <c r="AG108" s="131"/>
      <c r="AH108" s="131"/>
      <c r="AI108" s="131"/>
      <c r="AJ108" s="131"/>
      <c r="AK108" s="131"/>
      <c r="AL108" s="131"/>
      <c r="AM108" s="131"/>
      <c r="AN108" s="133"/>
      <c r="AO108" s="132"/>
      <c r="AP108" s="132"/>
      <c r="AQ108" s="131"/>
      <c r="AR108" s="131"/>
      <c r="AX108" s="62"/>
    </row>
    <row r="109" spans="1:50" ht="6.95" customHeight="1" x14ac:dyDescent="0.2">
      <c r="A109" s="129"/>
      <c r="B109" s="70"/>
      <c r="C109" s="71"/>
      <c r="D109" s="71"/>
      <c r="E109" s="71"/>
      <c r="F109" s="71"/>
      <c r="G109" s="71"/>
      <c r="H109" s="71"/>
      <c r="I109" s="71"/>
      <c r="J109" s="71"/>
      <c r="K109" s="71"/>
      <c r="L109" s="71"/>
      <c r="M109" s="72"/>
      <c r="N109" s="70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2"/>
      <c r="AA109" s="131"/>
      <c r="AB109" s="131"/>
      <c r="AC109" s="131"/>
      <c r="AD109" s="131"/>
      <c r="AE109" s="131"/>
      <c r="AF109" s="131"/>
      <c r="AG109" s="131"/>
      <c r="AH109" s="131"/>
      <c r="AI109" s="131"/>
      <c r="AJ109" s="131"/>
      <c r="AK109" s="131"/>
      <c r="AL109" s="131"/>
      <c r="AM109" s="131"/>
      <c r="AN109" s="133"/>
      <c r="AO109" s="132"/>
      <c r="AP109" s="132"/>
      <c r="AQ109" s="131"/>
      <c r="AR109" s="131"/>
      <c r="AX109" s="62"/>
    </row>
    <row r="110" spans="1:50" ht="6.95" customHeight="1" x14ac:dyDescent="0.2">
      <c r="A110" s="129" t="s">
        <v>60</v>
      </c>
      <c r="B110" s="67"/>
      <c r="C110" s="68"/>
      <c r="D110" s="68"/>
      <c r="E110" s="68"/>
      <c r="F110" s="68"/>
      <c r="G110" s="68"/>
      <c r="H110" s="68"/>
      <c r="I110" s="68"/>
      <c r="J110" s="68"/>
      <c r="K110" s="68"/>
      <c r="L110" s="68"/>
      <c r="M110" s="69"/>
      <c r="N110" s="67"/>
      <c r="O110" s="68"/>
      <c r="P110" s="68"/>
      <c r="Q110" s="68"/>
      <c r="R110" s="68"/>
      <c r="S110" s="68"/>
      <c r="T110" s="68"/>
      <c r="U110" s="68"/>
      <c r="V110" s="68"/>
      <c r="W110" s="68"/>
      <c r="X110" s="68"/>
      <c r="Y110" s="69"/>
      <c r="AA110" s="131"/>
      <c r="AB110" s="131"/>
      <c r="AC110" s="131"/>
      <c r="AD110" s="131"/>
      <c r="AE110" s="131"/>
      <c r="AF110" s="131"/>
      <c r="AG110" s="131"/>
      <c r="AH110" s="131"/>
      <c r="AI110" s="131"/>
      <c r="AJ110" s="131"/>
      <c r="AK110" s="131"/>
      <c r="AL110" s="131"/>
      <c r="AM110" s="131"/>
      <c r="AN110" s="133"/>
      <c r="AO110" s="132"/>
      <c r="AP110" s="132"/>
      <c r="AQ110" s="131"/>
      <c r="AR110" s="131"/>
      <c r="AX110" s="62"/>
    </row>
    <row r="111" spans="1:50" ht="6.95" customHeight="1" x14ac:dyDescent="0.2">
      <c r="A111" s="129"/>
      <c r="B111" s="73"/>
      <c r="C111" s="74"/>
      <c r="D111" s="74"/>
      <c r="E111" s="74"/>
      <c r="F111" s="74"/>
      <c r="G111" s="74"/>
      <c r="H111" s="74"/>
      <c r="I111" s="74"/>
      <c r="J111" s="74"/>
      <c r="K111" s="74"/>
      <c r="L111" s="74"/>
      <c r="M111" s="75"/>
      <c r="N111" s="73"/>
      <c r="O111" s="74"/>
      <c r="P111" s="74"/>
      <c r="Q111" s="74"/>
      <c r="R111" s="74"/>
      <c r="S111" s="74"/>
      <c r="T111" s="74"/>
      <c r="U111" s="74"/>
      <c r="V111" s="74"/>
      <c r="W111" s="74"/>
      <c r="X111" s="74"/>
      <c r="Y111" s="75"/>
      <c r="AA111" s="131" t="s">
        <v>36</v>
      </c>
      <c r="AB111" s="131"/>
      <c r="AC111" s="131" t="str">
        <f>Feuil1!A22</f>
        <v>TRUCHOT</v>
      </c>
      <c r="AD111" s="131"/>
      <c r="AE111" s="131"/>
      <c r="AF111" s="131"/>
      <c r="AG111" s="131"/>
      <c r="AH111" s="131"/>
      <c r="AI111" s="131"/>
      <c r="AJ111" s="131">
        <f>Feuil1!B22</f>
        <v>0</v>
      </c>
      <c r="AK111" s="131"/>
      <c r="AL111" s="131"/>
      <c r="AM111" s="131"/>
      <c r="AN111" s="133" t="str">
        <f>Feuil1!A23</f>
        <v>COL</v>
      </c>
      <c r="AO111" s="132" t="str">
        <f>Feuil1!B23</f>
        <v>26.25</v>
      </c>
      <c r="AP111" s="132"/>
      <c r="AQ111" s="131">
        <f>Feuil1!AA22</f>
        <v>3</v>
      </c>
      <c r="AR111" s="131"/>
      <c r="AX111" s="62"/>
    </row>
    <row r="112" spans="1:50" ht="6.95" customHeight="1" x14ac:dyDescent="0.2">
      <c r="A112" s="129" t="s">
        <v>61</v>
      </c>
      <c r="B112" s="76"/>
      <c r="C112" s="77"/>
      <c r="D112" s="77"/>
      <c r="E112" s="77"/>
      <c r="F112" s="77"/>
      <c r="G112" s="77"/>
      <c r="H112" s="77"/>
      <c r="I112" s="77"/>
      <c r="J112" s="77"/>
      <c r="K112" s="77"/>
      <c r="L112" s="77"/>
      <c r="M112" s="78"/>
      <c r="N112" s="76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8"/>
      <c r="AA112" s="131"/>
      <c r="AB112" s="131"/>
      <c r="AC112" s="131"/>
      <c r="AD112" s="131"/>
      <c r="AE112" s="131"/>
      <c r="AF112" s="131"/>
      <c r="AG112" s="131"/>
      <c r="AH112" s="131"/>
      <c r="AI112" s="131"/>
      <c r="AJ112" s="131"/>
      <c r="AK112" s="131"/>
      <c r="AL112" s="131"/>
      <c r="AM112" s="131"/>
      <c r="AN112" s="133"/>
      <c r="AO112" s="132"/>
      <c r="AP112" s="132"/>
      <c r="AQ112" s="131"/>
      <c r="AR112" s="131"/>
      <c r="AX112" s="62"/>
    </row>
    <row r="113" spans="1:50" ht="6.95" customHeight="1" x14ac:dyDescent="0.2">
      <c r="A113" s="129"/>
      <c r="B113" s="67"/>
      <c r="C113" s="68"/>
      <c r="D113" s="68"/>
      <c r="E113" s="68"/>
      <c r="F113" s="68"/>
      <c r="G113" s="68"/>
      <c r="H113" s="68"/>
      <c r="I113" s="68"/>
      <c r="J113" s="68"/>
      <c r="K113" s="68"/>
      <c r="L113" s="68"/>
      <c r="M113" s="69"/>
      <c r="N113" s="67"/>
      <c r="O113" s="68"/>
      <c r="P113" s="68"/>
      <c r="Q113" s="68"/>
      <c r="R113" s="68"/>
      <c r="S113" s="68"/>
      <c r="T113" s="68"/>
      <c r="U113" s="68"/>
      <c r="V113" s="68"/>
      <c r="W113" s="68"/>
      <c r="X113" s="68"/>
      <c r="Y113" s="69"/>
      <c r="AA113" s="131"/>
      <c r="AB113" s="131"/>
      <c r="AC113" s="131"/>
      <c r="AD113" s="131"/>
      <c r="AE113" s="131"/>
      <c r="AF113" s="131"/>
      <c r="AG113" s="131"/>
      <c r="AH113" s="131"/>
      <c r="AI113" s="131"/>
      <c r="AJ113" s="131"/>
      <c r="AK113" s="131"/>
      <c r="AL113" s="131"/>
      <c r="AM113" s="131"/>
      <c r="AN113" s="133"/>
      <c r="AO113" s="132"/>
      <c r="AP113" s="132"/>
      <c r="AQ113" s="131"/>
      <c r="AR113" s="131"/>
      <c r="AX113" s="62"/>
    </row>
    <row r="114" spans="1:50" ht="6.95" customHeight="1" x14ac:dyDescent="0.2">
      <c r="A114" s="129" t="s">
        <v>62</v>
      </c>
      <c r="B114" s="79"/>
      <c r="C114" s="80"/>
      <c r="D114" s="80"/>
      <c r="E114" s="80"/>
      <c r="F114" s="80"/>
      <c r="G114" s="80"/>
      <c r="H114" s="80"/>
      <c r="I114" s="80"/>
      <c r="J114" s="80"/>
      <c r="K114" s="80"/>
      <c r="L114" s="80"/>
      <c r="M114" s="81"/>
      <c r="N114" s="79"/>
      <c r="O114" s="80"/>
      <c r="P114" s="80"/>
      <c r="Q114" s="80"/>
      <c r="R114" s="80"/>
      <c r="S114" s="80"/>
      <c r="T114" s="80"/>
      <c r="U114" s="80"/>
      <c r="V114" s="80"/>
      <c r="W114" s="80"/>
      <c r="X114" s="80"/>
      <c r="Y114" s="81"/>
      <c r="AA114" s="131"/>
      <c r="AB114" s="131"/>
      <c r="AC114" s="131"/>
      <c r="AD114" s="131"/>
      <c r="AE114" s="131"/>
      <c r="AF114" s="131"/>
      <c r="AG114" s="131"/>
      <c r="AH114" s="131"/>
      <c r="AI114" s="131"/>
      <c r="AJ114" s="131"/>
      <c r="AK114" s="131"/>
      <c r="AL114" s="131"/>
      <c r="AM114" s="131"/>
      <c r="AN114" s="133"/>
      <c r="AO114" s="132"/>
      <c r="AP114" s="132"/>
      <c r="AQ114" s="131"/>
      <c r="AR114" s="131"/>
      <c r="AX114" s="62"/>
    </row>
    <row r="115" spans="1:50" ht="6.95" customHeight="1" x14ac:dyDescent="0.2">
      <c r="A115" s="129"/>
      <c r="B115" s="67"/>
      <c r="C115" s="68"/>
      <c r="D115" s="68"/>
      <c r="E115" s="68"/>
      <c r="F115" s="68"/>
      <c r="G115" s="68"/>
      <c r="H115" s="68"/>
      <c r="I115" s="68"/>
      <c r="J115" s="68"/>
      <c r="K115" s="68"/>
      <c r="L115" s="68"/>
      <c r="M115" s="69"/>
      <c r="N115" s="67"/>
      <c r="O115" s="68"/>
      <c r="P115" s="68"/>
      <c r="Q115" s="68"/>
      <c r="R115" s="68"/>
      <c r="S115" s="68"/>
      <c r="T115" s="68"/>
      <c r="U115" s="68"/>
      <c r="V115" s="68"/>
      <c r="W115" s="68"/>
      <c r="X115" s="68"/>
      <c r="Y115" s="69"/>
      <c r="AA115" s="131" t="s">
        <v>37</v>
      </c>
      <c r="AB115" s="131"/>
      <c r="AC115" s="131" t="str">
        <f>Feuil1!A24</f>
        <v>BARAHONA</v>
      </c>
      <c r="AD115" s="131"/>
      <c r="AE115" s="131"/>
      <c r="AF115" s="131"/>
      <c r="AG115" s="131"/>
      <c r="AH115" s="131"/>
      <c r="AI115" s="131"/>
      <c r="AJ115" s="131">
        <f>Feuil1!B24</f>
        <v>0</v>
      </c>
      <c r="AK115" s="131"/>
      <c r="AL115" s="131"/>
      <c r="AM115" s="131"/>
      <c r="AN115" s="133" t="str">
        <f>Feuil1!A25</f>
        <v>COL</v>
      </c>
      <c r="AO115" s="132">
        <f>Feuil1!B25</f>
        <v>36.75</v>
      </c>
      <c r="AP115" s="132"/>
      <c r="AQ115" s="131">
        <f>Feuil1!AA24</f>
        <v>8.5</v>
      </c>
      <c r="AR115" s="131"/>
      <c r="AX115" s="62"/>
    </row>
    <row r="116" spans="1:50" ht="6.95" customHeight="1" x14ac:dyDescent="0.2">
      <c r="A116" s="129" t="s">
        <v>63</v>
      </c>
      <c r="B116" s="67"/>
      <c r="C116" s="68"/>
      <c r="D116" s="68"/>
      <c r="E116" s="68"/>
      <c r="F116" s="68"/>
      <c r="G116" s="68"/>
      <c r="H116" s="68"/>
      <c r="I116" s="68"/>
      <c r="J116" s="68"/>
      <c r="K116" s="68"/>
      <c r="L116" s="68"/>
      <c r="M116" s="69"/>
      <c r="N116" s="67"/>
      <c r="O116" s="68"/>
      <c r="P116" s="68"/>
      <c r="Q116" s="68"/>
      <c r="R116" s="68"/>
      <c r="S116" s="68"/>
      <c r="T116" s="68"/>
      <c r="U116" s="68"/>
      <c r="V116" s="68"/>
      <c r="W116" s="68"/>
      <c r="X116" s="68"/>
      <c r="Y116" s="69"/>
      <c r="AA116" s="131"/>
      <c r="AB116" s="131"/>
      <c r="AC116" s="131"/>
      <c r="AD116" s="131"/>
      <c r="AE116" s="131"/>
      <c r="AF116" s="131"/>
      <c r="AG116" s="131"/>
      <c r="AH116" s="131"/>
      <c r="AI116" s="131"/>
      <c r="AJ116" s="131"/>
      <c r="AK116" s="131"/>
      <c r="AL116" s="131"/>
      <c r="AM116" s="131"/>
      <c r="AN116" s="133"/>
      <c r="AO116" s="132"/>
      <c r="AP116" s="132"/>
      <c r="AQ116" s="131"/>
      <c r="AR116" s="131"/>
      <c r="AX116" s="62"/>
    </row>
    <row r="117" spans="1:50" ht="6.95" customHeight="1" x14ac:dyDescent="0.2">
      <c r="A117" s="129"/>
      <c r="B117" s="70"/>
      <c r="C117" s="71"/>
      <c r="D117" s="71"/>
      <c r="E117" s="71"/>
      <c r="F117" s="71"/>
      <c r="G117" s="71"/>
      <c r="H117" s="71"/>
      <c r="I117" s="71"/>
      <c r="J117" s="71"/>
      <c r="K117" s="71"/>
      <c r="L117" s="71"/>
      <c r="M117" s="72"/>
      <c r="N117" s="70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2"/>
      <c r="AA117" s="131"/>
      <c r="AB117" s="131"/>
      <c r="AC117" s="131"/>
      <c r="AD117" s="131"/>
      <c r="AE117" s="131"/>
      <c r="AF117" s="131"/>
      <c r="AG117" s="131"/>
      <c r="AH117" s="131"/>
      <c r="AI117" s="131"/>
      <c r="AJ117" s="131"/>
      <c r="AK117" s="131"/>
      <c r="AL117" s="131"/>
      <c r="AM117" s="131"/>
      <c r="AN117" s="133"/>
      <c r="AO117" s="132"/>
      <c r="AP117" s="132"/>
      <c r="AQ117" s="131"/>
      <c r="AR117" s="131"/>
      <c r="AX117" s="62"/>
    </row>
    <row r="118" spans="1:50" ht="6.95" customHeight="1" x14ac:dyDescent="0.2">
      <c r="A118" s="129" t="s">
        <v>64</v>
      </c>
      <c r="B118" s="67"/>
      <c r="C118" s="68"/>
      <c r="D118" s="68"/>
      <c r="E118" s="68"/>
      <c r="F118" s="68"/>
      <c r="G118" s="68"/>
      <c r="H118" s="68"/>
      <c r="I118" s="68"/>
      <c r="J118" s="68"/>
      <c r="K118" s="68"/>
      <c r="L118" s="68"/>
      <c r="M118" s="69"/>
      <c r="N118" s="67"/>
      <c r="O118" s="68"/>
      <c r="P118" s="68"/>
      <c r="Q118" s="68"/>
      <c r="R118" s="68"/>
      <c r="S118" s="68"/>
      <c r="T118" s="68"/>
      <c r="U118" s="68"/>
      <c r="V118" s="68"/>
      <c r="W118" s="68"/>
      <c r="X118" s="68"/>
      <c r="Y118" s="69"/>
      <c r="AA118" s="131"/>
      <c r="AB118" s="131"/>
      <c r="AC118" s="131"/>
      <c r="AD118" s="131"/>
      <c r="AE118" s="131"/>
      <c r="AF118" s="131"/>
      <c r="AG118" s="131"/>
      <c r="AH118" s="131"/>
      <c r="AI118" s="131"/>
      <c r="AJ118" s="131"/>
      <c r="AK118" s="131"/>
      <c r="AL118" s="131"/>
      <c r="AM118" s="131"/>
      <c r="AN118" s="133"/>
      <c r="AO118" s="132"/>
      <c r="AP118" s="132"/>
      <c r="AQ118" s="131"/>
      <c r="AR118" s="131"/>
      <c r="AX118" s="62"/>
    </row>
    <row r="119" spans="1:50" ht="6.95" customHeight="1" x14ac:dyDescent="0.2">
      <c r="A119" s="129"/>
      <c r="B119" s="73"/>
      <c r="C119" s="74"/>
      <c r="D119" s="74"/>
      <c r="E119" s="74"/>
      <c r="F119" s="74"/>
      <c r="G119" s="74"/>
      <c r="H119" s="74"/>
      <c r="I119" s="74"/>
      <c r="J119" s="74"/>
      <c r="K119" s="74"/>
      <c r="L119" s="74"/>
      <c r="M119" s="75"/>
      <c r="N119" s="73"/>
      <c r="O119" s="74"/>
      <c r="P119" s="74"/>
      <c r="Q119" s="74"/>
      <c r="R119" s="74"/>
      <c r="S119" s="74"/>
      <c r="T119" s="74"/>
      <c r="U119" s="74"/>
      <c r="V119" s="74"/>
      <c r="W119" s="74"/>
      <c r="X119" s="74"/>
      <c r="Y119" s="75"/>
      <c r="AA119" s="131" t="s">
        <v>38</v>
      </c>
      <c r="AB119" s="131"/>
      <c r="AC119" s="131"/>
      <c r="AD119" s="131"/>
      <c r="AE119" s="131"/>
      <c r="AF119" s="131"/>
      <c r="AG119" s="131"/>
      <c r="AH119" s="131"/>
      <c r="AI119" s="131"/>
      <c r="AJ119" s="131"/>
      <c r="AK119" s="131"/>
      <c r="AL119" s="131"/>
      <c r="AM119" s="131"/>
      <c r="AN119" s="131"/>
      <c r="AO119" s="132"/>
      <c r="AP119" s="132"/>
      <c r="AQ119" s="131"/>
      <c r="AR119" s="131"/>
      <c r="AX119" s="62"/>
    </row>
    <row r="120" spans="1:50" ht="6.95" customHeight="1" x14ac:dyDescent="0.2">
      <c r="A120" s="129" t="s">
        <v>65</v>
      </c>
      <c r="B120" s="76"/>
      <c r="C120" s="77"/>
      <c r="D120" s="77"/>
      <c r="E120" s="77"/>
      <c r="F120" s="77"/>
      <c r="G120" s="77"/>
      <c r="H120" s="77"/>
      <c r="I120" s="77"/>
      <c r="J120" s="77"/>
      <c r="K120" s="77"/>
      <c r="L120" s="77"/>
      <c r="M120" s="78"/>
      <c r="N120" s="76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8"/>
      <c r="AA120" s="131"/>
      <c r="AB120" s="131"/>
      <c r="AC120" s="131"/>
      <c r="AD120" s="131"/>
      <c r="AE120" s="131"/>
      <c r="AF120" s="131"/>
      <c r="AG120" s="131"/>
      <c r="AH120" s="131"/>
      <c r="AI120" s="131"/>
      <c r="AJ120" s="131"/>
      <c r="AK120" s="131"/>
      <c r="AL120" s="131"/>
      <c r="AM120" s="131"/>
      <c r="AN120" s="131"/>
      <c r="AO120" s="132"/>
      <c r="AP120" s="132"/>
      <c r="AQ120" s="131"/>
      <c r="AR120" s="131"/>
      <c r="AX120" s="62"/>
    </row>
    <row r="121" spans="1:50" ht="6.95" customHeight="1" x14ac:dyDescent="0.2">
      <c r="A121" s="129"/>
      <c r="B121" s="67"/>
      <c r="C121" s="68"/>
      <c r="D121" s="68"/>
      <c r="E121" s="68"/>
      <c r="F121" s="68"/>
      <c r="G121" s="68"/>
      <c r="H121" s="68"/>
      <c r="I121" s="68"/>
      <c r="J121" s="68"/>
      <c r="K121" s="68"/>
      <c r="L121" s="68"/>
      <c r="M121" s="69"/>
      <c r="N121" s="67"/>
      <c r="O121" s="68"/>
      <c r="P121" s="68"/>
      <c r="Q121" s="68"/>
      <c r="R121" s="68"/>
      <c r="S121" s="68"/>
      <c r="T121" s="68"/>
      <c r="U121" s="68"/>
      <c r="V121" s="68"/>
      <c r="W121" s="68"/>
      <c r="X121" s="68"/>
      <c r="Y121" s="69"/>
      <c r="AA121" s="131"/>
      <c r="AB121" s="131"/>
      <c r="AC121" s="131"/>
      <c r="AD121" s="131"/>
      <c r="AE121" s="131"/>
      <c r="AF121" s="131"/>
      <c r="AG121" s="131"/>
      <c r="AH121" s="131"/>
      <c r="AI121" s="131"/>
      <c r="AJ121" s="131"/>
      <c r="AK121" s="131"/>
      <c r="AL121" s="131"/>
      <c r="AM121" s="131"/>
      <c r="AN121" s="131"/>
      <c r="AO121" s="132"/>
      <c r="AP121" s="132"/>
      <c r="AQ121" s="131"/>
      <c r="AR121" s="131"/>
      <c r="AX121" s="62"/>
    </row>
    <row r="122" spans="1:50" ht="6.95" customHeight="1" x14ac:dyDescent="0.2">
      <c r="A122" s="129" t="s">
        <v>66</v>
      </c>
      <c r="B122" s="79"/>
      <c r="C122" s="80"/>
      <c r="D122" s="80"/>
      <c r="E122" s="80"/>
      <c r="F122" s="80"/>
      <c r="G122" s="80"/>
      <c r="H122" s="80"/>
      <c r="I122" s="80"/>
      <c r="J122" s="80"/>
      <c r="K122" s="80"/>
      <c r="L122" s="80"/>
      <c r="M122" s="81"/>
      <c r="N122" s="79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1"/>
      <c r="AA122" s="131"/>
      <c r="AB122" s="131"/>
      <c r="AC122" s="131"/>
      <c r="AD122" s="131"/>
      <c r="AE122" s="131"/>
      <c r="AF122" s="131"/>
      <c r="AG122" s="131"/>
      <c r="AH122" s="131"/>
      <c r="AI122" s="131"/>
      <c r="AJ122" s="131"/>
      <c r="AK122" s="131"/>
      <c r="AL122" s="131"/>
      <c r="AM122" s="131"/>
      <c r="AN122" s="131"/>
      <c r="AO122" s="132"/>
      <c r="AP122" s="132"/>
      <c r="AQ122" s="131"/>
      <c r="AR122" s="131"/>
      <c r="AX122" s="62"/>
    </row>
    <row r="123" spans="1:50" ht="6.95" customHeight="1" x14ac:dyDescent="0.2">
      <c r="A123" s="129"/>
      <c r="B123" s="67"/>
      <c r="C123" s="68"/>
      <c r="D123" s="68"/>
      <c r="E123" s="68"/>
      <c r="F123" s="68"/>
      <c r="G123" s="68"/>
      <c r="H123" s="68"/>
      <c r="I123" s="68"/>
      <c r="J123" s="68"/>
      <c r="K123" s="68"/>
      <c r="L123" s="68"/>
      <c r="M123" s="69"/>
      <c r="N123" s="67"/>
      <c r="O123" s="68"/>
      <c r="P123" s="68"/>
      <c r="Q123" s="68"/>
      <c r="R123" s="68"/>
      <c r="S123" s="68"/>
      <c r="T123" s="68"/>
      <c r="U123" s="68"/>
      <c r="V123" s="68"/>
      <c r="W123" s="68"/>
      <c r="X123" s="68"/>
      <c r="Y123" s="69"/>
      <c r="AA123" s="131" t="s">
        <v>39</v>
      </c>
      <c r="AB123" s="131"/>
      <c r="AC123" s="131"/>
      <c r="AD123" s="131"/>
      <c r="AE123" s="131"/>
      <c r="AF123" s="131"/>
      <c r="AG123" s="131"/>
      <c r="AH123" s="131"/>
      <c r="AI123" s="131"/>
      <c r="AJ123" s="131"/>
      <c r="AK123" s="131"/>
      <c r="AL123" s="131"/>
      <c r="AM123" s="131"/>
      <c r="AN123" s="131"/>
      <c r="AO123" s="132"/>
      <c r="AP123" s="132"/>
      <c r="AQ123" s="131"/>
      <c r="AR123" s="131"/>
      <c r="AX123" s="62"/>
    </row>
    <row r="124" spans="1:50" ht="6.95" customHeight="1" x14ac:dyDescent="0.2">
      <c r="A124" s="129" t="s">
        <v>67</v>
      </c>
      <c r="B124" s="67"/>
      <c r="C124" s="68"/>
      <c r="D124" s="68"/>
      <c r="E124" s="68"/>
      <c r="F124" s="68"/>
      <c r="G124" s="68"/>
      <c r="H124" s="68"/>
      <c r="I124" s="68"/>
      <c r="J124" s="68"/>
      <c r="K124" s="68"/>
      <c r="L124" s="68"/>
      <c r="M124" s="69"/>
      <c r="N124" s="67"/>
      <c r="O124" s="68"/>
      <c r="P124" s="68"/>
      <c r="Q124" s="68"/>
      <c r="R124" s="68"/>
      <c r="S124" s="68"/>
      <c r="T124" s="68"/>
      <c r="U124" s="68"/>
      <c r="V124" s="68"/>
      <c r="W124" s="68"/>
      <c r="X124" s="68"/>
      <c r="Y124" s="69"/>
      <c r="AA124" s="131"/>
      <c r="AB124" s="131"/>
      <c r="AC124" s="131"/>
      <c r="AD124" s="131"/>
      <c r="AE124" s="131"/>
      <c r="AF124" s="131"/>
      <c r="AG124" s="131"/>
      <c r="AH124" s="131"/>
      <c r="AI124" s="131"/>
      <c r="AJ124" s="131"/>
      <c r="AK124" s="131"/>
      <c r="AL124" s="131"/>
      <c r="AM124" s="131"/>
      <c r="AN124" s="131"/>
      <c r="AO124" s="132"/>
      <c r="AP124" s="132"/>
      <c r="AQ124" s="131"/>
      <c r="AR124" s="131"/>
      <c r="AX124" s="62"/>
    </row>
    <row r="125" spans="1:50" ht="6.95" customHeight="1" x14ac:dyDescent="0.2">
      <c r="A125" s="129"/>
      <c r="B125" s="70"/>
      <c r="C125" s="71"/>
      <c r="D125" s="71"/>
      <c r="E125" s="71"/>
      <c r="F125" s="71"/>
      <c r="G125" s="71"/>
      <c r="H125" s="71"/>
      <c r="I125" s="71"/>
      <c r="J125" s="71"/>
      <c r="K125" s="71"/>
      <c r="L125" s="71"/>
      <c r="M125" s="72"/>
      <c r="N125" s="70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2"/>
      <c r="AA125" s="131"/>
      <c r="AB125" s="131"/>
      <c r="AC125" s="131"/>
      <c r="AD125" s="131"/>
      <c r="AE125" s="131"/>
      <c r="AF125" s="131"/>
      <c r="AG125" s="131"/>
      <c r="AH125" s="131"/>
      <c r="AI125" s="131"/>
      <c r="AJ125" s="131"/>
      <c r="AK125" s="131"/>
      <c r="AL125" s="131"/>
      <c r="AM125" s="131"/>
      <c r="AN125" s="131"/>
      <c r="AO125" s="132"/>
      <c r="AP125" s="132"/>
      <c r="AQ125" s="131"/>
      <c r="AR125" s="131"/>
      <c r="AX125" s="62"/>
    </row>
    <row r="126" spans="1:50" ht="6.95" customHeight="1" x14ac:dyDescent="0.2">
      <c r="A126" s="129" t="s">
        <v>68</v>
      </c>
      <c r="B126" s="67"/>
      <c r="C126" s="68"/>
      <c r="D126" s="68"/>
      <c r="E126" s="68"/>
      <c r="F126" s="68"/>
      <c r="G126" s="68"/>
      <c r="H126" s="68"/>
      <c r="I126" s="68"/>
      <c r="J126" s="68"/>
      <c r="K126" s="68"/>
      <c r="L126" s="68"/>
      <c r="M126" s="69"/>
      <c r="N126" s="67"/>
      <c r="O126" s="68"/>
      <c r="P126" s="68"/>
      <c r="Q126" s="68"/>
      <c r="R126" s="68"/>
      <c r="S126" s="68"/>
      <c r="T126" s="68"/>
      <c r="U126" s="68"/>
      <c r="V126" s="68"/>
      <c r="W126" s="68"/>
      <c r="X126" s="68"/>
      <c r="Y126" s="69"/>
      <c r="AA126" s="131"/>
      <c r="AB126" s="131"/>
      <c r="AC126" s="131"/>
      <c r="AD126" s="131"/>
      <c r="AE126" s="131"/>
      <c r="AF126" s="131"/>
      <c r="AG126" s="131"/>
      <c r="AH126" s="131"/>
      <c r="AI126" s="131"/>
      <c r="AJ126" s="131"/>
      <c r="AK126" s="131"/>
      <c r="AL126" s="131"/>
      <c r="AM126" s="131"/>
      <c r="AN126" s="131"/>
      <c r="AO126" s="132"/>
      <c r="AP126" s="132"/>
      <c r="AQ126" s="131"/>
      <c r="AR126" s="131"/>
      <c r="AX126" s="62"/>
    </row>
    <row r="127" spans="1:50" ht="6.95" customHeight="1" x14ac:dyDescent="0.2">
      <c r="A127" s="129"/>
      <c r="B127" s="73"/>
      <c r="C127" s="74"/>
      <c r="D127" s="74"/>
      <c r="E127" s="74"/>
      <c r="F127" s="74"/>
      <c r="G127" s="74"/>
      <c r="H127" s="74"/>
      <c r="I127" s="74"/>
      <c r="J127" s="74"/>
      <c r="K127" s="74"/>
      <c r="L127" s="74"/>
      <c r="M127" s="75"/>
      <c r="N127" s="73"/>
      <c r="O127" s="74"/>
      <c r="P127" s="74"/>
      <c r="Q127" s="74"/>
      <c r="R127" s="74"/>
      <c r="S127" s="74"/>
      <c r="T127" s="74"/>
      <c r="U127" s="74"/>
      <c r="V127" s="74"/>
      <c r="W127" s="74"/>
      <c r="X127" s="74"/>
      <c r="Y127" s="75"/>
      <c r="AX127" s="62"/>
    </row>
    <row r="128" spans="1:50" ht="6.95" customHeight="1" x14ac:dyDescent="0.2">
      <c r="A128" s="129" t="s">
        <v>69</v>
      </c>
      <c r="B128" s="76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8"/>
      <c r="N128" s="76"/>
      <c r="O128" s="77"/>
      <c r="P128" s="77"/>
      <c r="Q128" s="77"/>
      <c r="R128" s="77"/>
      <c r="S128" s="77"/>
      <c r="T128" s="77"/>
      <c r="U128" s="77"/>
      <c r="V128" s="77"/>
      <c r="W128" s="77"/>
      <c r="X128" s="77"/>
      <c r="Y128" s="78"/>
      <c r="AX128" s="62"/>
    </row>
    <row r="129" spans="1:50" ht="6.95" customHeight="1" x14ac:dyDescent="0.2">
      <c r="A129" s="129"/>
      <c r="B129" s="67"/>
      <c r="C129" s="68"/>
      <c r="D129" s="68"/>
      <c r="E129" s="68"/>
      <c r="F129" s="68"/>
      <c r="G129" s="68"/>
      <c r="H129" s="68"/>
      <c r="I129" s="68"/>
      <c r="J129" s="68"/>
      <c r="K129" s="68"/>
      <c r="L129" s="68"/>
      <c r="M129" s="69"/>
      <c r="N129" s="67"/>
      <c r="O129" s="68"/>
      <c r="P129" s="68"/>
      <c r="Q129" s="68"/>
      <c r="R129" s="68"/>
      <c r="S129" s="68"/>
      <c r="T129" s="68"/>
      <c r="U129" s="68"/>
      <c r="V129" s="68"/>
      <c r="W129" s="68"/>
      <c r="X129" s="68"/>
      <c r="Y129" s="69"/>
      <c r="AX129" s="62"/>
    </row>
    <row r="130" spans="1:50" ht="6.95" customHeight="1" x14ac:dyDescent="0.2">
      <c r="A130" s="129"/>
      <c r="B130" s="67"/>
      <c r="C130" s="68"/>
      <c r="D130" s="68"/>
      <c r="E130" s="68"/>
      <c r="F130" s="68"/>
      <c r="G130" s="68"/>
      <c r="H130" s="68"/>
      <c r="I130" s="68"/>
      <c r="J130" s="68"/>
      <c r="K130" s="68"/>
      <c r="L130" s="68"/>
      <c r="M130" s="69"/>
      <c r="N130" s="67"/>
      <c r="O130" s="68"/>
      <c r="P130" s="68"/>
      <c r="Q130" s="68"/>
      <c r="R130" s="68"/>
      <c r="S130" s="68"/>
      <c r="T130" s="68"/>
      <c r="U130" s="68"/>
      <c r="V130" s="68"/>
      <c r="W130" s="68"/>
      <c r="X130" s="68"/>
      <c r="Y130" s="69"/>
      <c r="AX130" s="62"/>
    </row>
    <row r="131" spans="1:50" ht="6.95" customHeight="1" x14ac:dyDescent="0.2">
      <c r="A131" s="129"/>
      <c r="B131" s="79"/>
      <c r="C131" s="80"/>
      <c r="D131" s="80"/>
      <c r="E131" s="80"/>
      <c r="F131" s="80"/>
      <c r="G131" s="80"/>
      <c r="H131" s="80"/>
      <c r="I131" s="80"/>
      <c r="J131" s="80"/>
      <c r="K131" s="80"/>
      <c r="L131" s="80"/>
      <c r="M131" s="81"/>
      <c r="N131" s="79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1"/>
      <c r="AX131" s="62"/>
    </row>
    <row r="132" spans="1:50" ht="3.95" customHeight="1" x14ac:dyDescent="0.2">
      <c r="AX132" s="62"/>
    </row>
    <row r="133" spans="1:50" ht="18" customHeight="1" x14ac:dyDescent="0.2">
      <c r="A133" s="62" t="s">
        <v>70</v>
      </c>
      <c r="B133" s="102"/>
      <c r="C133" s="102"/>
      <c r="D133" s="102"/>
      <c r="E133" s="102"/>
      <c r="F133" s="102"/>
      <c r="G133" s="102"/>
      <c r="H133" s="102"/>
      <c r="I133" s="102"/>
      <c r="J133" s="102"/>
      <c r="K133" s="102"/>
      <c r="L133" s="102"/>
      <c r="M133" s="102"/>
      <c r="N133" s="102"/>
      <c r="O133" s="102"/>
      <c r="P133" s="102"/>
      <c r="Q133" s="102"/>
      <c r="R133" s="102"/>
      <c r="S133" s="102"/>
      <c r="T133" s="102"/>
      <c r="U133" s="102"/>
      <c r="V133" s="102"/>
      <c r="W133" s="102"/>
      <c r="X133" s="102"/>
      <c r="Y133" s="102"/>
      <c r="AC133" s="130" t="s">
        <v>95</v>
      </c>
      <c r="AD133" s="130"/>
      <c r="AE133" s="130"/>
      <c r="AF133" s="130"/>
      <c r="AG133" s="130"/>
      <c r="AH133" s="130"/>
      <c r="AI133" s="130"/>
      <c r="AJ133" s="130"/>
      <c r="AK133" s="130"/>
      <c r="AL133" s="130"/>
      <c r="AM133" s="130"/>
      <c r="AN133" s="130"/>
      <c r="AO133" s="130"/>
      <c r="AP133" s="130"/>
      <c r="AQ133" s="130"/>
      <c r="AR133" s="130"/>
      <c r="AX133" s="62"/>
    </row>
    <row r="134" spans="1:50" ht="8.1" customHeight="1" x14ac:dyDescent="0.2">
      <c r="A134" s="62" t="s">
        <v>71</v>
      </c>
      <c r="B134" s="65"/>
      <c r="C134" s="65"/>
      <c r="D134" s="65"/>
      <c r="E134" s="65"/>
      <c r="F134" s="65"/>
      <c r="G134" s="65"/>
      <c r="H134" s="65"/>
      <c r="I134" s="65"/>
      <c r="J134" s="65"/>
      <c r="K134" s="65"/>
      <c r="L134" s="65"/>
      <c r="M134" s="65"/>
      <c r="N134" s="65"/>
      <c r="O134" s="65"/>
      <c r="P134" s="65"/>
      <c r="Q134" s="65"/>
      <c r="R134" s="65"/>
      <c r="S134" s="65"/>
      <c r="T134" s="65"/>
      <c r="U134" s="65"/>
      <c r="V134" s="65"/>
      <c r="W134" s="65"/>
      <c r="X134" s="65"/>
      <c r="Y134" s="65"/>
      <c r="AC134" s="130"/>
      <c r="AD134" s="130"/>
      <c r="AE134" s="130"/>
      <c r="AF134" s="130"/>
      <c r="AG134" s="130"/>
      <c r="AH134" s="130"/>
      <c r="AI134" s="130"/>
      <c r="AJ134" s="130"/>
      <c r="AK134" s="130"/>
      <c r="AL134" s="130"/>
      <c r="AM134" s="130"/>
      <c r="AN134" s="130"/>
      <c r="AO134" s="130"/>
      <c r="AP134" s="130"/>
      <c r="AQ134" s="130"/>
      <c r="AR134" s="130"/>
      <c r="AX134" s="62"/>
    </row>
    <row r="135" spans="1:50" ht="14.1" customHeight="1" x14ac:dyDescent="0.2">
      <c r="AX135" s="62"/>
    </row>
    <row r="136" spans="1:50" ht="14.1" customHeight="1" x14ac:dyDescent="0.2">
      <c r="A136" s="62" t="s">
        <v>72</v>
      </c>
      <c r="B136" s="127">
        <f>Feuil1!S26</f>
        <v>0</v>
      </c>
      <c r="C136" s="127"/>
      <c r="D136" s="127"/>
      <c r="E136" s="127"/>
      <c r="F136" s="127"/>
      <c r="G136" s="127"/>
      <c r="H136" s="127"/>
      <c r="I136" s="127"/>
      <c r="J136" s="127"/>
      <c r="K136" s="127"/>
      <c r="L136" s="127"/>
      <c r="M136" s="127"/>
      <c r="N136" s="127">
        <f>Feuil1!W26</f>
        <v>0</v>
      </c>
      <c r="O136" s="127"/>
      <c r="P136" s="127"/>
      <c r="Q136" s="127"/>
      <c r="R136" s="127"/>
      <c r="S136" s="127"/>
      <c r="T136" s="127"/>
      <c r="U136" s="127"/>
      <c r="V136" s="127"/>
      <c r="W136" s="127"/>
      <c r="X136" s="127"/>
      <c r="Y136" s="127"/>
      <c r="AC136" s="128">
        <f>Feuil1!AA26</f>
        <v>36.25</v>
      </c>
      <c r="AD136" s="127"/>
      <c r="AE136" s="127"/>
      <c r="AF136" s="127"/>
      <c r="AG136" s="127"/>
      <c r="AH136" s="127"/>
      <c r="AI136" s="127"/>
      <c r="AJ136" s="127"/>
      <c r="AK136" s="127"/>
      <c r="AL136" s="127"/>
      <c r="AM136" s="127"/>
      <c r="AN136" s="127"/>
      <c r="AO136" s="127"/>
      <c r="AP136" s="127"/>
      <c r="AQ136" s="127"/>
      <c r="AR136" s="127"/>
      <c r="AX136" s="62"/>
    </row>
    <row r="137" spans="1:50" ht="14.1" customHeight="1" x14ac:dyDescent="0.2">
      <c r="A137" s="62" t="s">
        <v>73</v>
      </c>
      <c r="B137" s="127">
        <f>B138/Feuil1!Y1</f>
        <v>0</v>
      </c>
      <c r="C137" s="127"/>
      <c r="D137" s="127"/>
      <c r="E137" s="127"/>
      <c r="F137" s="127"/>
      <c r="G137" s="127"/>
      <c r="H137" s="127"/>
      <c r="I137" s="127"/>
      <c r="J137" s="127"/>
      <c r="K137" s="127"/>
      <c r="L137" s="127"/>
      <c r="M137" s="127"/>
      <c r="N137" s="127">
        <f>N138/Feuil1!Y1</f>
        <v>0</v>
      </c>
      <c r="O137" s="127"/>
      <c r="P137" s="127"/>
      <c r="Q137" s="127"/>
      <c r="R137" s="127"/>
      <c r="S137" s="127"/>
      <c r="T137" s="127"/>
      <c r="U137" s="127"/>
      <c r="V137" s="127"/>
      <c r="W137" s="127"/>
      <c r="X137" s="127"/>
      <c r="Y137" s="127"/>
      <c r="AC137" s="128">
        <f>Feuil1!M1</f>
        <v>218.75</v>
      </c>
      <c r="AD137" s="127"/>
      <c r="AE137" s="127"/>
      <c r="AF137" s="127"/>
      <c r="AG137" s="127"/>
      <c r="AH137" s="127"/>
      <c r="AI137" s="127"/>
      <c r="AJ137" s="127"/>
      <c r="AK137" s="127"/>
      <c r="AL137" s="127"/>
      <c r="AM137" s="127"/>
      <c r="AN137" s="127"/>
      <c r="AO137" s="127"/>
      <c r="AP137" s="127"/>
      <c r="AQ137" s="127"/>
      <c r="AR137" s="127"/>
      <c r="AX137" s="62"/>
    </row>
    <row r="138" spans="1:50" ht="14.1" customHeight="1" x14ac:dyDescent="0.2">
      <c r="A138" s="62" t="s">
        <v>74</v>
      </c>
      <c r="B138" s="127"/>
      <c r="C138" s="127"/>
      <c r="D138" s="127"/>
      <c r="E138" s="127"/>
      <c r="F138" s="127"/>
      <c r="G138" s="127"/>
      <c r="H138" s="127"/>
      <c r="I138" s="127"/>
      <c r="J138" s="127"/>
      <c r="K138" s="127"/>
      <c r="L138" s="127"/>
      <c r="M138" s="127"/>
      <c r="N138" s="127"/>
      <c r="O138" s="127"/>
      <c r="P138" s="127"/>
      <c r="Q138" s="127"/>
      <c r="R138" s="127"/>
      <c r="S138" s="127"/>
      <c r="T138" s="127"/>
      <c r="U138" s="127"/>
      <c r="V138" s="127"/>
      <c r="W138" s="127"/>
      <c r="X138" s="127"/>
      <c r="Y138" s="127"/>
      <c r="AC138" s="127">
        <f>Feuil1!C1</f>
        <v>105000</v>
      </c>
      <c r="AD138" s="127"/>
      <c r="AE138" s="127"/>
      <c r="AF138" s="127"/>
      <c r="AG138" s="127"/>
      <c r="AH138" s="127"/>
      <c r="AI138" s="127"/>
      <c r="AJ138" s="127"/>
      <c r="AK138" s="127"/>
      <c r="AL138" s="127"/>
      <c r="AM138" s="127"/>
      <c r="AN138" s="127"/>
      <c r="AO138" s="127"/>
      <c r="AP138" s="127"/>
      <c r="AQ138" s="127"/>
      <c r="AR138" s="127"/>
      <c r="AX138" s="62"/>
    </row>
    <row r="139" spans="1:50" x14ac:dyDescent="0.2">
      <c r="AX139" s="62"/>
    </row>
    <row r="140" spans="1:50" x14ac:dyDescent="0.2">
      <c r="AX140" s="62"/>
    </row>
  </sheetData>
  <mergeCells count="196">
    <mergeCell ref="A8:A9"/>
    <mergeCell ref="AX8:AX9"/>
    <mergeCell ref="A10:A11"/>
    <mergeCell ref="AX10:AX11"/>
    <mergeCell ref="A12:A13"/>
    <mergeCell ref="AX12:AX13"/>
    <mergeCell ref="A6:A7"/>
    <mergeCell ref="AX6:AX7"/>
    <mergeCell ref="B1:G1"/>
    <mergeCell ref="H1:M1"/>
    <mergeCell ref="N1:S1"/>
    <mergeCell ref="T1:Y1"/>
    <mergeCell ref="Z1:AE1"/>
    <mergeCell ref="AF1:AK1"/>
    <mergeCell ref="AL1:AQ1"/>
    <mergeCell ref="AR1:AW1"/>
    <mergeCell ref="A20:A21"/>
    <mergeCell ref="AX20:AX21"/>
    <mergeCell ref="A22:A23"/>
    <mergeCell ref="AX22:AX23"/>
    <mergeCell ref="A24:A25"/>
    <mergeCell ref="AX24:AX25"/>
    <mergeCell ref="A14:A15"/>
    <mergeCell ref="AX14:AX15"/>
    <mergeCell ref="A16:A17"/>
    <mergeCell ref="AX16:AX17"/>
    <mergeCell ref="A18:A19"/>
    <mergeCell ref="AX18:AX19"/>
    <mergeCell ref="A32:A33"/>
    <mergeCell ref="AX32:AX33"/>
    <mergeCell ref="A34:A35"/>
    <mergeCell ref="AX34:AX35"/>
    <mergeCell ref="A36:A37"/>
    <mergeCell ref="AX36:AX37"/>
    <mergeCell ref="A26:A27"/>
    <mergeCell ref="AX26:AX27"/>
    <mergeCell ref="A28:A29"/>
    <mergeCell ref="AX28:AX29"/>
    <mergeCell ref="A30:A31"/>
    <mergeCell ref="AX30:AX31"/>
    <mergeCell ref="A44:A45"/>
    <mergeCell ref="AX44:AX45"/>
    <mergeCell ref="A46:A47"/>
    <mergeCell ref="AX46:AX47"/>
    <mergeCell ref="A48:A49"/>
    <mergeCell ref="AX48:AX49"/>
    <mergeCell ref="A38:A39"/>
    <mergeCell ref="AX38:AX39"/>
    <mergeCell ref="A40:A41"/>
    <mergeCell ref="AX40:AX41"/>
    <mergeCell ref="A42:A43"/>
    <mergeCell ref="AX42:AX43"/>
    <mergeCell ref="AX56:AX57"/>
    <mergeCell ref="A58:A59"/>
    <mergeCell ref="AX58:AX59"/>
    <mergeCell ref="A60:A61"/>
    <mergeCell ref="B66:M66"/>
    <mergeCell ref="N66:Y66"/>
    <mergeCell ref="Z66:AK66"/>
    <mergeCell ref="AL66:AW66"/>
    <mergeCell ref="A50:A51"/>
    <mergeCell ref="AX50:AX51"/>
    <mergeCell ref="A52:A53"/>
    <mergeCell ref="AX52:AX53"/>
    <mergeCell ref="A54:A55"/>
    <mergeCell ref="AX54:AX55"/>
    <mergeCell ref="B67:M67"/>
    <mergeCell ref="N67:Y67"/>
    <mergeCell ref="Z67:AK67"/>
    <mergeCell ref="AL67:AW67"/>
    <mergeCell ref="B68:M68"/>
    <mergeCell ref="N68:Y68"/>
    <mergeCell ref="Z68:AK68"/>
    <mergeCell ref="AL68:AW68"/>
    <mergeCell ref="A56:A57"/>
    <mergeCell ref="AO74:AR75"/>
    <mergeCell ref="A76:A77"/>
    <mergeCell ref="AA76:AB78"/>
    <mergeCell ref="AC76:AI78"/>
    <mergeCell ref="AJ76:AM78"/>
    <mergeCell ref="AN76:AN78"/>
    <mergeCell ref="AO76:AP78"/>
    <mergeCell ref="AQ76:AR78"/>
    <mergeCell ref="B71:G71"/>
    <mergeCell ref="H71:M71"/>
    <mergeCell ref="N71:S71"/>
    <mergeCell ref="T71:Y71"/>
    <mergeCell ref="AQ79:AR82"/>
    <mergeCell ref="A80:A81"/>
    <mergeCell ref="A82:A83"/>
    <mergeCell ref="AA83:AB86"/>
    <mergeCell ref="AC83:AI86"/>
    <mergeCell ref="AJ83:AM86"/>
    <mergeCell ref="AN83:AN86"/>
    <mergeCell ref="AO83:AP86"/>
    <mergeCell ref="AQ83:AR86"/>
    <mergeCell ref="A84:A85"/>
    <mergeCell ref="A78:A79"/>
    <mergeCell ref="AA79:AB82"/>
    <mergeCell ref="AC79:AI82"/>
    <mergeCell ref="AJ79:AM82"/>
    <mergeCell ref="AN79:AN82"/>
    <mergeCell ref="AO79:AP82"/>
    <mergeCell ref="AQ87:AR90"/>
    <mergeCell ref="A88:A89"/>
    <mergeCell ref="A90:A91"/>
    <mergeCell ref="AA91:AB94"/>
    <mergeCell ref="AC91:AI94"/>
    <mergeCell ref="AJ91:AM94"/>
    <mergeCell ref="AN91:AN94"/>
    <mergeCell ref="AO91:AP94"/>
    <mergeCell ref="AQ91:AR94"/>
    <mergeCell ref="A92:A93"/>
    <mergeCell ref="A86:A87"/>
    <mergeCell ref="AA87:AB90"/>
    <mergeCell ref="AC87:AI90"/>
    <mergeCell ref="AJ87:AM90"/>
    <mergeCell ref="AN87:AN90"/>
    <mergeCell ref="AO87:AP90"/>
    <mergeCell ref="AQ95:AR98"/>
    <mergeCell ref="A96:A97"/>
    <mergeCell ref="A98:A99"/>
    <mergeCell ref="AA99:AB102"/>
    <mergeCell ref="AC99:AI102"/>
    <mergeCell ref="AJ99:AM102"/>
    <mergeCell ref="AN99:AN102"/>
    <mergeCell ref="AO99:AP102"/>
    <mergeCell ref="AQ99:AR102"/>
    <mergeCell ref="A100:A101"/>
    <mergeCell ref="A94:A95"/>
    <mergeCell ref="AA95:AB98"/>
    <mergeCell ref="AC95:AI98"/>
    <mergeCell ref="AJ95:AM98"/>
    <mergeCell ref="AN95:AN98"/>
    <mergeCell ref="AO95:AP98"/>
    <mergeCell ref="AQ103:AR106"/>
    <mergeCell ref="A104:A105"/>
    <mergeCell ref="A106:A107"/>
    <mergeCell ref="AA107:AB110"/>
    <mergeCell ref="AC107:AI110"/>
    <mergeCell ref="AJ107:AM110"/>
    <mergeCell ref="AN107:AN110"/>
    <mergeCell ref="AO107:AP110"/>
    <mergeCell ref="AQ107:AR110"/>
    <mergeCell ref="A108:A109"/>
    <mergeCell ref="A102:A103"/>
    <mergeCell ref="AA103:AB106"/>
    <mergeCell ref="AC103:AI106"/>
    <mergeCell ref="AJ103:AM106"/>
    <mergeCell ref="AN103:AN106"/>
    <mergeCell ref="AO103:AP106"/>
    <mergeCell ref="AQ111:AR114"/>
    <mergeCell ref="A112:A113"/>
    <mergeCell ref="A114:A115"/>
    <mergeCell ref="AA115:AB118"/>
    <mergeCell ref="AC115:AI118"/>
    <mergeCell ref="AJ115:AM118"/>
    <mergeCell ref="AN115:AN118"/>
    <mergeCell ref="AO115:AP118"/>
    <mergeCell ref="AQ115:AR118"/>
    <mergeCell ref="A116:A117"/>
    <mergeCell ref="A110:A111"/>
    <mergeCell ref="AA111:AB114"/>
    <mergeCell ref="AC111:AI114"/>
    <mergeCell ref="AJ111:AM114"/>
    <mergeCell ref="AN111:AN114"/>
    <mergeCell ref="AO111:AP114"/>
    <mergeCell ref="AQ119:AR122"/>
    <mergeCell ref="A120:A121"/>
    <mergeCell ref="A122:A123"/>
    <mergeCell ref="AA123:AB126"/>
    <mergeCell ref="AC123:AI126"/>
    <mergeCell ref="AJ123:AM126"/>
    <mergeCell ref="AN123:AN126"/>
    <mergeCell ref="AO123:AP126"/>
    <mergeCell ref="AQ123:AR126"/>
    <mergeCell ref="A124:A125"/>
    <mergeCell ref="A118:A119"/>
    <mergeCell ref="AA119:AB122"/>
    <mergeCell ref="AC119:AI122"/>
    <mergeCell ref="AJ119:AM122"/>
    <mergeCell ref="AN119:AN122"/>
    <mergeCell ref="AO119:AP122"/>
    <mergeCell ref="B137:M137"/>
    <mergeCell ref="N137:Y137"/>
    <mergeCell ref="AC137:AR137"/>
    <mergeCell ref="B138:M138"/>
    <mergeCell ref="N138:Y138"/>
    <mergeCell ref="AC138:AR138"/>
    <mergeCell ref="A126:A127"/>
    <mergeCell ref="A128:A129"/>
    <mergeCell ref="A130:A131"/>
    <mergeCell ref="AC133:AR134"/>
    <mergeCell ref="B136:M136"/>
    <mergeCell ref="N136:Y136"/>
    <mergeCell ref="AC136:AR136"/>
  </mergeCells>
  <conditionalFormatting sqref="Z5:AK61">
    <cfRule type="containsText" dxfId="0" priority="1" operator="containsText" text="?">
      <formula>NOT(ISERROR(SEARCH("?",Z5)))</formula>
    </cfRule>
  </conditionalFormatting>
  <printOptions horizontalCentered="1" verticalCentered="1"/>
  <pageMargins left="0.23622047244094491" right="0.23622047244094491" top="0.55118110236220474" bottom="0.59055118110236227" header="0.31496062992125984" footer="0.31496062992125984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2"/>
  <sheetViews>
    <sheetView workbookViewId="0">
      <selection sqref="A1:A62"/>
    </sheetView>
  </sheetViews>
  <sheetFormatPr baseColWidth="10" defaultRowHeight="15" x14ac:dyDescent="0.25"/>
  <sheetData>
    <row r="1" spans="1:1" x14ac:dyDescent="0.25">
      <c r="A1" s="99">
        <v>0.29166666666666669</v>
      </c>
    </row>
    <row r="2" spans="1:1" x14ac:dyDescent="0.25">
      <c r="A2" s="99">
        <v>0.30208333333333331</v>
      </c>
    </row>
    <row r="3" spans="1:1" x14ac:dyDescent="0.25">
      <c r="A3" s="99">
        <v>0.3125</v>
      </c>
    </row>
    <row r="4" spans="1:1" x14ac:dyDescent="0.25">
      <c r="A4" s="99">
        <v>0.32291666666666702</v>
      </c>
    </row>
    <row r="5" spans="1:1" x14ac:dyDescent="0.25">
      <c r="A5" s="99">
        <v>0.33333333333333298</v>
      </c>
    </row>
    <row r="6" spans="1:1" x14ac:dyDescent="0.25">
      <c r="A6" s="99">
        <v>0.34375</v>
      </c>
    </row>
    <row r="7" spans="1:1" x14ac:dyDescent="0.25">
      <c r="A7" s="99">
        <v>0.35416666666666602</v>
      </c>
    </row>
    <row r="8" spans="1:1" x14ac:dyDescent="0.25">
      <c r="A8" s="99">
        <v>0.36458333333333298</v>
      </c>
    </row>
    <row r="9" spans="1:1" x14ac:dyDescent="0.25">
      <c r="A9" s="99">
        <v>0.375</v>
      </c>
    </row>
    <row r="10" spans="1:1" x14ac:dyDescent="0.25">
      <c r="A10" s="99">
        <v>0.38541666666666602</v>
      </c>
    </row>
    <row r="11" spans="1:1" x14ac:dyDescent="0.25">
      <c r="A11" s="99">
        <v>0.39583333333333298</v>
      </c>
    </row>
    <row r="12" spans="1:1" x14ac:dyDescent="0.25">
      <c r="A12" s="99">
        <v>0.40625</v>
      </c>
    </row>
    <row r="13" spans="1:1" x14ac:dyDescent="0.25">
      <c r="A13" s="99">
        <v>0.41666666666666702</v>
      </c>
    </row>
    <row r="14" spans="1:1" x14ac:dyDescent="0.25">
      <c r="A14" s="99">
        <v>0.42708333333333298</v>
      </c>
    </row>
    <row r="15" spans="1:1" x14ac:dyDescent="0.25">
      <c r="A15" s="99">
        <v>0.4375</v>
      </c>
    </row>
    <row r="16" spans="1:1" x14ac:dyDescent="0.25">
      <c r="A16" s="99">
        <v>0.44791666666666602</v>
      </c>
    </row>
    <row r="17" spans="1:1" x14ac:dyDescent="0.25">
      <c r="A17" s="99">
        <v>0.45833333333333298</v>
      </c>
    </row>
    <row r="18" spans="1:1" x14ac:dyDescent="0.25">
      <c r="A18" s="99">
        <v>0.46875</v>
      </c>
    </row>
    <row r="19" spans="1:1" x14ac:dyDescent="0.25">
      <c r="A19" s="99">
        <v>0.47916666666666602</v>
      </c>
    </row>
    <row r="20" spans="1:1" x14ac:dyDescent="0.25">
      <c r="A20" s="99">
        <v>0.48958333333333298</v>
      </c>
    </row>
    <row r="21" spans="1:1" x14ac:dyDescent="0.25">
      <c r="A21" s="99">
        <v>0.5</v>
      </c>
    </row>
    <row r="22" spans="1:1" x14ac:dyDescent="0.25">
      <c r="A22" s="99">
        <v>0.51041666666666596</v>
      </c>
    </row>
    <row r="23" spans="1:1" x14ac:dyDescent="0.25">
      <c r="A23" s="99">
        <v>0.52083333333333304</v>
      </c>
    </row>
    <row r="24" spans="1:1" x14ac:dyDescent="0.25">
      <c r="A24" s="99">
        <v>0.531249999999999</v>
      </c>
    </row>
    <row r="25" spans="1:1" x14ac:dyDescent="0.25">
      <c r="A25" s="99">
        <v>0.54166666666666596</v>
      </c>
    </row>
    <row r="26" spans="1:1" x14ac:dyDescent="0.25">
      <c r="A26" s="99">
        <v>0.55208333333333304</v>
      </c>
    </row>
    <row r="27" spans="1:1" x14ac:dyDescent="0.25">
      <c r="A27" s="99">
        <v>0.562499999999999</v>
      </c>
    </row>
    <row r="28" spans="1:1" x14ac:dyDescent="0.25">
      <c r="A28" s="99">
        <v>0.57291666666666596</v>
      </c>
    </row>
    <row r="29" spans="1:1" x14ac:dyDescent="0.25">
      <c r="A29" s="99">
        <v>0.58333333333333304</v>
      </c>
    </row>
    <row r="30" spans="1:1" x14ac:dyDescent="0.25">
      <c r="A30" s="99">
        <v>0.593749999999999</v>
      </c>
    </row>
    <row r="31" spans="1:1" x14ac:dyDescent="0.25">
      <c r="A31" s="99">
        <v>0.60416666666666596</v>
      </c>
    </row>
    <row r="32" spans="1:1" x14ac:dyDescent="0.25">
      <c r="A32" s="99">
        <v>0.61458333333333304</v>
      </c>
    </row>
    <row r="33" spans="1:1" x14ac:dyDescent="0.25">
      <c r="A33" s="99">
        <v>0.624999999999999</v>
      </c>
    </row>
    <row r="34" spans="1:1" x14ac:dyDescent="0.25">
      <c r="A34" s="99">
        <v>0.63541666666666596</v>
      </c>
    </row>
    <row r="35" spans="1:1" x14ac:dyDescent="0.25">
      <c r="A35" s="99">
        <v>0.64583333333333204</v>
      </c>
    </row>
    <row r="36" spans="1:1" x14ac:dyDescent="0.25">
      <c r="A36" s="99">
        <v>0.656249999999999</v>
      </c>
    </row>
    <row r="37" spans="1:1" x14ac:dyDescent="0.25">
      <c r="A37" s="99">
        <v>0.66666666666666596</v>
      </c>
    </row>
    <row r="38" spans="1:1" x14ac:dyDescent="0.25">
      <c r="A38" s="99">
        <v>0.67708333333333204</v>
      </c>
    </row>
    <row r="39" spans="1:1" x14ac:dyDescent="0.25">
      <c r="A39" s="99">
        <v>0.687499999999999</v>
      </c>
    </row>
    <row r="40" spans="1:1" x14ac:dyDescent="0.25">
      <c r="A40" s="99">
        <v>0.69791666666666596</v>
      </c>
    </row>
    <row r="41" spans="1:1" x14ac:dyDescent="0.25">
      <c r="A41" s="99">
        <v>0.70833333333333204</v>
      </c>
    </row>
    <row r="42" spans="1:1" x14ac:dyDescent="0.25">
      <c r="A42" s="99">
        <v>0.718749999999999</v>
      </c>
    </row>
    <row r="43" spans="1:1" x14ac:dyDescent="0.25">
      <c r="A43" s="99">
        <v>0.72916666666666496</v>
      </c>
    </row>
    <row r="44" spans="1:1" x14ac:dyDescent="0.25">
      <c r="A44" s="99">
        <v>0.73958333333333204</v>
      </c>
    </row>
    <row r="45" spans="1:1" x14ac:dyDescent="0.25">
      <c r="A45" s="99">
        <v>0.749999999999999</v>
      </c>
    </row>
    <row r="46" spans="1:1" x14ac:dyDescent="0.25">
      <c r="A46" s="99">
        <v>0.76041666666666496</v>
      </c>
    </row>
    <row r="47" spans="1:1" x14ac:dyDescent="0.25">
      <c r="A47" s="99">
        <v>0.77083333333333204</v>
      </c>
    </row>
    <row r="48" spans="1:1" x14ac:dyDescent="0.25">
      <c r="A48" s="99">
        <v>0.781249999999999</v>
      </c>
    </row>
    <row r="49" spans="1:1" x14ac:dyDescent="0.25">
      <c r="A49" s="99">
        <v>0.79166666666666496</v>
      </c>
    </row>
    <row r="50" spans="1:1" x14ac:dyDescent="0.25">
      <c r="A50" s="99">
        <v>0.80208333333333204</v>
      </c>
    </row>
    <row r="51" spans="1:1" x14ac:dyDescent="0.25">
      <c r="A51" s="99">
        <v>0.812499999999998</v>
      </c>
    </row>
    <row r="52" spans="1:1" x14ac:dyDescent="0.25">
      <c r="A52" s="99">
        <v>0.82291666666666496</v>
      </c>
    </row>
    <row r="53" spans="1:1" x14ac:dyDescent="0.25">
      <c r="A53" s="99">
        <v>0.83333333333333204</v>
      </c>
    </row>
    <row r="54" spans="1:1" x14ac:dyDescent="0.25">
      <c r="A54" s="99">
        <v>0.843749999999998</v>
      </c>
    </row>
    <row r="55" spans="1:1" x14ac:dyDescent="0.25">
      <c r="A55" s="99">
        <v>0.85416666666666496</v>
      </c>
    </row>
    <row r="56" spans="1:1" x14ac:dyDescent="0.25">
      <c r="A56" s="99">
        <v>0.86458333333333204</v>
      </c>
    </row>
    <row r="57" spans="1:1" x14ac:dyDescent="0.25">
      <c r="A57" s="99">
        <v>0.874999999999998</v>
      </c>
    </row>
    <row r="58" spans="1:1" x14ac:dyDescent="0.25">
      <c r="A58" s="99">
        <v>0.88541666666666596</v>
      </c>
    </row>
    <row r="59" spans="1:1" x14ac:dyDescent="0.25">
      <c r="A59" s="99">
        <v>0.89583333333333304</v>
      </c>
    </row>
    <row r="60" spans="1:1" x14ac:dyDescent="0.25">
      <c r="A60" s="99">
        <v>0.90625</v>
      </c>
    </row>
    <row r="61" spans="1:1" x14ac:dyDescent="0.25">
      <c r="A61" s="99">
        <v>0.91666666666666696</v>
      </c>
    </row>
    <row r="62" spans="1:1" x14ac:dyDescent="0.25">
      <c r="A62" s="99">
        <v>0.92708333333333404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cp:lastPrinted>2016-05-11T19:51:17Z</cp:lastPrinted>
  <dcterms:created xsi:type="dcterms:W3CDTF">2013-10-15T19:43:26Z</dcterms:created>
  <dcterms:modified xsi:type="dcterms:W3CDTF">2016-05-13T09:12:05Z</dcterms:modified>
</cp:coreProperties>
</file>