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U:\Nouveau tableau suivi des absences et des IJSS\"/>
    </mc:Choice>
  </mc:AlternateContent>
  <bookViews>
    <workbookView xWindow="38130" yWindow="0" windowWidth="23370" windowHeight="6675"/>
  </bookViews>
  <sheets>
    <sheet name="Suivi des arrêts" sheetId="1" r:id="rId1"/>
    <sheet name="Absences 2016" sheetId="8" r:id="rId2"/>
    <sheet name="RECAP arrêts" sheetId="3" r:id="rId3"/>
    <sheet name="RECAP ABSENCES 2016" sheetId="7" r:id="rId4"/>
    <sheet name="ARCHIVE" sheetId="6" r:id="rId5"/>
    <sheet name="BASE" sheetId="2" r:id="rId6"/>
    <sheet name="Absences 2017" sheetId="9" r:id="rId7"/>
    <sheet name="RECAP ABSENCES 2017" sheetId="10" r:id="rId8"/>
  </sheets>
  <definedNames>
    <definedName name="_xlnm._FilterDatabase" localSheetId="1" hidden="1">'Absences 2016'!$A$4:$U$96</definedName>
    <definedName name="_xlnm._FilterDatabase" localSheetId="6" hidden="1">'Absences 2017'!$A$4:$U$96</definedName>
    <definedName name="_xlnm._FilterDatabase" localSheetId="4" hidden="1">ARCHIVE!$A$4:$CJ$95</definedName>
    <definedName name="_xlnm._FilterDatabase" localSheetId="3" hidden="1">'RECAP ABSENCES 2016'!$B$1:$C$2</definedName>
    <definedName name="_xlnm._FilterDatabase" localSheetId="7" hidden="1">'RECAP ABSENCES 2017'!$B$1:$C$2</definedName>
    <definedName name="_xlnm._FilterDatabase" localSheetId="2" hidden="1">'RECAP arrêts'!$B$1:$C$2</definedName>
    <definedName name="_xlnm._FilterDatabase" localSheetId="0" hidden="1">'Suivi des arrêts'!$A$4:$CR$98</definedName>
    <definedName name="DROIT2" localSheetId="1">'Absences 2016'!$A$8:$A$103</definedName>
    <definedName name="DROIT2" localSheetId="6">'Absences 2017'!$A$8:$A$103</definedName>
    <definedName name="DROIT2" localSheetId="4">ARCHIVE!$A$7:$B$102</definedName>
    <definedName name="DROIT2">'Suivi des arrêts'!$A$11:$B$105</definedName>
    <definedName name="ETAB2">BASE!$D$1:$D$23</definedName>
    <definedName name="IJSS1" localSheetId="1">'Absences 2016'!#REF!</definedName>
    <definedName name="IJSS1" localSheetId="6">'Absences 2017'!#REF!</definedName>
    <definedName name="IJSS1" localSheetId="4">ARCHIVE!$BC$7:$BD$40</definedName>
    <definedName name="IJSS1">'Suivi des arrêts'!$BF$11:$BH$43</definedName>
    <definedName name="LISTESIEGE">BASE!$A$1:$D$11</definedName>
    <definedName name="SECU2">BASE!$A$1:$A$23</definedName>
    <definedName name="SECUSIEGE">BASE!$A$1:$A$11</definedName>
    <definedName name="_xlnm.Print_Area" localSheetId="2">'RECAP arrêts'!$AE$5:$AL$9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P8" i="1" l="1"/>
  <c r="CM8" i="1"/>
  <c r="CI8" i="1"/>
  <c r="CF8" i="1"/>
  <c r="CB8" i="1"/>
  <c r="BY8" i="1"/>
  <c r="BU8" i="1"/>
  <c r="BR8" i="1"/>
  <c r="BN8" i="1"/>
  <c r="BK8" i="1"/>
  <c r="BG8" i="1"/>
  <c r="BD8" i="1"/>
  <c r="AZ8" i="1"/>
  <c r="AX8" i="1"/>
  <c r="AY8" i="1" s="1"/>
  <c r="CR8" i="1" s="1"/>
  <c r="I8" i="1" s="1"/>
  <c r="AV8" i="1"/>
  <c r="AU8" i="1"/>
  <c r="AT8" i="1"/>
  <c r="AS8" i="1"/>
  <c r="AR8" i="1"/>
  <c r="AQ8" i="1"/>
  <c r="AP8" i="1"/>
  <c r="AO8" i="1"/>
  <c r="AN8" i="1"/>
  <c r="AM8" i="1"/>
  <c r="AL8" i="1"/>
  <c r="AK8" i="1"/>
  <c r="AJ8" i="1"/>
  <c r="AI8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F8" i="1"/>
  <c r="D8" i="1"/>
  <c r="C8" i="1"/>
  <c r="B8" i="1"/>
  <c r="CP9" i="1" l="1"/>
  <c r="CM9" i="1"/>
  <c r="CI9" i="1"/>
  <c r="CF9" i="1"/>
  <c r="CB9" i="1"/>
  <c r="BY9" i="1"/>
  <c r="BU9" i="1"/>
  <c r="BR9" i="1"/>
  <c r="BN9" i="1"/>
  <c r="BK9" i="1"/>
  <c r="BG9" i="1"/>
  <c r="BD9" i="1"/>
  <c r="AZ9" i="1"/>
  <c r="AX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D9" i="1"/>
  <c r="C9" i="1"/>
  <c r="B9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CM7" i="1"/>
  <c r="CP7" i="1" s="1"/>
  <c r="CI7" i="1"/>
  <c r="CF7" i="1"/>
  <c r="BY7" i="1"/>
  <c r="CB7" i="1" s="1"/>
  <c r="BR7" i="1"/>
  <c r="BU7" i="1" s="1"/>
  <c r="BK7" i="1"/>
  <c r="BN7" i="1" s="1"/>
  <c r="BD7" i="1"/>
  <c r="BG7" i="1" s="1"/>
  <c r="AZ7" i="1"/>
  <c r="AV7" i="1"/>
  <c r="B7" i="1" s="1"/>
  <c r="D7" i="1"/>
  <c r="C7" i="1"/>
  <c r="AY9" i="1" l="1"/>
  <c r="CR9" i="1" s="1"/>
  <c r="I9" i="1" s="1"/>
  <c r="F9" i="1"/>
  <c r="AX7" i="1"/>
  <c r="AY7" i="1" s="1"/>
  <c r="CR7" i="1" s="1"/>
  <c r="I7" i="1" s="1"/>
  <c r="F7" i="1"/>
  <c r="L10" i="3"/>
  <c r="L11" i="3"/>
  <c r="L12" i="3"/>
  <c r="L13" i="3"/>
  <c r="L14" i="3"/>
  <c r="L15" i="3"/>
  <c r="L16" i="3"/>
  <c r="L17" i="3"/>
  <c r="L18" i="3"/>
  <c r="L19" i="3"/>
  <c r="N10" i="3"/>
  <c r="N11" i="3"/>
  <c r="N12" i="3"/>
  <c r="N13" i="3"/>
  <c r="N14" i="3"/>
  <c r="N15" i="3"/>
  <c r="N16" i="3"/>
  <c r="N17" i="3"/>
  <c r="N18" i="3"/>
  <c r="N19" i="3"/>
  <c r="P10" i="3"/>
  <c r="P11" i="3"/>
  <c r="P12" i="3"/>
  <c r="P13" i="3"/>
  <c r="P14" i="3"/>
  <c r="P15" i="3"/>
  <c r="P16" i="3"/>
  <c r="P17" i="3"/>
  <c r="P18" i="3"/>
  <c r="P19" i="3"/>
  <c r="BG19" i="1" l="1"/>
  <c r="BG12" i="1"/>
  <c r="BN10" i="1"/>
  <c r="AU40" i="6" l="1"/>
  <c r="AT40" i="6"/>
  <c r="AS40" i="6"/>
  <c r="AR40" i="6"/>
  <c r="AQ40" i="6"/>
  <c r="AP40" i="6"/>
  <c r="AO40" i="6"/>
  <c r="AN40" i="6"/>
  <c r="AM40" i="6"/>
  <c r="AL40" i="6"/>
  <c r="AK40" i="6"/>
  <c r="AJ40" i="6"/>
  <c r="AI40" i="6"/>
  <c r="AH40" i="6"/>
  <c r="AG40" i="6"/>
  <c r="AF40" i="6"/>
  <c r="AE40" i="6"/>
  <c r="AD40" i="6"/>
  <c r="AC40" i="6"/>
  <c r="AB40" i="6"/>
  <c r="AA40" i="6"/>
  <c r="Z40" i="6"/>
  <c r="Y40" i="6"/>
  <c r="X40" i="6"/>
  <c r="AU39" i="6"/>
  <c r="AT39" i="6"/>
  <c r="AS39" i="6"/>
  <c r="AR39" i="6"/>
  <c r="AQ39" i="6"/>
  <c r="AP39" i="6"/>
  <c r="AO39" i="6"/>
  <c r="AN39" i="6"/>
  <c r="AM39" i="6"/>
  <c r="AL39" i="6"/>
  <c r="AK39" i="6"/>
  <c r="AJ39" i="6"/>
  <c r="AI39" i="6"/>
  <c r="AH39" i="6"/>
  <c r="AG39" i="6"/>
  <c r="AF39" i="6"/>
  <c r="AE39" i="6"/>
  <c r="AD39" i="6"/>
  <c r="AC39" i="6"/>
  <c r="AB39" i="6"/>
  <c r="AA39" i="6"/>
  <c r="Z39" i="6"/>
  <c r="Y39" i="6"/>
  <c r="X39" i="6"/>
  <c r="AU38" i="6"/>
  <c r="AT38" i="6"/>
  <c r="AS38" i="6"/>
  <c r="AR38" i="6"/>
  <c r="AQ38" i="6"/>
  <c r="AP38" i="6"/>
  <c r="AO38" i="6"/>
  <c r="AN38" i="6"/>
  <c r="AM38" i="6"/>
  <c r="AL38" i="6"/>
  <c r="AK38" i="6"/>
  <c r="AJ38" i="6"/>
  <c r="AI38" i="6"/>
  <c r="AH38" i="6"/>
  <c r="AG38" i="6"/>
  <c r="AF38" i="6"/>
  <c r="AE38" i="6"/>
  <c r="AD38" i="6"/>
  <c r="AC38" i="6"/>
  <c r="AB38" i="6"/>
  <c r="AA38" i="6"/>
  <c r="Z38" i="6"/>
  <c r="Y38" i="6"/>
  <c r="X38" i="6"/>
  <c r="AU37" i="6"/>
  <c r="AT37" i="6"/>
  <c r="AS37" i="6"/>
  <c r="AR37" i="6"/>
  <c r="AQ37" i="6"/>
  <c r="AP37" i="6"/>
  <c r="AO37" i="6"/>
  <c r="AN37" i="6"/>
  <c r="AM37" i="6"/>
  <c r="AL37" i="6"/>
  <c r="AK37" i="6"/>
  <c r="AJ37" i="6"/>
  <c r="AI37" i="6"/>
  <c r="AH37" i="6"/>
  <c r="AG37" i="6"/>
  <c r="AF37" i="6"/>
  <c r="AE37" i="6"/>
  <c r="AD37" i="6"/>
  <c r="AC37" i="6"/>
  <c r="AB37" i="6"/>
  <c r="AA37" i="6"/>
  <c r="Z37" i="6"/>
  <c r="Y37" i="6"/>
  <c r="X37" i="6"/>
  <c r="AU36" i="6"/>
  <c r="AT36" i="6"/>
  <c r="AS36" i="6"/>
  <c r="AR36" i="6"/>
  <c r="AQ36" i="6"/>
  <c r="AP36" i="6"/>
  <c r="AO36" i="6"/>
  <c r="AN36" i="6"/>
  <c r="AM36" i="6"/>
  <c r="AL36" i="6"/>
  <c r="AK36" i="6"/>
  <c r="AJ36" i="6"/>
  <c r="AI36" i="6"/>
  <c r="AH36" i="6"/>
  <c r="AG36" i="6"/>
  <c r="AF36" i="6"/>
  <c r="AE36" i="6"/>
  <c r="AD36" i="6"/>
  <c r="AC36" i="6"/>
  <c r="AB36" i="6"/>
  <c r="AA36" i="6"/>
  <c r="Z36" i="6"/>
  <c r="Y36" i="6"/>
  <c r="X36" i="6"/>
  <c r="AU35" i="6"/>
  <c r="AT35" i="6"/>
  <c r="AS35" i="6"/>
  <c r="AR35" i="6"/>
  <c r="AQ35" i="6"/>
  <c r="AP35" i="6"/>
  <c r="AO35" i="6"/>
  <c r="AN35" i="6"/>
  <c r="AM35" i="6"/>
  <c r="AL35" i="6"/>
  <c r="AK35" i="6"/>
  <c r="AJ35" i="6"/>
  <c r="AI35" i="6"/>
  <c r="AH35" i="6"/>
  <c r="AG35" i="6"/>
  <c r="AF35" i="6"/>
  <c r="AE35" i="6"/>
  <c r="AD35" i="6"/>
  <c r="AC35" i="6"/>
  <c r="AB35" i="6"/>
  <c r="AA35" i="6"/>
  <c r="Z35" i="6"/>
  <c r="Y35" i="6"/>
  <c r="X35" i="6"/>
  <c r="AU34" i="6"/>
  <c r="AT34" i="6"/>
  <c r="AS34" i="6"/>
  <c r="AR34" i="6"/>
  <c r="AQ34" i="6"/>
  <c r="AP34" i="6"/>
  <c r="AO34" i="6"/>
  <c r="AN34" i="6"/>
  <c r="AM34" i="6"/>
  <c r="AL34" i="6"/>
  <c r="AK34" i="6"/>
  <c r="AJ34" i="6"/>
  <c r="AI34" i="6"/>
  <c r="AH34" i="6"/>
  <c r="AG34" i="6"/>
  <c r="AF34" i="6"/>
  <c r="AE34" i="6"/>
  <c r="AD34" i="6"/>
  <c r="AC34" i="6"/>
  <c r="AB34" i="6"/>
  <c r="AA34" i="6"/>
  <c r="Z34" i="6"/>
  <c r="Y34" i="6"/>
  <c r="X34" i="6"/>
  <c r="AU33" i="6"/>
  <c r="AT33" i="6"/>
  <c r="AS33" i="6"/>
  <c r="AR33" i="6"/>
  <c r="AQ33" i="6"/>
  <c r="AP33" i="6"/>
  <c r="AO33" i="6"/>
  <c r="AN33" i="6"/>
  <c r="AM33" i="6"/>
  <c r="AL33" i="6"/>
  <c r="AK33" i="6"/>
  <c r="AJ33" i="6"/>
  <c r="AI33" i="6"/>
  <c r="AH33" i="6"/>
  <c r="AG33" i="6"/>
  <c r="AF33" i="6"/>
  <c r="AE33" i="6"/>
  <c r="AD33" i="6"/>
  <c r="AC33" i="6"/>
  <c r="AB33" i="6"/>
  <c r="AA33" i="6"/>
  <c r="Z33" i="6"/>
  <c r="Y33" i="6"/>
  <c r="X33" i="6"/>
  <c r="AU32" i="6"/>
  <c r="AT32" i="6"/>
  <c r="AS32" i="6"/>
  <c r="AR32" i="6"/>
  <c r="AQ32" i="6"/>
  <c r="AP32" i="6"/>
  <c r="AO32" i="6"/>
  <c r="AN32" i="6"/>
  <c r="AM32" i="6"/>
  <c r="AL32" i="6"/>
  <c r="AK32" i="6"/>
  <c r="AJ32" i="6"/>
  <c r="AI32" i="6"/>
  <c r="AH32" i="6"/>
  <c r="AG32" i="6"/>
  <c r="AF32" i="6"/>
  <c r="AE32" i="6"/>
  <c r="AD32" i="6"/>
  <c r="AC32" i="6"/>
  <c r="AB32" i="6"/>
  <c r="AA32" i="6"/>
  <c r="Z32" i="6"/>
  <c r="Y32" i="6"/>
  <c r="X32" i="6"/>
  <c r="AU31" i="6"/>
  <c r="AT31" i="6"/>
  <c r="AS31" i="6"/>
  <c r="AR31" i="6"/>
  <c r="AQ31" i="6"/>
  <c r="AP31" i="6"/>
  <c r="AO31" i="6"/>
  <c r="AN31" i="6"/>
  <c r="AM31" i="6"/>
  <c r="AL31" i="6"/>
  <c r="AK31" i="6"/>
  <c r="AJ31" i="6"/>
  <c r="AI31" i="6"/>
  <c r="AH31" i="6"/>
  <c r="AG31" i="6"/>
  <c r="AF31" i="6"/>
  <c r="AE31" i="6"/>
  <c r="AD31" i="6"/>
  <c r="AC31" i="6"/>
  <c r="AB31" i="6"/>
  <c r="AA31" i="6"/>
  <c r="Z31" i="6"/>
  <c r="Y31" i="6"/>
  <c r="X31" i="6"/>
  <c r="AU30" i="6"/>
  <c r="AT30" i="6"/>
  <c r="AS30" i="6"/>
  <c r="AR30" i="6"/>
  <c r="AQ30" i="6"/>
  <c r="AP30" i="6"/>
  <c r="AO30" i="6"/>
  <c r="AN30" i="6"/>
  <c r="AM30" i="6"/>
  <c r="AL30" i="6"/>
  <c r="AK30" i="6"/>
  <c r="AJ30" i="6"/>
  <c r="AI30" i="6"/>
  <c r="AH30" i="6"/>
  <c r="AG30" i="6"/>
  <c r="AF30" i="6"/>
  <c r="AE30" i="6"/>
  <c r="AD30" i="6"/>
  <c r="AC30" i="6"/>
  <c r="AB30" i="6"/>
  <c r="AA30" i="6"/>
  <c r="Z30" i="6"/>
  <c r="Y30" i="6"/>
  <c r="X30" i="6"/>
  <c r="AU29" i="6"/>
  <c r="AT29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X29" i="6"/>
  <c r="AU28" i="6"/>
  <c r="AT28" i="6"/>
  <c r="AS28" i="6"/>
  <c r="AR28" i="6"/>
  <c r="AQ28" i="6"/>
  <c r="AP28" i="6"/>
  <c r="AO28" i="6"/>
  <c r="AN28" i="6"/>
  <c r="AM28" i="6"/>
  <c r="AL28" i="6"/>
  <c r="AK28" i="6"/>
  <c r="AJ28" i="6"/>
  <c r="AI28" i="6"/>
  <c r="AH28" i="6"/>
  <c r="AG28" i="6"/>
  <c r="AF28" i="6"/>
  <c r="AE28" i="6"/>
  <c r="AD28" i="6"/>
  <c r="AC28" i="6"/>
  <c r="AB28" i="6"/>
  <c r="AA28" i="6"/>
  <c r="Z28" i="6"/>
  <c r="Y28" i="6"/>
  <c r="X28" i="6"/>
  <c r="AU27" i="6"/>
  <c r="AT27" i="6"/>
  <c r="AS27" i="6"/>
  <c r="AR27" i="6"/>
  <c r="AQ27" i="6"/>
  <c r="AP27" i="6"/>
  <c r="AO27" i="6"/>
  <c r="AN27" i="6"/>
  <c r="AM27" i="6"/>
  <c r="AL27" i="6"/>
  <c r="AK27" i="6"/>
  <c r="AJ27" i="6"/>
  <c r="AI27" i="6"/>
  <c r="AH27" i="6"/>
  <c r="AG27" i="6"/>
  <c r="AF27" i="6"/>
  <c r="AE27" i="6"/>
  <c r="AD27" i="6"/>
  <c r="AC27" i="6"/>
  <c r="AB27" i="6"/>
  <c r="AA27" i="6"/>
  <c r="Z27" i="6"/>
  <c r="Y27" i="6"/>
  <c r="X27" i="6"/>
  <c r="AU26" i="6"/>
  <c r="AT26" i="6"/>
  <c r="AS26" i="6"/>
  <c r="AR26" i="6"/>
  <c r="AQ26" i="6"/>
  <c r="AP26" i="6"/>
  <c r="AO26" i="6"/>
  <c r="AN26" i="6"/>
  <c r="AM26" i="6"/>
  <c r="AL26" i="6"/>
  <c r="AK26" i="6"/>
  <c r="AJ26" i="6"/>
  <c r="AI26" i="6"/>
  <c r="AH26" i="6"/>
  <c r="AG26" i="6"/>
  <c r="AF26" i="6"/>
  <c r="AE26" i="6"/>
  <c r="AD26" i="6"/>
  <c r="AC26" i="6"/>
  <c r="AB26" i="6"/>
  <c r="AA26" i="6"/>
  <c r="Z26" i="6"/>
  <c r="Y26" i="6"/>
  <c r="X26" i="6"/>
  <c r="AU25" i="6"/>
  <c r="AT25" i="6"/>
  <c r="AS25" i="6"/>
  <c r="AR25" i="6"/>
  <c r="AQ25" i="6"/>
  <c r="AP25" i="6"/>
  <c r="AO25" i="6"/>
  <c r="AN25" i="6"/>
  <c r="AM25" i="6"/>
  <c r="AL25" i="6"/>
  <c r="AK25" i="6"/>
  <c r="AJ25" i="6"/>
  <c r="AI25" i="6"/>
  <c r="AH25" i="6"/>
  <c r="AG25" i="6"/>
  <c r="AF25" i="6"/>
  <c r="AE25" i="6"/>
  <c r="AD25" i="6"/>
  <c r="AC25" i="6"/>
  <c r="AB25" i="6"/>
  <c r="AA25" i="6"/>
  <c r="Z25" i="6"/>
  <c r="Y25" i="6"/>
  <c r="X25" i="6"/>
  <c r="AU24" i="6"/>
  <c r="AT24" i="6"/>
  <c r="AS24" i="6"/>
  <c r="AR24" i="6"/>
  <c r="AQ24" i="6"/>
  <c r="AP24" i="6"/>
  <c r="AO24" i="6"/>
  <c r="AN24" i="6"/>
  <c r="AM24" i="6"/>
  <c r="AL24" i="6"/>
  <c r="AK24" i="6"/>
  <c r="AJ24" i="6"/>
  <c r="AI24" i="6"/>
  <c r="AH24" i="6"/>
  <c r="AG24" i="6"/>
  <c r="AF24" i="6"/>
  <c r="AE24" i="6"/>
  <c r="AD24" i="6"/>
  <c r="AC24" i="6"/>
  <c r="AB24" i="6"/>
  <c r="AA24" i="6"/>
  <c r="Z24" i="6"/>
  <c r="Y24" i="6"/>
  <c r="X24" i="6"/>
  <c r="AU23" i="6"/>
  <c r="AT23" i="6"/>
  <c r="AS23" i="6"/>
  <c r="AR23" i="6"/>
  <c r="AQ23" i="6"/>
  <c r="AP23" i="6"/>
  <c r="AO23" i="6"/>
  <c r="AN23" i="6"/>
  <c r="AM23" i="6"/>
  <c r="AL23" i="6"/>
  <c r="AK23" i="6"/>
  <c r="AJ23" i="6"/>
  <c r="AI23" i="6"/>
  <c r="AH23" i="6"/>
  <c r="AG23" i="6"/>
  <c r="AF23" i="6"/>
  <c r="AE23" i="6"/>
  <c r="AD23" i="6"/>
  <c r="AC23" i="6"/>
  <c r="AB23" i="6"/>
  <c r="AA23" i="6"/>
  <c r="Z23" i="6"/>
  <c r="Y23" i="6"/>
  <c r="X23" i="6"/>
  <c r="AU22" i="6"/>
  <c r="AT22" i="6"/>
  <c r="AS22" i="6"/>
  <c r="AR22" i="6"/>
  <c r="AQ22" i="6"/>
  <c r="AP22" i="6"/>
  <c r="AO22" i="6"/>
  <c r="AN22" i="6"/>
  <c r="AM22" i="6"/>
  <c r="AL22" i="6"/>
  <c r="AK22" i="6"/>
  <c r="AJ22" i="6"/>
  <c r="AI22" i="6"/>
  <c r="AH22" i="6"/>
  <c r="AG22" i="6"/>
  <c r="AF22" i="6"/>
  <c r="AE22" i="6"/>
  <c r="AD22" i="6"/>
  <c r="AC22" i="6"/>
  <c r="AB22" i="6"/>
  <c r="AA22" i="6"/>
  <c r="Z22" i="6"/>
  <c r="Y22" i="6"/>
  <c r="X22" i="6"/>
  <c r="AU21" i="6"/>
  <c r="AT21" i="6"/>
  <c r="AS21" i="6"/>
  <c r="AR21" i="6"/>
  <c r="AQ21" i="6"/>
  <c r="AP21" i="6"/>
  <c r="AO21" i="6"/>
  <c r="AN21" i="6"/>
  <c r="AM21" i="6"/>
  <c r="AL21" i="6"/>
  <c r="AK21" i="6"/>
  <c r="AJ21" i="6"/>
  <c r="AI21" i="6"/>
  <c r="AH21" i="6"/>
  <c r="AG21" i="6"/>
  <c r="AF21" i="6"/>
  <c r="AE21" i="6"/>
  <c r="AD21" i="6"/>
  <c r="AC21" i="6"/>
  <c r="AB21" i="6"/>
  <c r="AA21" i="6"/>
  <c r="Z21" i="6"/>
  <c r="Y21" i="6"/>
  <c r="X21" i="6"/>
  <c r="AU20" i="6"/>
  <c r="AT20" i="6"/>
  <c r="AS20" i="6"/>
  <c r="AR20" i="6"/>
  <c r="AQ20" i="6"/>
  <c r="AP20" i="6"/>
  <c r="AO20" i="6"/>
  <c r="AN20" i="6"/>
  <c r="AM20" i="6"/>
  <c r="AL20" i="6"/>
  <c r="AK20" i="6"/>
  <c r="AJ20" i="6"/>
  <c r="AI20" i="6"/>
  <c r="AH20" i="6"/>
  <c r="AG20" i="6"/>
  <c r="AF20" i="6"/>
  <c r="AE20" i="6"/>
  <c r="AD20" i="6"/>
  <c r="AC20" i="6"/>
  <c r="AB20" i="6"/>
  <c r="AA20" i="6"/>
  <c r="Z20" i="6"/>
  <c r="Y20" i="6"/>
  <c r="X20" i="6"/>
  <c r="AU19" i="6"/>
  <c r="AT19" i="6"/>
  <c r="AS19" i="6"/>
  <c r="AR19" i="6"/>
  <c r="AQ19" i="6"/>
  <c r="AP19" i="6"/>
  <c r="AO19" i="6"/>
  <c r="AN19" i="6"/>
  <c r="AM19" i="6"/>
  <c r="AL19" i="6"/>
  <c r="AK19" i="6"/>
  <c r="AJ19" i="6"/>
  <c r="AI19" i="6"/>
  <c r="AH19" i="6"/>
  <c r="AG19" i="6"/>
  <c r="AF19" i="6"/>
  <c r="AE19" i="6"/>
  <c r="AD19" i="6"/>
  <c r="AC19" i="6"/>
  <c r="AB19" i="6"/>
  <c r="AA19" i="6"/>
  <c r="Z19" i="6"/>
  <c r="Y19" i="6"/>
  <c r="X19" i="6"/>
  <c r="AU18" i="6"/>
  <c r="AT18" i="6"/>
  <c r="AS18" i="6"/>
  <c r="AR18" i="6"/>
  <c r="AQ18" i="6"/>
  <c r="AP18" i="6"/>
  <c r="AO18" i="6"/>
  <c r="AN18" i="6"/>
  <c r="AM18" i="6"/>
  <c r="AL18" i="6"/>
  <c r="AK18" i="6"/>
  <c r="AJ18" i="6"/>
  <c r="AI18" i="6"/>
  <c r="AH18" i="6"/>
  <c r="AG18" i="6"/>
  <c r="AF18" i="6"/>
  <c r="AE18" i="6"/>
  <c r="AD18" i="6"/>
  <c r="AC18" i="6"/>
  <c r="AB18" i="6"/>
  <c r="AA18" i="6"/>
  <c r="Z18" i="6"/>
  <c r="Y18" i="6"/>
  <c r="X18" i="6"/>
  <c r="AU17" i="6"/>
  <c r="AT17" i="6"/>
  <c r="AS17" i="6"/>
  <c r="AR17" i="6"/>
  <c r="AQ17" i="6"/>
  <c r="AP17" i="6"/>
  <c r="AO17" i="6"/>
  <c r="AN17" i="6"/>
  <c r="AM17" i="6"/>
  <c r="AL17" i="6"/>
  <c r="AK17" i="6"/>
  <c r="AJ17" i="6"/>
  <c r="AI17" i="6"/>
  <c r="AH17" i="6"/>
  <c r="AG17" i="6"/>
  <c r="AF17" i="6"/>
  <c r="AE17" i="6"/>
  <c r="AD17" i="6"/>
  <c r="AC17" i="6"/>
  <c r="AB17" i="6"/>
  <c r="AA17" i="6"/>
  <c r="Z17" i="6"/>
  <c r="Y17" i="6"/>
  <c r="X17" i="6"/>
  <c r="AU16" i="6"/>
  <c r="AT16" i="6"/>
  <c r="AS16" i="6"/>
  <c r="AR16" i="6"/>
  <c r="AQ16" i="6"/>
  <c r="AP16" i="6"/>
  <c r="AO16" i="6"/>
  <c r="AN16" i="6"/>
  <c r="AM16" i="6"/>
  <c r="AL16" i="6"/>
  <c r="AK16" i="6"/>
  <c r="AJ16" i="6"/>
  <c r="AI16" i="6"/>
  <c r="AH16" i="6"/>
  <c r="AG16" i="6"/>
  <c r="AF16" i="6"/>
  <c r="AE16" i="6"/>
  <c r="AD16" i="6"/>
  <c r="AC16" i="6"/>
  <c r="AB16" i="6"/>
  <c r="AA16" i="6"/>
  <c r="Z16" i="6"/>
  <c r="Y16" i="6"/>
  <c r="X16" i="6"/>
  <c r="AU15" i="6"/>
  <c r="AT15" i="6"/>
  <c r="AS15" i="6"/>
  <c r="AR15" i="6"/>
  <c r="AQ15" i="6"/>
  <c r="AP15" i="6"/>
  <c r="AO15" i="6"/>
  <c r="AN15" i="6"/>
  <c r="AM15" i="6"/>
  <c r="AL15" i="6"/>
  <c r="AK15" i="6"/>
  <c r="AJ15" i="6"/>
  <c r="AI15" i="6"/>
  <c r="AH15" i="6"/>
  <c r="AG15" i="6"/>
  <c r="AF15" i="6"/>
  <c r="AE15" i="6"/>
  <c r="AD15" i="6"/>
  <c r="AC15" i="6"/>
  <c r="AB15" i="6"/>
  <c r="AA15" i="6"/>
  <c r="Z15" i="6"/>
  <c r="Y15" i="6"/>
  <c r="X15" i="6"/>
  <c r="AU14" i="6"/>
  <c r="AT14" i="6"/>
  <c r="AS14" i="6"/>
  <c r="AR14" i="6"/>
  <c r="AQ14" i="6"/>
  <c r="AP14" i="6"/>
  <c r="AO14" i="6"/>
  <c r="AN14" i="6"/>
  <c r="AM14" i="6"/>
  <c r="AL14" i="6"/>
  <c r="AK14" i="6"/>
  <c r="AJ14" i="6"/>
  <c r="AI14" i="6"/>
  <c r="AH14" i="6"/>
  <c r="AG14" i="6"/>
  <c r="AF14" i="6"/>
  <c r="AE14" i="6"/>
  <c r="AD14" i="6"/>
  <c r="AC14" i="6"/>
  <c r="AB14" i="6"/>
  <c r="AA14" i="6"/>
  <c r="Z14" i="6"/>
  <c r="Y14" i="6"/>
  <c r="X14" i="6"/>
  <c r="AU13" i="6"/>
  <c r="AT13" i="6"/>
  <c r="AS13" i="6"/>
  <c r="AR13" i="6"/>
  <c r="AQ13" i="6"/>
  <c r="AP13" i="6"/>
  <c r="AO13" i="6"/>
  <c r="AN13" i="6"/>
  <c r="AM13" i="6"/>
  <c r="AL13" i="6"/>
  <c r="AK13" i="6"/>
  <c r="AJ13" i="6"/>
  <c r="AI13" i="6"/>
  <c r="AH13" i="6"/>
  <c r="AG13" i="6"/>
  <c r="AF13" i="6"/>
  <c r="AE13" i="6"/>
  <c r="AD13" i="6"/>
  <c r="AC13" i="6"/>
  <c r="AB13" i="6"/>
  <c r="AA13" i="6"/>
  <c r="Z13" i="6"/>
  <c r="Y13" i="6"/>
  <c r="X13" i="6"/>
  <c r="AU12" i="6"/>
  <c r="AT12" i="6"/>
  <c r="AS12" i="6"/>
  <c r="AR12" i="6"/>
  <c r="AQ12" i="6"/>
  <c r="AP12" i="6"/>
  <c r="AO12" i="6"/>
  <c r="AN12" i="6"/>
  <c r="AM12" i="6"/>
  <c r="AL12" i="6"/>
  <c r="AK12" i="6"/>
  <c r="AJ12" i="6"/>
  <c r="AI12" i="6"/>
  <c r="AH12" i="6"/>
  <c r="AG12" i="6"/>
  <c r="AF12" i="6"/>
  <c r="AE12" i="6"/>
  <c r="AD12" i="6"/>
  <c r="AC12" i="6"/>
  <c r="AB12" i="6"/>
  <c r="AA12" i="6"/>
  <c r="Z12" i="6"/>
  <c r="Y12" i="6"/>
  <c r="X12" i="6"/>
  <c r="AU11" i="6"/>
  <c r="AT11" i="6"/>
  <c r="AS11" i="6"/>
  <c r="AR11" i="6"/>
  <c r="AQ11" i="6"/>
  <c r="AP11" i="6"/>
  <c r="AO11" i="6"/>
  <c r="AN11" i="6"/>
  <c r="AM11" i="6"/>
  <c r="AL11" i="6"/>
  <c r="AK11" i="6"/>
  <c r="AJ11" i="6"/>
  <c r="AI11" i="6"/>
  <c r="AH11" i="6"/>
  <c r="AG11" i="6"/>
  <c r="AF11" i="6"/>
  <c r="AE11" i="6"/>
  <c r="AD11" i="6"/>
  <c r="AC11" i="6"/>
  <c r="AB11" i="6"/>
  <c r="AA11" i="6"/>
  <c r="Z11" i="6"/>
  <c r="Y11" i="6"/>
  <c r="X11" i="6"/>
  <c r="AU10" i="6"/>
  <c r="AT10" i="6"/>
  <c r="AS10" i="6"/>
  <c r="AR10" i="6"/>
  <c r="AQ10" i="6"/>
  <c r="AP10" i="6"/>
  <c r="AO10" i="6"/>
  <c r="AN10" i="6"/>
  <c r="AM10" i="6"/>
  <c r="AL10" i="6"/>
  <c r="AK10" i="6"/>
  <c r="AJ10" i="6"/>
  <c r="AI10" i="6"/>
  <c r="AH10" i="6"/>
  <c r="AG10" i="6"/>
  <c r="AF10" i="6"/>
  <c r="AE10" i="6"/>
  <c r="AD10" i="6"/>
  <c r="AC10" i="6"/>
  <c r="AB10" i="6"/>
  <c r="AA10" i="6"/>
  <c r="Z10" i="6"/>
  <c r="Y10" i="6"/>
  <c r="X10" i="6"/>
  <c r="AU9" i="6"/>
  <c r="AT9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Y9" i="6"/>
  <c r="X9" i="6"/>
  <c r="AU8" i="6"/>
  <c r="AT8" i="6"/>
  <c r="AS8" i="6"/>
  <c r="AR8" i="6"/>
  <c r="AQ8" i="6"/>
  <c r="AP8" i="6"/>
  <c r="AO8" i="6"/>
  <c r="AN8" i="6"/>
  <c r="AM8" i="6"/>
  <c r="AL8" i="6"/>
  <c r="AK8" i="6"/>
  <c r="AJ8" i="6"/>
  <c r="AI8" i="6"/>
  <c r="AH8" i="6"/>
  <c r="AG8" i="6"/>
  <c r="AF8" i="6"/>
  <c r="AE8" i="6"/>
  <c r="AD8" i="6"/>
  <c r="AC8" i="6"/>
  <c r="AB8" i="6"/>
  <c r="AA8" i="6"/>
  <c r="Z8" i="6"/>
  <c r="Y8" i="6"/>
  <c r="X8" i="6"/>
  <c r="AU7" i="6"/>
  <c r="AT7" i="6"/>
  <c r="AS7" i="6"/>
  <c r="AR7" i="6"/>
  <c r="AQ7" i="6"/>
  <c r="AP7" i="6"/>
  <c r="AO7" i="6"/>
  <c r="AN7" i="6"/>
  <c r="AM7" i="6"/>
  <c r="AL7" i="6"/>
  <c r="AK7" i="6"/>
  <c r="AJ7" i="6"/>
  <c r="AI7" i="6"/>
  <c r="AH7" i="6"/>
  <c r="AG7" i="6"/>
  <c r="AF7" i="6"/>
  <c r="AE7" i="6"/>
  <c r="AD7" i="6"/>
  <c r="AC7" i="6"/>
  <c r="AB7" i="6"/>
  <c r="AA7" i="6"/>
  <c r="Z7" i="6"/>
  <c r="Y7" i="6"/>
  <c r="X7" i="6"/>
  <c r="C14" i="8"/>
  <c r="A4" i="3"/>
  <c r="B4" i="3"/>
  <c r="C4" i="3"/>
  <c r="A5" i="3"/>
  <c r="B5" i="3"/>
  <c r="C5" i="3"/>
  <c r="A6" i="3"/>
  <c r="B6" i="3"/>
  <c r="C6" i="3"/>
  <c r="A7" i="3"/>
  <c r="B7" i="3"/>
  <c r="C7" i="3"/>
  <c r="A8" i="3"/>
  <c r="B8" i="3"/>
  <c r="C8" i="3"/>
  <c r="A9" i="3"/>
  <c r="B9" i="3"/>
  <c r="C9" i="3"/>
  <c r="A10" i="3"/>
  <c r="B10" i="3"/>
  <c r="C10" i="3"/>
  <c r="A11" i="3"/>
  <c r="B11" i="3"/>
  <c r="C11" i="3"/>
  <c r="A12" i="3"/>
  <c r="B12" i="3"/>
  <c r="C12" i="3"/>
  <c r="A13" i="3"/>
  <c r="B13" i="3"/>
  <c r="C13" i="3"/>
  <c r="A14" i="3"/>
  <c r="B14" i="3"/>
  <c r="C14" i="3"/>
  <c r="A15" i="3"/>
  <c r="B15" i="3"/>
  <c r="C15" i="3"/>
  <c r="B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N9" i="3" l="1"/>
  <c r="L9" i="3"/>
  <c r="P9" i="3"/>
  <c r="N8" i="3"/>
  <c r="L8" i="3"/>
  <c r="P8" i="3"/>
  <c r="L7" i="3"/>
  <c r="N7" i="3"/>
  <c r="P7" i="3"/>
  <c r="L6" i="3"/>
  <c r="P6" i="3"/>
  <c r="N6" i="3"/>
  <c r="N5" i="3"/>
  <c r="L5" i="3"/>
  <c r="P5" i="3"/>
  <c r="L4" i="3"/>
  <c r="N4" i="3"/>
  <c r="P4" i="3"/>
  <c r="I8" i="9"/>
  <c r="J8" i="9"/>
  <c r="K8" i="9"/>
  <c r="L8" i="9"/>
  <c r="M8" i="9"/>
  <c r="N8" i="9"/>
  <c r="O8" i="9"/>
  <c r="P8" i="9"/>
  <c r="Q8" i="9"/>
  <c r="R8" i="9"/>
  <c r="S8" i="9"/>
  <c r="T8" i="9"/>
  <c r="I9" i="9"/>
  <c r="J9" i="9"/>
  <c r="K9" i="9"/>
  <c r="L9" i="9"/>
  <c r="M9" i="9"/>
  <c r="N9" i="9"/>
  <c r="O9" i="9"/>
  <c r="P9" i="9"/>
  <c r="Q9" i="9"/>
  <c r="R9" i="9"/>
  <c r="S9" i="9"/>
  <c r="T9" i="9"/>
  <c r="I10" i="9"/>
  <c r="J10" i="9"/>
  <c r="K10" i="9"/>
  <c r="L10" i="9"/>
  <c r="M10" i="9"/>
  <c r="N10" i="9"/>
  <c r="O10" i="9"/>
  <c r="P10" i="9"/>
  <c r="Q10" i="9"/>
  <c r="R10" i="9"/>
  <c r="S10" i="9"/>
  <c r="T10" i="9"/>
  <c r="I11" i="9"/>
  <c r="J11" i="9"/>
  <c r="K11" i="9"/>
  <c r="L11" i="9"/>
  <c r="M11" i="9"/>
  <c r="N11" i="9"/>
  <c r="O11" i="9"/>
  <c r="P11" i="9"/>
  <c r="Q11" i="9"/>
  <c r="R11" i="9"/>
  <c r="S11" i="9"/>
  <c r="T11" i="9"/>
  <c r="I12" i="9"/>
  <c r="J12" i="9"/>
  <c r="K12" i="9"/>
  <c r="L12" i="9"/>
  <c r="M12" i="9"/>
  <c r="N12" i="9"/>
  <c r="O12" i="9"/>
  <c r="P12" i="9"/>
  <c r="Q12" i="9"/>
  <c r="R12" i="9"/>
  <c r="S12" i="9"/>
  <c r="T12" i="9"/>
  <c r="I13" i="9"/>
  <c r="J13" i="9"/>
  <c r="K13" i="9"/>
  <c r="L13" i="9"/>
  <c r="M13" i="9"/>
  <c r="N13" i="9"/>
  <c r="O13" i="9"/>
  <c r="P13" i="9"/>
  <c r="Q13" i="9"/>
  <c r="R13" i="9"/>
  <c r="S13" i="9"/>
  <c r="T13" i="9"/>
  <c r="I14" i="9"/>
  <c r="J14" i="9"/>
  <c r="K14" i="9"/>
  <c r="L14" i="9"/>
  <c r="M14" i="9"/>
  <c r="N14" i="9"/>
  <c r="O14" i="9"/>
  <c r="P14" i="9"/>
  <c r="Q14" i="9"/>
  <c r="R14" i="9"/>
  <c r="S14" i="9"/>
  <c r="T14" i="9"/>
  <c r="I15" i="9"/>
  <c r="J15" i="9"/>
  <c r="K15" i="9"/>
  <c r="L15" i="9"/>
  <c r="M15" i="9"/>
  <c r="N15" i="9"/>
  <c r="O15" i="9"/>
  <c r="P15" i="9"/>
  <c r="Q15" i="9"/>
  <c r="R15" i="9"/>
  <c r="S15" i="9"/>
  <c r="T15" i="9"/>
  <c r="I16" i="9"/>
  <c r="J16" i="9"/>
  <c r="K16" i="9"/>
  <c r="L16" i="9"/>
  <c r="M16" i="9"/>
  <c r="N16" i="9"/>
  <c r="O16" i="9"/>
  <c r="P16" i="9"/>
  <c r="Q16" i="9"/>
  <c r="R16" i="9"/>
  <c r="S16" i="9"/>
  <c r="T16" i="9"/>
  <c r="I17" i="9"/>
  <c r="J17" i="9"/>
  <c r="K17" i="9"/>
  <c r="L17" i="9"/>
  <c r="M17" i="9"/>
  <c r="N17" i="9"/>
  <c r="O17" i="9"/>
  <c r="P17" i="9"/>
  <c r="Q17" i="9"/>
  <c r="R17" i="9"/>
  <c r="S17" i="9"/>
  <c r="T17" i="9"/>
  <c r="I18" i="9"/>
  <c r="J18" i="9"/>
  <c r="K18" i="9"/>
  <c r="L18" i="9"/>
  <c r="M18" i="9"/>
  <c r="N18" i="9"/>
  <c r="O18" i="9"/>
  <c r="P18" i="9"/>
  <c r="Q18" i="9"/>
  <c r="R18" i="9"/>
  <c r="S18" i="9"/>
  <c r="T18" i="9"/>
  <c r="I19" i="9"/>
  <c r="J19" i="9"/>
  <c r="K19" i="9"/>
  <c r="L19" i="9"/>
  <c r="M19" i="9"/>
  <c r="N19" i="9"/>
  <c r="O19" i="9"/>
  <c r="P19" i="9"/>
  <c r="Q19" i="9"/>
  <c r="R19" i="9"/>
  <c r="S19" i="9"/>
  <c r="T19" i="9"/>
  <c r="I20" i="9"/>
  <c r="J20" i="9"/>
  <c r="K20" i="9"/>
  <c r="L20" i="9"/>
  <c r="M20" i="9"/>
  <c r="N20" i="9"/>
  <c r="O20" i="9"/>
  <c r="P20" i="9"/>
  <c r="Q20" i="9"/>
  <c r="R20" i="9"/>
  <c r="S20" i="9"/>
  <c r="T20" i="9"/>
  <c r="I21" i="9"/>
  <c r="J21" i="9"/>
  <c r="K21" i="9"/>
  <c r="L21" i="9"/>
  <c r="M21" i="9"/>
  <c r="N21" i="9"/>
  <c r="O21" i="9"/>
  <c r="P21" i="9"/>
  <c r="Q21" i="9"/>
  <c r="R21" i="9"/>
  <c r="S21" i="9"/>
  <c r="T21" i="9"/>
  <c r="I22" i="9"/>
  <c r="J22" i="9"/>
  <c r="K22" i="9"/>
  <c r="L22" i="9"/>
  <c r="M22" i="9"/>
  <c r="N22" i="9"/>
  <c r="O22" i="9"/>
  <c r="P22" i="9"/>
  <c r="Q22" i="9"/>
  <c r="R22" i="9"/>
  <c r="S22" i="9"/>
  <c r="T22" i="9"/>
  <c r="I23" i="9"/>
  <c r="J23" i="9"/>
  <c r="K23" i="9"/>
  <c r="L23" i="9"/>
  <c r="M23" i="9"/>
  <c r="N23" i="9"/>
  <c r="O23" i="9"/>
  <c r="P23" i="9"/>
  <c r="Q23" i="9"/>
  <c r="R23" i="9"/>
  <c r="S23" i="9"/>
  <c r="T23" i="9"/>
  <c r="I24" i="9"/>
  <c r="J24" i="9"/>
  <c r="K24" i="9"/>
  <c r="L24" i="9"/>
  <c r="M24" i="9"/>
  <c r="N24" i="9"/>
  <c r="O24" i="9"/>
  <c r="P24" i="9"/>
  <c r="Q24" i="9"/>
  <c r="R24" i="9"/>
  <c r="S24" i="9"/>
  <c r="T24" i="9"/>
  <c r="I25" i="9"/>
  <c r="J25" i="9"/>
  <c r="K25" i="9"/>
  <c r="L25" i="9"/>
  <c r="M25" i="9"/>
  <c r="N25" i="9"/>
  <c r="O25" i="9"/>
  <c r="P25" i="9"/>
  <c r="Q25" i="9"/>
  <c r="R25" i="9"/>
  <c r="S25" i="9"/>
  <c r="T25" i="9"/>
  <c r="I26" i="9"/>
  <c r="J26" i="9"/>
  <c r="K26" i="9"/>
  <c r="L26" i="9"/>
  <c r="M26" i="9"/>
  <c r="N26" i="9"/>
  <c r="O26" i="9"/>
  <c r="P26" i="9"/>
  <c r="Q26" i="9"/>
  <c r="R26" i="9"/>
  <c r="S26" i="9"/>
  <c r="T26" i="9"/>
  <c r="I27" i="9"/>
  <c r="J27" i="9"/>
  <c r="K27" i="9"/>
  <c r="L27" i="9"/>
  <c r="M27" i="9"/>
  <c r="N27" i="9"/>
  <c r="O27" i="9"/>
  <c r="P27" i="9"/>
  <c r="Q27" i="9"/>
  <c r="R27" i="9"/>
  <c r="S27" i="9"/>
  <c r="T27" i="9"/>
  <c r="I28" i="9"/>
  <c r="J28" i="9"/>
  <c r="K28" i="9"/>
  <c r="L28" i="9"/>
  <c r="M28" i="9"/>
  <c r="N28" i="9"/>
  <c r="O28" i="9"/>
  <c r="P28" i="9"/>
  <c r="Q28" i="9"/>
  <c r="R28" i="9"/>
  <c r="S28" i="9"/>
  <c r="T28" i="9"/>
  <c r="I29" i="9"/>
  <c r="J29" i="9"/>
  <c r="K29" i="9"/>
  <c r="L29" i="9"/>
  <c r="M29" i="9"/>
  <c r="N29" i="9"/>
  <c r="O29" i="9"/>
  <c r="P29" i="9"/>
  <c r="Q29" i="9"/>
  <c r="R29" i="9"/>
  <c r="S29" i="9"/>
  <c r="T29" i="9"/>
  <c r="I30" i="9"/>
  <c r="J30" i="9"/>
  <c r="K30" i="9"/>
  <c r="L30" i="9"/>
  <c r="M30" i="9"/>
  <c r="N30" i="9"/>
  <c r="O30" i="9"/>
  <c r="P30" i="9"/>
  <c r="Q30" i="9"/>
  <c r="R30" i="9"/>
  <c r="S30" i="9"/>
  <c r="T30" i="9"/>
  <c r="I31" i="9"/>
  <c r="J31" i="9"/>
  <c r="K31" i="9"/>
  <c r="L31" i="9"/>
  <c r="M31" i="9"/>
  <c r="N31" i="9"/>
  <c r="O31" i="9"/>
  <c r="P31" i="9"/>
  <c r="Q31" i="9"/>
  <c r="R31" i="9"/>
  <c r="S31" i="9"/>
  <c r="T31" i="9"/>
  <c r="I32" i="9"/>
  <c r="J32" i="9"/>
  <c r="K32" i="9"/>
  <c r="L32" i="9"/>
  <c r="M32" i="9"/>
  <c r="N32" i="9"/>
  <c r="O32" i="9"/>
  <c r="P32" i="9"/>
  <c r="Q32" i="9"/>
  <c r="R32" i="9"/>
  <c r="S32" i="9"/>
  <c r="T32" i="9"/>
  <c r="I33" i="9"/>
  <c r="J33" i="9"/>
  <c r="K33" i="9"/>
  <c r="L33" i="9"/>
  <c r="M33" i="9"/>
  <c r="N33" i="9"/>
  <c r="O33" i="9"/>
  <c r="P33" i="9"/>
  <c r="Q33" i="9"/>
  <c r="R33" i="9"/>
  <c r="S33" i="9"/>
  <c r="T33" i="9"/>
  <c r="I34" i="9"/>
  <c r="J34" i="9"/>
  <c r="K34" i="9"/>
  <c r="L34" i="9"/>
  <c r="M34" i="9"/>
  <c r="N34" i="9"/>
  <c r="O34" i="9"/>
  <c r="P34" i="9"/>
  <c r="Q34" i="9"/>
  <c r="R34" i="9"/>
  <c r="S34" i="9"/>
  <c r="T34" i="9"/>
  <c r="I35" i="9"/>
  <c r="J35" i="9"/>
  <c r="K35" i="9"/>
  <c r="L35" i="9"/>
  <c r="M35" i="9"/>
  <c r="N35" i="9"/>
  <c r="O35" i="9"/>
  <c r="P35" i="9"/>
  <c r="Q35" i="9"/>
  <c r="R35" i="9"/>
  <c r="S35" i="9"/>
  <c r="T35" i="9"/>
  <c r="I36" i="9"/>
  <c r="J36" i="9"/>
  <c r="K36" i="9"/>
  <c r="L36" i="9"/>
  <c r="M36" i="9"/>
  <c r="N36" i="9"/>
  <c r="O36" i="9"/>
  <c r="P36" i="9"/>
  <c r="Q36" i="9"/>
  <c r="R36" i="9"/>
  <c r="S36" i="9"/>
  <c r="T36" i="9"/>
  <c r="I37" i="9"/>
  <c r="J37" i="9"/>
  <c r="K37" i="9"/>
  <c r="L37" i="9"/>
  <c r="M37" i="9"/>
  <c r="N37" i="9"/>
  <c r="O37" i="9"/>
  <c r="P37" i="9"/>
  <c r="Q37" i="9"/>
  <c r="R37" i="9"/>
  <c r="S37" i="9"/>
  <c r="T37" i="9"/>
  <c r="I38" i="9"/>
  <c r="J38" i="9"/>
  <c r="K38" i="9"/>
  <c r="L38" i="9"/>
  <c r="M38" i="9"/>
  <c r="N38" i="9"/>
  <c r="O38" i="9"/>
  <c r="P38" i="9"/>
  <c r="Q38" i="9"/>
  <c r="R38" i="9"/>
  <c r="S38" i="9"/>
  <c r="T38" i="9"/>
  <c r="I39" i="9"/>
  <c r="J39" i="9"/>
  <c r="K39" i="9"/>
  <c r="L39" i="9"/>
  <c r="M39" i="9"/>
  <c r="N39" i="9"/>
  <c r="O39" i="9"/>
  <c r="P39" i="9"/>
  <c r="Q39" i="9"/>
  <c r="R39" i="9"/>
  <c r="S39" i="9"/>
  <c r="T39" i="9"/>
  <c r="I40" i="9"/>
  <c r="J40" i="9"/>
  <c r="K40" i="9"/>
  <c r="L40" i="9"/>
  <c r="M40" i="9"/>
  <c r="N40" i="9"/>
  <c r="O40" i="9"/>
  <c r="P40" i="9"/>
  <c r="Q40" i="9"/>
  <c r="R40" i="9"/>
  <c r="S40" i="9"/>
  <c r="T40" i="9"/>
  <c r="I41" i="9"/>
  <c r="J41" i="9"/>
  <c r="K41" i="9"/>
  <c r="L41" i="9"/>
  <c r="M41" i="9"/>
  <c r="N41" i="9"/>
  <c r="O41" i="9"/>
  <c r="P41" i="9"/>
  <c r="Q41" i="9"/>
  <c r="R41" i="9"/>
  <c r="S41" i="9"/>
  <c r="T41" i="9"/>
  <c r="T7" i="9"/>
  <c r="S7" i="9"/>
  <c r="R7" i="9"/>
  <c r="Q7" i="9"/>
  <c r="P7" i="9"/>
  <c r="O7" i="9"/>
  <c r="N7" i="9"/>
  <c r="M7" i="9"/>
  <c r="L7" i="9"/>
  <c r="K7" i="9"/>
  <c r="L8" i="8"/>
  <c r="M8" i="8"/>
  <c r="N8" i="8"/>
  <c r="O8" i="8"/>
  <c r="P8" i="8"/>
  <c r="Q8" i="8"/>
  <c r="R8" i="8"/>
  <c r="S8" i="8"/>
  <c r="T8" i="8"/>
  <c r="L9" i="8"/>
  <c r="M9" i="8"/>
  <c r="N9" i="8"/>
  <c r="O9" i="8"/>
  <c r="P9" i="8"/>
  <c r="Q9" i="8"/>
  <c r="R9" i="8"/>
  <c r="S9" i="8"/>
  <c r="T9" i="8"/>
  <c r="L10" i="8"/>
  <c r="M10" i="8"/>
  <c r="N10" i="8"/>
  <c r="O10" i="8"/>
  <c r="P10" i="8"/>
  <c r="Q10" i="8"/>
  <c r="R10" i="8"/>
  <c r="S10" i="8"/>
  <c r="T10" i="8"/>
  <c r="L11" i="8"/>
  <c r="M11" i="8"/>
  <c r="N11" i="8"/>
  <c r="O11" i="8"/>
  <c r="P11" i="8"/>
  <c r="Q11" i="8"/>
  <c r="R11" i="8"/>
  <c r="S11" i="8"/>
  <c r="T11" i="8"/>
  <c r="L12" i="8"/>
  <c r="M12" i="8"/>
  <c r="N12" i="8"/>
  <c r="O12" i="8"/>
  <c r="P12" i="8"/>
  <c r="Q12" i="8"/>
  <c r="R12" i="8"/>
  <c r="S12" i="8"/>
  <c r="T12" i="8"/>
  <c r="L13" i="8"/>
  <c r="M13" i="8"/>
  <c r="N13" i="8"/>
  <c r="O13" i="8"/>
  <c r="P13" i="8"/>
  <c r="Q13" i="8"/>
  <c r="R13" i="8"/>
  <c r="S13" i="8"/>
  <c r="T13" i="8"/>
  <c r="L14" i="8"/>
  <c r="M14" i="8"/>
  <c r="N14" i="8"/>
  <c r="O14" i="8"/>
  <c r="P14" i="8"/>
  <c r="Q14" i="8"/>
  <c r="R14" i="8"/>
  <c r="S14" i="8"/>
  <c r="T14" i="8"/>
  <c r="L15" i="8"/>
  <c r="M15" i="8"/>
  <c r="N15" i="8"/>
  <c r="O15" i="8"/>
  <c r="P15" i="8"/>
  <c r="Q15" i="8"/>
  <c r="R15" i="8"/>
  <c r="S15" i="8"/>
  <c r="T15" i="8"/>
  <c r="L16" i="8"/>
  <c r="M16" i="8"/>
  <c r="N16" i="8"/>
  <c r="O16" i="8"/>
  <c r="P16" i="8"/>
  <c r="Q16" i="8"/>
  <c r="R16" i="8"/>
  <c r="S16" i="8"/>
  <c r="T16" i="8"/>
  <c r="L17" i="8"/>
  <c r="M17" i="8"/>
  <c r="N17" i="8"/>
  <c r="O17" i="8"/>
  <c r="P17" i="8"/>
  <c r="Q17" i="8"/>
  <c r="R17" i="8"/>
  <c r="S17" i="8"/>
  <c r="T17" i="8"/>
  <c r="L18" i="8"/>
  <c r="M18" i="8"/>
  <c r="N18" i="8"/>
  <c r="O18" i="8"/>
  <c r="P18" i="8"/>
  <c r="Q18" i="8"/>
  <c r="R18" i="8"/>
  <c r="S18" i="8"/>
  <c r="T18" i="8"/>
  <c r="L19" i="8"/>
  <c r="M19" i="8"/>
  <c r="N19" i="8"/>
  <c r="O19" i="8"/>
  <c r="P19" i="8"/>
  <c r="Q19" i="8"/>
  <c r="R19" i="8"/>
  <c r="S19" i="8"/>
  <c r="T19" i="8"/>
  <c r="L20" i="8"/>
  <c r="M20" i="8"/>
  <c r="N20" i="8"/>
  <c r="O20" i="8"/>
  <c r="P20" i="8"/>
  <c r="Q20" i="8"/>
  <c r="R20" i="8"/>
  <c r="S20" i="8"/>
  <c r="T20" i="8"/>
  <c r="L21" i="8"/>
  <c r="M21" i="8"/>
  <c r="N21" i="8"/>
  <c r="O21" i="8"/>
  <c r="P21" i="8"/>
  <c r="Q21" i="8"/>
  <c r="R21" i="8"/>
  <c r="S21" i="8"/>
  <c r="T21" i="8"/>
  <c r="L22" i="8"/>
  <c r="M22" i="8"/>
  <c r="N22" i="8"/>
  <c r="O22" i="8"/>
  <c r="P22" i="8"/>
  <c r="Q22" i="8"/>
  <c r="R22" i="8"/>
  <c r="S22" i="8"/>
  <c r="T22" i="8"/>
  <c r="L23" i="8"/>
  <c r="M23" i="8"/>
  <c r="N23" i="8"/>
  <c r="O23" i="8"/>
  <c r="P23" i="8"/>
  <c r="Q23" i="8"/>
  <c r="R23" i="8"/>
  <c r="S23" i="8"/>
  <c r="T23" i="8"/>
  <c r="L24" i="8"/>
  <c r="M24" i="8"/>
  <c r="N24" i="8"/>
  <c r="O24" i="8"/>
  <c r="P24" i="8"/>
  <c r="Q24" i="8"/>
  <c r="R24" i="8"/>
  <c r="S24" i="8"/>
  <c r="T24" i="8"/>
  <c r="L25" i="8"/>
  <c r="M25" i="8"/>
  <c r="N25" i="8"/>
  <c r="O25" i="8"/>
  <c r="P25" i="8"/>
  <c r="Q25" i="8"/>
  <c r="R25" i="8"/>
  <c r="S25" i="8"/>
  <c r="T25" i="8"/>
  <c r="L26" i="8"/>
  <c r="M26" i="8"/>
  <c r="N26" i="8"/>
  <c r="O26" i="8"/>
  <c r="P26" i="8"/>
  <c r="Q26" i="8"/>
  <c r="R26" i="8"/>
  <c r="S26" i="8"/>
  <c r="T26" i="8"/>
  <c r="L27" i="8"/>
  <c r="M27" i="8"/>
  <c r="N27" i="8"/>
  <c r="O27" i="8"/>
  <c r="P27" i="8"/>
  <c r="Q27" i="8"/>
  <c r="R27" i="8"/>
  <c r="S27" i="8"/>
  <c r="T27" i="8"/>
  <c r="L28" i="8"/>
  <c r="M28" i="8"/>
  <c r="N28" i="8"/>
  <c r="O28" i="8"/>
  <c r="P28" i="8"/>
  <c r="Q28" i="8"/>
  <c r="R28" i="8"/>
  <c r="S28" i="8"/>
  <c r="T28" i="8"/>
  <c r="L29" i="8"/>
  <c r="M29" i="8"/>
  <c r="N29" i="8"/>
  <c r="O29" i="8"/>
  <c r="P29" i="8"/>
  <c r="Q29" i="8"/>
  <c r="R29" i="8"/>
  <c r="S29" i="8"/>
  <c r="T29" i="8"/>
  <c r="L30" i="8"/>
  <c r="M30" i="8"/>
  <c r="N30" i="8"/>
  <c r="O30" i="8"/>
  <c r="P30" i="8"/>
  <c r="Q30" i="8"/>
  <c r="R30" i="8"/>
  <c r="S30" i="8"/>
  <c r="T30" i="8"/>
  <c r="L31" i="8"/>
  <c r="M31" i="8"/>
  <c r="N31" i="8"/>
  <c r="O31" i="8"/>
  <c r="P31" i="8"/>
  <c r="Q31" i="8"/>
  <c r="R31" i="8"/>
  <c r="S31" i="8"/>
  <c r="T31" i="8"/>
  <c r="L32" i="8"/>
  <c r="M32" i="8"/>
  <c r="N32" i="8"/>
  <c r="O32" i="8"/>
  <c r="P32" i="8"/>
  <c r="Q32" i="8"/>
  <c r="R32" i="8"/>
  <c r="S32" i="8"/>
  <c r="T32" i="8"/>
  <c r="L33" i="8"/>
  <c r="M33" i="8"/>
  <c r="N33" i="8"/>
  <c r="O33" i="8"/>
  <c r="P33" i="8"/>
  <c r="Q33" i="8"/>
  <c r="R33" i="8"/>
  <c r="S33" i="8"/>
  <c r="T33" i="8"/>
  <c r="L34" i="8"/>
  <c r="M34" i="8"/>
  <c r="N34" i="8"/>
  <c r="O34" i="8"/>
  <c r="P34" i="8"/>
  <c r="Q34" i="8"/>
  <c r="R34" i="8"/>
  <c r="S34" i="8"/>
  <c r="T34" i="8"/>
  <c r="L35" i="8"/>
  <c r="M35" i="8"/>
  <c r="N35" i="8"/>
  <c r="O35" i="8"/>
  <c r="P35" i="8"/>
  <c r="Q35" i="8"/>
  <c r="R35" i="8"/>
  <c r="S35" i="8"/>
  <c r="T35" i="8"/>
  <c r="L36" i="8"/>
  <c r="M36" i="8"/>
  <c r="N36" i="8"/>
  <c r="O36" i="8"/>
  <c r="P36" i="8"/>
  <c r="Q36" i="8"/>
  <c r="R36" i="8"/>
  <c r="S36" i="8"/>
  <c r="T36" i="8"/>
  <c r="L37" i="8"/>
  <c r="M37" i="8"/>
  <c r="N37" i="8"/>
  <c r="O37" i="8"/>
  <c r="P37" i="8"/>
  <c r="Q37" i="8"/>
  <c r="R37" i="8"/>
  <c r="S37" i="8"/>
  <c r="T37" i="8"/>
  <c r="L38" i="8"/>
  <c r="M38" i="8"/>
  <c r="N38" i="8"/>
  <c r="O38" i="8"/>
  <c r="P38" i="8"/>
  <c r="Q38" i="8"/>
  <c r="R38" i="8"/>
  <c r="S38" i="8"/>
  <c r="T38" i="8"/>
  <c r="L39" i="8"/>
  <c r="M39" i="8"/>
  <c r="N39" i="8"/>
  <c r="O39" i="8"/>
  <c r="P39" i="8"/>
  <c r="Q39" i="8"/>
  <c r="R39" i="8"/>
  <c r="S39" i="8"/>
  <c r="T39" i="8"/>
  <c r="L40" i="8"/>
  <c r="M40" i="8"/>
  <c r="N40" i="8"/>
  <c r="O40" i="8"/>
  <c r="P40" i="8"/>
  <c r="Q40" i="8"/>
  <c r="R40" i="8"/>
  <c r="S40" i="8"/>
  <c r="T40" i="8"/>
  <c r="L41" i="8"/>
  <c r="M41" i="8"/>
  <c r="N41" i="8"/>
  <c r="O41" i="8"/>
  <c r="P41" i="8"/>
  <c r="Q41" i="8"/>
  <c r="R41" i="8"/>
  <c r="S41" i="8"/>
  <c r="T41" i="8"/>
  <c r="T7" i="8"/>
  <c r="S7" i="8"/>
  <c r="R7" i="8"/>
  <c r="Q7" i="8"/>
  <c r="P7" i="8"/>
  <c r="O7" i="8"/>
  <c r="N7" i="8"/>
  <c r="M7" i="8"/>
  <c r="L7" i="8"/>
  <c r="K7" i="8"/>
  <c r="E7" i="8"/>
  <c r="FM16" i="10"/>
  <c r="FN16" i="10"/>
  <c r="FP16" i="10"/>
  <c r="FQ16" i="10"/>
  <c r="FS16" i="10"/>
  <c r="FT16" i="10"/>
  <c r="FU16" i="10"/>
  <c r="FW16" i="10"/>
  <c r="FX16" i="10"/>
  <c r="FY16" i="10"/>
  <c r="FZ16" i="10"/>
  <c r="GA16" i="10"/>
  <c r="FM17" i="10"/>
  <c r="FN17" i="10"/>
  <c r="FP17" i="10"/>
  <c r="FQ17" i="10"/>
  <c r="FS17" i="10"/>
  <c r="FT17" i="10"/>
  <c r="FU17" i="10"/>
  <c r="FW17" i="10"/>
  <c r="FX17" i="10"/>
  <c r="FY17" i="10"/>
  <c r="FZ17" i="10"/>
  <c r="GA17" i="10"/>
  <c r="FM18" i="10"/>
  <c r="FN18" i="10"/>
  <c r="FP18" i="10"/>
  <c r="FQ18" i="10"/>
  <c r="FS18" i="10"/>
  <c r="FT18" i="10"/>
  <c r="FU18" i="10"/>
  <c r="FW18" i="10"/>
  <c r="FX18" i="10"/>
  <c r="FY18" i="10"/>
  <c r="FZ18" i="10"/>
  <c r="GA18" i="10"/>
  <c r="FM19" i="10"/>
  <c r="FN19" i="10"/>
  <c r="FP19" i="10"/>
  <c r="FQ19" i="10"/>
  <c r="FS19" i="10"/>
  <c r="FT19" i="10"/>
  <c r="FU19" i="10"/>
  <c r="FW19" i="10"/>
  <c r="FX19" i="10"/>
  <c r="FY19" i="10"/>
  <c r="FZ19" i="10"/>
  <c r="GA19" i="10"/>
  <c r="EX16" i="10"/>
  <c r="EY16" i="10"/>
  <c r="FA16" i="10"/>
  <c r="FB16" i="10"/>
  <c r="FD16" i="10"/>
  <c r="FE16" i="10"/>
  <c r="FF16" i="10"/>
  <c r="FH16" i="10"/>
  <c r="FI16" i="10"/>
  <c r="FJ16" i="10"/>
  <c r="FK16" i="10"/>
  <c r="FL16" i="10"/>
  <c r="EX17" i="10"/>
  <c r="EY17" i="10"/>
  <c r="FA17" i="10"/>
  <c r="FB17" i="10"/>
  <c r="FD17" i="10"/>
  <c r="FE17" i="10"/>
  <c r="FF17" i="10"/>
  <c r="FH17" i="10"/>
  <c r="FI17" i="10"/>
  <c r="FJ17" i="10"/>
  <c r="FK17" i="10"/>
  <c r="FL17" i="10"/>
  <c r="EX18" i="10"/>
  <c r="EY18" i="10"/>
  <c r="FA18" i="10"/>
  <c r="FB18" i="10"/>
  <c r="FD18" i="10"/>
  <c r="FE18" i="10"/>
  <c r="FF18" i="10"/>
  <c r="FH18" i="10"/>
  <c r="FI18" i="10"/>
  <c r="FJ18" i="10"/>
  <c r="FK18" i="10"/>
  <c r="FL18" i="10"/>
  <c r="EX19" i="10"/>
  <c r="EY19" i="10"/>
  <c r="FA19" i="10"/>
  <c r="FB19" i="10"/>
  <c r="FD19" i="10"/>
  <c r="FE19" i="10"/>
  <c r="FF19" i="10"/>
  <c r="FH19" i="10"/>
  <c r="FI19" i="10"/>
  <c r="FJ19" i="10"/>
  <c r="FK19" i="10"/>
  <c r="FL19" i="10"/>
  <c r="EI16" i="10"/>
  <c r="EJ16" i="10"/>
  <c r="EL16" i="10"/>
  <c r="EM16" i="10"/>
  <c r="EO16" i="10"/>
  <c r="EP16" i="10"/>
  <c r="EQ16" i="10"/>
  <c r="ES16" i="10"/>
  <c r="ET16" i="10"/>
  <c r="EU16" i="10"/>
  <c r="EV16" i="10"/>
  <c r="EW16" i="10"/>
  <c r="EI17" i="10"/>
  <c r="EJ17" i="10"/>
  <c r="EL17" i="10"/>
  <c r="EM17" i="10"/>
  <c r="EO17" i="10"/>
  <c r="EP17" i="10"/>
  <c r="EQ17" i="10"/>
  <c r="ES17" i="10"/>
  <c r="ET17" i="10"/>
  <c r="EU17" i="10"/>
  <c r="EV17" i="10"/>
  <c r="EW17" i="10"/>
  <c r="EI18" i="10"/>
  <c r="EJ18" i="10"/>
  <c r="EL18" i="10"/>
  <c r="EM18" i="10"/>
  <c r="EO18" i="10"/>
  <c r="EP18" i="10"/>
  <c r="EQ18" i="10"/>
  <c r="ES18" i="10"/>
  <c r="ET18" i="10"/>
  <c r="EU18" i="10"/>
  <c r="EV18" i="10"/>
  <c r="EW18" i="10"/>
  <c r="EI19" i="10"/>
  <c r="EJ19" i="10"/>
  <c r="EL19" i="10"/>
  <c r="EM19" i="10"/>
  <c r="EO19" i="10"/>
  <c r="EP19" i="10"/>
  <c r="EQ19" i="10"/>
  <c r="ES19" i="10"/>
  <c r="ET19" i="10"/>
  <c r="EU19" i="10"/>
  <c r="EV19" i="10"/>
  <c r="EW19" i="10"/>
  <c r="DT16" i="10"/>
  <c r="DU16" i="10"/>
  <c r="DW16" i="10"/>
  <c r="DX16" i="10"/>
  <c r="DZ16" i="10"/>
  <c r="EA16" i="10"/>
  <c r="EB16" i="10"/>
  <c r="ED16" i="10"/>
  <c r="EE16" i="10"/>
  <c r="EF16" i="10"/>
  <c r="EG16" i="10"/>
  <c r="EH16" i="10"/>
  <c r="DT17" i="10"/>
  <c r="DU17" i="10"/>
  <c r="DW17" i="10"/>
  <c r="DX17" i="10"/>
  <c r="DZ17" i="10"/>
  <c r="EA17" i="10"/>
  <c r="EB17" i="10"/>
  <c r="ED17" i="10"/>
  <c r="EE17" i="10"/>
  <c r="EF17" i="10"/>
  <c r="EG17" i="10"/>
  <c r="EH17" i="10"/>
  <c r="DT18" i="10"/>
  <c r="DU18" i="10"/>
  <c r="DW18" i="10"/>
  <c r="DX18" i="10"/>
  <c r="DZ18" i="10"/>
  <c r="EA18" i="10"/>
  <c r="EB18" i="10"/>
  <c r="ED18" i="10"/>
  <c r="EE18" i="10"/>
  <c r="EF18" i="10"/>
  <c r="EG18" i="10"/>
  <c r="EH18" i="10"/>
  <c r="DT19" i="10"/>
  <c r="DU19" i="10"/>
  <c r="DW19" i="10"/>
  <c r="DX19" i="10"/>
  <c r="DZ19" i="10"/>
  <c r="EA19" i="10"/>
  <c r="EB19" i="10"/>
  <c r="ED19" i="10"/>
  <c r="EE19" i="10"/>
  <c r="EF19" i="10"/>
  <c r="EG19" i="10"/>
  <c r="EH19" i="10"/>
  <c r="DE16" i="10"/>
  <c r="DF16" i="10"/>
  <c r="DH16" i="10"/>
  <c r="DI16" i="10"/>
  <c r="DK16" i="10"/>
  <c r="DL16" i="10"/>
  <c r="DM16" i="10"/>
  <c r="DO16" i="10"/>
  <c r="DP16" i="10"/>
  <c r="DQ16" i="10"/>
  <c r="DR16" i="10"/>
  <c r="DS16" i="10"/>
  <c r="DE17" i="10"/>
  <c r="DF17" i="10"/>
  <c r="DH17" i="10"/>
  <c r="DI17" i="10"/>
  <c r="DK17" i="10"/>
  <c r="DL17" i="10"/>
  <c r="DM17" i="10"/>
  <c r="DO17" i="10"/>
  <c r="DP17" i="10"/>
  <c r="DQ17" i="10"/>
  <c r="DR17" i="10"/>
  <c r="DS17" i="10"/>
  <c r="DE18" i="10"/>
  <c r="DF18" i="10"/>
  <c r="DH18" i="10"/>
  <c r="DI18" i="10"/>
  <c r="DK18" i="10"/>
  <c r="DL18" i="10"/>
  <c r="DM18" i="10"/>
  <c r="DO18" i="10"/>
  <c r="DP18" i="10"/>
  <c r="DQ18" i="10"/>
  <c r="DR18" i="10"/>
  <c r="DS18" i="10"/>
  <c r="DE19" i="10"/>
  <c r="DF19" i="10"/>
  <c r="DH19" i="10"/>
  <c r="DI19" i="10"/>
  <c r="DK19" i="10"/>
  <c r="DL19" i="10"/>
  <c r="DM19" i="10"/>
  <c r="DO19" i="10"/>
  <c r="DP19" i="10"/>
  <c r="DQ19" i="10"/>
  <c r="DR19" i="10"/>
  <c r="DS19" i="10"/>
  <c r="CP16" i="10"/>
  <c r="CQ16" i="10"/>
  <c r="CS16" i="10"/>
  <c r="CT16" i="10"/>
  <c r="CV16" i="10"/>
  <c r="CW16" i="10"/>
  <c r="CX16" i="10"/>
  <c r="CZ16" i="10"/>
  <c r="DA16" i="10"/>
  <c r="DB16" i="10"/>
  <c r="DC16" i="10"/>
  <c r="DD16" i="10"/>
  <c r="CP17" i="10"/>
  <c r="CQ17" i="10"/>
  <c r="CS17" i="10"/>
  <c r="CT17" i="10"/>
  <c r="CV17" i="10"/>
  <c r="CW17" i="10"/>
  <c r="CX17" i="10"/>
  <c r="CZ17" i="10"/>
  <c r="DA17" i="10"/>
  <c r="DB17" i="10"/>
  <c r="DC17" i="10"/>
  <c r="DD17" i="10"/>
  <c r="CP18" i="10"/>
  <c r="CQ18" i="10"/>
  <c r="CS18" i="10"/>
  <c r="CT18" i="10"/>
  <c r="CV18" i="10"/>
  <c r="CW18" i="10"/>
  <c r="CX18" i="10"/>
  <c r="CZ18" i="10"/>
  <c r="DA18" i="10"/>
  <c r="DB18" i="10"/>
  <c r="DC18" i="10"/>
  <c r="DD18" i="10"/>
  <c r="CP19" i="10"/>
  <c r="CQ19" i="10"/>
  <c r="CS19" i="10"/>
  <c r="CT19" i="10"/>
  <c r="CV19" i="10"/>
  <c r="CW19" i="10"/>
  <c r="CX19" i="10"/>
  <c r="CZ19" i="10"/>
  <c r="DA19" i="10"/>
  <c r="DB19" i="10"/>
  <c r="DC19" i="10"/>
  <c r="DD19" i="10"/>
  <c r="CA16" i="10"/>
  <c r="CB16" i="10"/>
  <c r="CD16" i="10"/>
  <c r="CE16" i="10"/>
  <c r="CG16" i="10"/>
  <c r="CH16" i="10"/>
  <c r="CI16" i="10"/>
  <c r="CK16" i="10"/>
  <c r="CL16" i="10"/>
  <c r="CM16" i="10"/>
  <c r="CN16" i="10"/>
  <c r="CO16" i="10"/>
  <c r="CA17" i="10"/>
  <c r="CB17" i="10"/>
  <c r="CD17" i="10"/>
  <c r="CE17" i="10"/>
  <c r="CG17" i="10"/>
  <c r="CH17" i="10"/>
  <c r="CI17" i="10"/>
  <c r="CK17" i="10"/>
  <c r="CL17" i="10"/>
  <c r="CM17" i="10"/>
  <c r="CN17" i="10"/>
  <c r="CO17" i="10"/>
  <c r="CA18" i="10"/>
  <c r="CB18" i="10"/>
  <c r="CD18" i="10"/>
  <c r="CE18" i="10"/>
  <c r="CG18" i="10"/>
  <c r="CH18" i="10"/>
  <c r="CI18" i="10"/>
  <c r="CK18" i="10"/>
  <c r="CL18" i="10"/>
  <c r="CM18" i="10"/>
  <c r="CN18" i="10"/>
  <c r="CO18" i="10"/>
  <c r="CA19" i="10"/>
  <c r="CB19" i="10"/>
  <c r="CD19" i="10"/>
  <c r="CE19" i="10"/>
  <c r="CG19" i="10"/>
  <c r="CH19" i="10"/>
  <c r="CI19" i="10"/>
  <c r="CK19" i="10"/>
  <c r="CL19" i="10"/>
  <c r="CM19" i="10"/>
  <c r="CN19" i="10"/>
  <c r="CO19" i="10"/>
  <c r="BL16" i="10"/>
  <c r="BM16" i="10"/>
  <c r="BO16" i="10"/>
  <c r="BP16" i="10"/>
  <c r="BR16" i="10"/>
  <c r="BS16" i="10"/>
  <c r="BT16" i="10"/>
  <c r="BV16" i="10"/>
  <c r="BW16" i="10"/>
  <c r="BX16" i="10"/>
  <c r="BY16" i="10"/>
  <c r="BZ16" i="10"/>
  <c r="BL17" i="10"/>
  <c r="BM17" i="10"/>
  <c r="BO17" i="10"/>
  <c r="BP17" i="10"/>
  <c r="BR17" i="10"/>
  <c r="BS17" i="10"/>
  <c r="BT17" i="10"/>
  <c r="BV17" i="10"/>
  <c r="BW17" i="10"/>
  <c r="BX17" i="10"/>
  <c r="BY17" i="10"/>
  <c r="BZ17" i="10"/>
  <c r="BL18" i="10"/>
  <c r="BM18" i="10"/>
  <c r="BO18" i="10"/>
  <c r="BP18" i="10"/>
  <c r="BR18" i="10"/>
  <c r="BS18" i="10"/>
  <c r="BT18" i="10"/>
  <c r="BV18" i="10"/>
  <c r="BW18" i="10"/>
  <c r="BX18" i="10"/>
  <c r="BY18" i="10"/>
  <c r="BZ18" i="10"/>
  <c r="BL19" i="10"/>
  <c r="BM19" i="10"/>
  <c r="BO19" i="10"/>
  <c r="BP19" i="10"/>
  <c r="BR19" i="10"/>
  <c r="BS19" i="10"/>
  <c r="BT19" i="10"/>
  <c r="BV19" i="10"/>
  <c r="BW19" i="10"/>
  <c r="BX19" i="10"/>
  <c r="BY19" i="10"/>
  <c r="BZ19" i="10"/>
  <c r="D16" i="10"/>
  <c r="E16" i="10"/>
  <c r="G16" i="10"/>
  <c r="H16" i="10"/>
  <c r="J16" i="10"/>
  <c r="K16" i="10"/>
  <c r="L16" i="10"/>
  <c r="N16" i="10"/>
  <c r="O16" i="10"/>
  <c r="P16" i="10"/>
  <c r="Q16" i="10"/>
  <c r="R16" i="10"/>
  <c r="S16" i="10"/>
  <c r="T16" i="10"/>
  <c r="V16" i="10"/>
  <c r="W16" i="10"/>
  <c r="Y16" i="10"/>
  <c r="Z16" i="10"/>
  <c r="AA16" i="10"/>
  <c r="AC16" i="10"/>
  <c r="AD16" i="10"/>
  <c r="AE16" i="10"/>
  <c r="AF16" i="10"/>
  <c r="AG16" i="10"/>
  <c r="AH16" i="10"/>
  <c r="AI16" i="10"/>
  <c r="AK16" i="10"/>
  <c r="AL16" i="10"/>
  <c r="AN16" i="10"/>
  <c r="AO16" i="10"/>
  <c r="AP16" i="10"/>
  <c r="AR16" i="10"/>
  <c r="AS16" i="10"/>
  <c r="AT16" i="10"/>
  <c r="AU16" i="10"/>
  <c r="AV16" i="10"/>
  <c r="AW16" i="10"/>
  <c r="AX16" i="10"/>
  <c r="AZ16" i="10"/>
  <c r="BA16" i="10"/>
  <c r="BC16" i="10"/>
  <c r="BD16" i="10"/>
  <c r="BE16" i="10"/>
  <c r="BG16" i="10"/>
  <c r="BH16" i="10"/>
  <c r="BI16" i="10"/>
  <c r="BJ16" i="10"/>
  <c r="BK16" i="10"/>
  <c r="D17" i="10"/>
  <c r="E17" i="10"/>
  <c r="G17" i="10"/>
  <c r="H17" i="10"/>
  <c r="J17" i="10"/>
  <c r="K17" i="10"/>
  <c r="L17" i="10"/>
  <c r="N17" i="10"/>
  <c r="O17" i="10"/>
  <c r="P17" i="10"/>
  <c r="Q17" i="10"/>
  <c r="R17" i="10"/>
  <c r="S17" i="10"/>
  <c r="T17" i="10"/>
  <c r="V17" i="10"/>
  <c r="W17" i="10"/>
  <c r="Y17" i="10"/>
  <c r="Z17" i="10"/>
  <c r="AA17" i="10"/>
  <c r="AC17" i="10"/>
  <c r="AD17" i="10"/>
  <c r="AE17" i="10"/>
  <c r="AF17" i="10"/>
  <c r="AG17" i="10"/>
  <c r="AH17" i="10"/>
  <c r="AI17" i="10"/>
  <c r="AK17" i="10"/>
  <c r="AL17" i="10"/>
  <c r="AN17" i="10"/>
  <c r="AO17" i="10"/>
  <c r="AP17" i="10"/>
  <c r="AR17" i="10"/>
  <c r="AS17" i="10"/>
  <c r="AT17" i="10"/>
  <c r="AU17" i="10"/>
  <c r="AV17" i="10"/>
  <c r="AW17" i="10"/>
  <c r="AX17" i="10"/>
  <c r="AZ17" i="10"/>
  <c r="BA17" i="10"/>
  <c r="BC17" i="10"/>
  <c r="BD17" i="10"/>
  <c r="BE17" i="10"/>
  <c r="BG17" i="10"/>
  <c r="BH17" i="10"/>
  <c r="BI17" i="10"/>
  <c r="BJ17" i="10"/>
  <c r="BK17" i="10"/>
  <c r="D18" i="10"/>
  <c r="E18" i="10"/>
  <c r="G18" i="10"/>
  <c r="H18" i="10"/>
  <c r="J18" i="10"/>
  <c r="K18" i="10"/>
  <c r="L18" i="10"/>
  <c r="N18" i="10"/>
  <c r="O18" i="10"/>
  <c r="P18" i="10"/>
  <c r="Q18" i="10"/>
  <c r="R18" i="10"/>
  <c r="S18" i="10"/>
  <c r="T18" i="10"/>
  <c r="V18" i="10"/>
  <c r="W18" i="10"/>
  <c r="Y18" i="10"/>
  <c r="Z18" i="10"/>
  <c r="AA18" i="10"/>
  <c r="AC18" i="10"/>
  <c r="AD18" i="10"/>
  <c r="AE18" i="10"/>
  <c r="AF18" i="10"/>
  <c r="AG18" i="10"/>
  <c r="AH18" i="10"/>
  <c r="AI18" i="10"/>
  <c r="AK18" i="10"/>
  <c r="AL18" i="10"/>
  <c r="AN18" i="10"/>
  <c r="AO18" i="10"/>
  <c r="AP18" i="10"/>
  <c r="AR18" i="10"/>
  <c r="AS18" i="10"/>
  <c r="AT18" i="10"/>
  <c r="AU18" i="10"/>
  <c r="AV18" i="10"/>
  <c r="AW18" i="10"/>
  <c r="AX18" i="10"/>
  <c r="AZ18" i="10"/>
  <c r="BA18" i="10"/>
  <c r="BC18" i="10"/>
  <c r="BD18" i="10"/>
  <c r="BE18" i="10"/>
  <c r="BG18" i="10"/>
  <c r="BH18" i="10"/>
  <c r="BI18" i="10"/>
  <c r="BJ18" i="10"/>
  <c r="BK18" i="10"/>
  <c r="D19" i="10"/>
  <c r="E19" i="10"/>
  <c r="G19" i="10"/>
  <c r="H19" i="10"/>
  <c r="J19" i="10"/>
  <c r="K19" i="10"/>
  <c r="L19" i="10"/>
  <c r="N19" i="10"/>
  <c r="O19" i="10"/>
  <c r="P19" i="10"/>
  <c r="Q19" i="10"/>
  <c r="R19" i="10"/>
  <c r="S19" i="10"/>
  <c r="T19" i="10"/>
  <c r="V19" i="10"/>
  <c r="W19" i="10"/>
  <c r="Y19" i="10"/>
  <c r="Z19" i="10"/>
  <c r="AA19" i="10"/>
  <c r="AC19" i="10"/>
  <c r="AD19" i="10"/>
  <c r="AE19" i="10"/>
  <c r="AF19" i="10"/>
  <c r="AG19" i="10"/>
  <c r="AH19" i="10"/>
  <c r="AI19" i="10"/>
  <c r="AK19" i="10"/>
  <c r="AL19" i="10"/>
  <c r="AN19" i="10"/>
  <c r="AO19" i="10"/>
  <c r="AP19" i="10"/>
  <c r="AR19" i="10"/>
  <c r="AS19" i="10"/>
  <c r="AT19" i="10"/>
  <c r="AU19" i="10"/>
  <c r="AV19" i="10"/>
  <c r="AW19" i="10"/>
  <c r="AX19" i="10"/>
  <c r="AZ19" i="10"/>
  <c r="BA19" i="10"/>
  <c r="BC19" i="10"/>
  <c r="BD19" i="10"/>
  <c r="BE19" i="10"/>
  <c r="BG19" i="10"/>
  <c r="BH19" i="10"/>
  <c r="BI19" i="10"/>
  <c r="BJ19" i="10"/>
  <c r="BK19" i="10"/>
  <c r="FR16" i="10" l="1"/>
  <c r="BF19" i="10"/>
  <c r="BF18" i="10"/>
  <c r="BF17" i="10"/>
  <c r="F17" i="10"/>
  <c r="F16" i="10"/>
  <c r="I18" i="10"/>
  <c r="I17" i="10"/>
  <c r="BF16" i="10"/>
  <c r="BB16" i="10"/>
  <c r="I16" i="10"/>
  <c r="CF19" i="10"/>
  <c r="CF18" i="10"/>
  <c r="CF17" i="10"/>
  <c r="BQ19" i="10"/>
  <c r="M19" i="10"/>
  <c r="DG19" i="10"/>
  <c r="DG18" i="10"/>
  <c r="DG17" i="10"/>
  <c r="DG16" i="10"/>
  <c r="BB19" i="10"/>
  <c r="AM19" i="10"/>
  <c r="X19" i="10"/>
  <c r="BB18" i="10"/>
  <c r="GE17" i="10"/>
  <c r="BB17" i="10"/>
  <c r="BQ18" i="10"/>
  <c r="BQ17" i="10"/>
  <c r="DY19" i="10"/>
  <c r="DY18" i="10"/>
  <c r="DY17" i="10"/>
  <c r="ER17" i="10"/>
  <c r="F19" i="10"/>
  <c r="F18" i="10"/>
  <c r="M16" i="10"/>
  <c r="BN19" i="10"/>
  <c r="FC16" i="10"/>
  <c r="AM18" i="10"/>
  <c r="X18" i="10"/>
  <c r="CU16" i="10"/>
  <c r="FO19" i="10"/>
  <c r="FO18" i="10"/>
  <c r="FO17" i="10"/>
  <c r="FO16" i="10"/>
  <c r="I19" i="10"/>
  <c r="M17" i="10"/>
  <c r="AM16" i="10"/>
  <c r="X16" i="10"/>
  <c r="EN18" i="10"/>
  <c r="EZ16" i="10"/>
  <c r="M18" i="10"/>
  <c r="AM17" i="10"/>
  <c r="CR16" i="10"/>
  <c r="EK19" i="10"/>
  <c r="EK18" i="10"/>
  <c r="EK17" i="10"/>
  <c r="EK16" i="10"/>
  <c r="CC16" i="10"/>
  <c r="BU18" i="10"/>
  <c r="BN18" i="10"/>
  <c r="BN17" i="10"/>
  <c r="BU16" i="10"/>
  <c r="BN16" i="10"/>
  <c r="CJ19" i="10"/>
  <c r="CC19" i="10"/>
  <c r="CC18" i="10"/>
  <c r="CC17" i="10"/>
  <c r="CY19" i="10"/>
  <c r="DJ18" i="10"/>
  <c r="DJ17" i="10"/>
  <c r="DV19" i="10"/>
  <c r="DV18" i="10"/>
  <c r="DV17" i="10"/>
  <c r="DV16" i="10"/>
  <c r="FG19" i="10"/>
  <c r="FR19" i="10"/>
  <c r="FR18" i="10"/>
  <c r="FR17" i="10"/>
  <c r="DN19" i="10"/>
  <c r="DN18" i="10"/>
  <c r="EN17" i="10"/>
  <c r="EN16" i="10"/>
  <c r="FV19" i="10"/>
  <c r="CF16" i="10"/>
  <c r="CU19" i="10"/>
  <c r="CY18" i="10"/>
  <c r="CY17" i="10"/>
  <c r="DY16" i="10"/>
  <c r="FC19" i="10"/>
  <c r="FG18" i="10"/>
  <c r="FG17" i="10"/>
  <c r="FG16" i="10"/>
  <c r="AY19" i="10"/>
  <c r="AJ19" i="10"/>
  <c r="U19" i="10"/>
  <c r="AY18" i="10"/>
  <c r="AJ18" i="10"/>
  <c r="U18" i="10"/>
  <c r="AY17" i="10"/>
  <c r="AJ17" i="10"/>
  <c r="U17" i="10"/>
  <c r="AY16" i="10"/>
  <c r="AJ16" i="10"/>
  <c r="U16" i="10"/>
  <c r="BU19" i="10"/>
  <c r="BU17" i="10"/>
  <c r="BQ16" i="10"/>
  <c r="CJ18" i="10"/>
  <c r="CJ17" i="10"/>
  <c r="CJ16" i="10"/>
  <c r="CY16" i="10"/>
  <c r="EC19" i="10"/>
  <c r="AQ19" i="10"/>
  <c r="AB19" i="10"/>
  <c r="AQ18" i="10"/>
  <c r="AB18" i="10"/>
  <c r="AQ17" i="10"/>
  <c r="AB17" i="10"/>
  <c r="X17" i="10"/>
  <c r="AQ16" i="10"/>
  <c r="AB16" i="10"/>
  <c r="GE18" i="10"/>
  <c r="CU18" i="10"/>
  <c r="CU17" i="10"/>
  <c r="DJ19" i="10"/>
  <c r="DN17" i="10"/>
  <c r="DN16" i="10"/>
  <c r="DJ16" i="10"/>
  <c r="EC18" i="10"/>
  <c r="EC17" i="10"/>
  <c r="EC16" i="10"/>
  <c r="ER19" i="10"/>
  <c r="EN19" i="10"/>
  <c r="ER18" i="10"/>
  <c r="ER16" i="10"/>
  <c r="FC18" i="10"/>
  <c r="FC17" i="10"/>
  <c r="CR19" i="10"/>
  <c r="CR18" i="10"/>
  <c r="CR17" i="10"/>
  <c r="EZ19" i="10"/>
  <c r="EZ18" i="10"/>
  <c r="EZ17" i="10"/>
  <c r="FV18" i="10"/>
  <c r="FV17" i="10"/>
  <c r="FV16" i="10"/>
  <c r="GG19" i="10"/>
  <c r="GI17" i="10"/>
  <c r="GI18" i="10"/>
  <c r="GF18" i="10"/>
  <c r="GH16" i="10"/>
  <c r="GG16" i="10"/>
  <c r="GF19" i="10"/>
  <c r="GH17" i="10"/>
  <c r="GI16" i="10"/>
  <c r="GE16" i="10"/>
  <c r="GI19" i="10"/>
  <c r="GE19" i="10"/>
  <c r="GH19" i="10"/>
  <c r="GF17" i="10"/>
  <c r="GG18" i="10"/>
  <c r="GG17" i="10"/>
  <c r="GH18" i="10"/>
  <c r="GF16" i="10"/>
  <c r="GB17" i="10" l="1"/>
  <c r="GC18" i="10"/>
  <c r="GC19" i="10"/>
  <c r="GC17" i="10"/>
  <c r="GC16" i="10"/>
  <c r="GD17" i="10"/>
  <c r="GD19" i="10"/>
  <c r="GB18" i="10"/>
  <c r="GD16" i="10"/>
  <c r="GD18" i="10"/>
  <c r="GB16" i="10"/>
  <c r="GB19" i="10"/>
  <c r="AQ11" i="1" l="1"/>
  <c r="AQ12" i="1"/>
  <c r="AQ13" i="1"/>
  <c r="AQ14" i="1"/>
  <c r="AQ15" i="1"/>
  <c r="AQ16" i="1"/>
  <c r="AQ17" i="1"/>
  <c r="AQ18" i="1"/>
  <c r="AQ19" i="1"/>
  <c r="AQ20" i="1"/>
  <c r="AQ21" i="1"/>
  <c r="AQ22" i="1"/>
  <c r="AQ23" i="1"/>
  <c r="AQ24" i="1"/>
  <c r="AQ25" i="1"/>
  <c r="AQ26" i="1"/>
  <c r="AQ27" i="1"/>
  <c r="AQ28" i="1"/>
  <c r="AQ29" i="1"/>
  <c r="AQ30" i="1"/>
  <c r="AQ31" i="1"/>
  <c r="AQ32" i="1"/>
  <c r="AQ33" i="1"/>
  <c r="AQ34" i="1"/>
  <c r="AQ35" i="1"/>
  <c r="AQ36" i="1"/>
  <c r="AQ37" i="1"/>
  <c r="AQ38" i="1"/>
  <c r="AQ39" i="1"/>
  <c r="AQ40" i="1"/>
  <c r="AQ41" i="1"/>
  <c r="AQ42" i="1"/>
  <c r="AQ43" i="1"/>
  <c r="AQ10" i="1"/>
  <c r="AR11" i="1"/>
  <c r="AS11" i="1"/>
  <c r="AT11" i="1"/>
  <c r="AU11" i="1"/>
  <c r="AR12" i="1"/>
  <c r="AS12" i="1"/>
  <c r="AT12" i="1"/>
  <c r="AU12" i="1"/>
  <c r="AR13" i="1"/>
  <c r="AS13" i="1"/>
  <c r="AT13" i="1"/>
  <c r="AU13" i="1"/>
  <c r="AR14" i="1"/>
  <c r="AS14" i="1"/>
  <c r="AT14" i="1"/>
  <c r="AU14" i="1"/>
  <c r="AR15" i="1"/>
  <c r="AS15" i="1"/>
  <c r="AT15" i="1"/>
  <c r="AU15" i="1"/>
  <c r="AR16" i="1"/>
  <c r="AS16" i="1"/>
  <c r="AT16" i="1"/>
  <c r="AU16" i="1"/>
  <c r="AR17" i="1"/>
  <c r="AS17" i="1"/>
  <c r="AT17" i="1"/>
  <c r="AU17" i="1"/>
  <c r="AR18" i="1"/>
  <c r="AS18" i="1"/>
  <c r="AT18" i="1"/>
  <c r="AU18" i="1"/>
  <c r="AR19" i="1"/>
  <c r="AS19" i="1"/>
  <c r="AT19" i="1"/>
  <c r="AU19" i="1"/>
  <c r="AR20" i="1"/>
  <c r="AS20" i="1"/>
  <c r="AT20" i="1"/>
  <c r="AU20" i="1"/>
  <c r="AR21" i="1"/>
  <c r="AS21" i="1"/>
  <c r="AT21" i="1"/>
  <c r="AU21" i="1"/>
  <c r="AR22" i="1"/>
  <c r="AS22" i="1"/>
  <c r="AT22" i="1"/>
  <c r="AU22" i="1"/>
  <c r="AR23" i="1"/>
  <c r="AS23" i="1"/>
  <c r="AT23" i="1"/>
  <c r="AU23" i="1"/>
  <c r="AR24" i="1"/>
  <c r="AS24" i="1"/>
  <c r="AT24" i="1"/>
  <c r="AU24" i="1"/>
  <c r="AR25" i="1"/>
  <c r="AS25" i="1"/>
  <c r="AT25" i="1"/>
  <c r="AU25" i="1"/>
  <c r="AR26" i="1"/>
  <c r="AS26" i="1"/>
  <c r="AT26" i="1"/>
  <c r="AU26" i="1"/>
  <c r="AR27" i="1"/>
  <c r="AS27" i="1"/>
  <c r="AT27" i="1"/>
  <c r="AU27" i="1"/>
  <c r="AR28" i="1"/>
  <c r="AS28" i="1"/>
  <c r="AT28" i="1"/>
  <c r="AU28" i="1"/>
  <c r="AR29" i="1"/>
  <c r="AS29" i="1"/>
  <c r="AT29" i="1"/>
  <c r="AU29" i="1"/>
  <c r="AR30" i="1"/>
  <c r="AS30" i="1"/>
  <c r="AT30" i="1"/>
  <c r="AU30" i="1"/>
  <c r="AR31" i="1"/>
  <c r="AS31" i="1"/>
  <c r="AT31" i="1"/>
  <c r="AU31" i="1"/>
  <c r="AR32" i="1"/>
  <c r="AS32" i="1"/>
  <c r="AT32" i="1"/>
  <c r="AU32" i="1"/>
  <c r="AR33" i="1"/>
  <c r="AS33" i="1"/>
  <c r="AT33" i="1"/>
  <c r="AU33" i="1"/>
  <c r="AR34" i="1"/>
  <c r="AS34" i="1"/>
  <c r="AT34" i="1"/>
  <c r="AU34" i="1"/>
  <c r="AR35" i="1"/>
  <c r="AS35" i="1"/>
  <c r="AT35" i="1"/>
  <c r="AU35" i="1"/>
  <c r="AR36" i="1"/>
  <c r="AS36" i="1"/>
  <c r="AT36" i="1"/>
  <c r="AU36" i="1"/>
  <c r="AR37" i="1"/>
  <c r="AS37" i="1"/>
  <c r="AT37" i="1"/>
  <c r="AU37" i="1"/>
  <c r="AR38" i="1"/>
  <c r="AS38" i="1"/>
  <c r="AT38" i="1"/>
  <c r="AU38" i="1"/>
  <c r="AR39" i="1"/>
  <c r="AS39" i="1"/>
  <c r="AT39" i="1"/>
  <c r="AU39" i="1"/>
  <c r="AR40" i="1"/>
  <c r="AS40" i="1"/>
  <c r="AT40" i="1"/>
  <c r="AU40" i="1"/>
  <c r="AR41" i="1"/>
  <c r="AS41" i="1"/>
  <c r="AT41" i="1"/>
  <c r="AU41" i="1"/>
  <c r="AR42" i="1"/>
  <c r="AS42" i="1"/>
  <c r="AT42" i="1"/>
  <c r="AU42" i="1"/>
  <c r="AR43" i="1"/>
  <c r="AS43" i="1"/>
  <c r="AT43" i="1"/>
  <c r="AU43" i="1"/>
  <c r="AU10" i="1"/>
  <c r="AT10" i="1"/>
  <c r="AS10" i="1"/>
  <c r="AR10" i="1"/>
  <c r="AN11" i="1"/>
  <c r="AO11" i="1"/>
  <c r="AP11" i="1"/>
  <c r="AN12" i="1"/>
  <c r="AO12" i="1"/>
  <c r="AP12" i="1"/>
  <c r="AN13" i="1"/>
  <c r="AO13" i="1"/>
  <c r="AP13" i="1"/>
  <c r="AN14" i="1"/>
  <c r="AO14" i="1"/>
  <c r="AP14" i="1"/>
  <c r="AN15" i="1"/>
  <c r="AO15" i="1"/>
  <c r="AP15" i="1"/>
  <c r="AN16" i="1"/>
  <c r="AO16" i="1"/>
  <c r="AP16" i="1"/>
  <c r="AN17" i="1"/>
  <c r="AO17" i="1"/>
  <c r="AP17" i="1"/>
  <c r="AN18" i="1"/>
  <c r="AO18" i="1"/>
  <c r="AP18" i="1"/>
  <c r="AN19" i="1"/>
  <c r="AO19" i="1"/>
  <c r="AP19" i="1"/>
  <c r="AN20" i="1"/>
  <c r="AO20" i="1"/>
  <c r="AP20" i="1"/>
  <c r="AN21" i="1"/>
  <c r="AO21" i="1"/>
  <c r="AP21" i="1"/>
  <c r="AN22" i="1"/>
  <c r="AO22" i="1"/>
  <c r="AP22" i="1"/>
  <c r="AN23" i="1"/>
  <c r="AO23" i="1"/>
  <c r="AP23" i="1"/>
  <c r="AN24" i="1"/>
  <c r="AO24" i="1"/>
  <c r="AP24" i="1"/>
  <c r="AN25" i="1"/>
  <c r="AO25" i="1"/>
  <c r="AP25" i="1"/>
  <c r="AN26" i="1"/>
  <c r="AO26" i="1"/>
  <c r="AP26" i="1"/>
  <c r="AN27" i="1"/>
  <c r="AO27" i="1"/>
  <c r="AP27" i="1"/>
  <c r="AN28" i="1"/>
  <c r="AO28" i="1"/>
  <c r="AP28" i="1"/>
  <c r="AN29" i="1"/>
  <c r="AO29" i="1"/>
  <c r="AP29" i="1"/>
  <c r="AN30" i="1"/>
  <c r="AO30" i="1"/>
  <c r="AP30" i="1"/>
  <c r="AN31" i="1"/>
  <c r="AO31" i="1"/>
  <c r="AP31" i="1"/>
  <c r="AN32" i="1"/>
  <c r="AO32" i="1"/>
  <c r="AP32" i="1"/>
  <c r="AN33" i="1"/>
  <c r="AO33" i="1"/>
  <c r="AP33" i="1"/>
  <c r="AN34" i="1"/>
  <c r="AO34" i="1"/>
  <c r="AP34" i="1"/>
  <c r="AN35" i="1"/>
  <c r="AO35" i="1"/>
  <c r="AP35" i="1"/>
  <c r="AN36" i="1"/>
  <c r="AO36" i="1"/>
  <c r="AP36" i="1"/>
  <c r="AN37" i="1"/>
  <c r="AO37" i="1"/>
  <c r="AP37" i="1"/>
  <c r="AN38" i="1"/>
  <c r="AO38" i="1"/>
  <c r="AP38" i="1"/>
  <c r="AN39" i="1"/>
  <c r="AO39" i="1"/>
  <c r="AP39" i="1"/>
  <c r="AN40" i="1"/>
  <c r="AO40" i="1"/>
  <c r="AP40" i="1"/>
  <c r="AN41" i="1"/>
  <c r="AO41" i="1"/>
  <c r="AP41" i="1"/>
  <c r="AN42" i="1"/>
  <c r="AO42" i="1"/>
  <c r="AP42" i="1"/>
  <c r="AN43" i="1"/>
  <c r="AO43" i="1"/>
  <c r="AP43" i="1"/>
  <c r="AP10" i="1"/>
  <c r="AO10" i="1"/>
  <c r="AN10" i="1"/>
  <c r="AK11" i="1"/>
  <c r="AL11" i="1"/>
  <c r="AM11" i="1"/>
  <c r="AK12" i="1"/>
  <c r="AL12" i="1"/>
  <c r="AM12" i="1"/>
  <c r="AK13" i="1"/>
  <c r="AL13" i="1"/>
  <c r="AM13" i="1"/>
  <c r="AK14" i="1"/>
  <c r="AL14" i="1"/>
  <c r="AM14" i="1"/>
  <c r="AK15" i="1"/>
  <c r="AL15" i="1"/>
  <c r="AM15" i="1"/>
  <c r="AK16" i="1"/>
  <c r="AL16" i="1"/>
  <c r="AM16" i="1"/>
  <c r="AK17" i="1"/>
  <c r="AL17" i="1"/>
  <c r="AM17" i="1"/>
  <c r="AK18" i="1"/>
  <c r="AL18" i="1"/>
  <c r="AM18" i="1"/>
  <c r="AK19" i="1"/>
  <c r="AL19" i="1"/>
  <c r="AM19" i="1"/>
  <c r="AK20" i="1"/>
  <c r="AL20" i="1"/>
  <c r="AM20" i="1"/>
  <c r="AK21" i="1"/>
  <c r="AL21" i="1"/>
  <c r="AM21" i="1"/>
  <c r="AK22" i="1"/>
  <c r="AL22" i="1"/>
  <c r="AM22" i="1"/>
  <c r="AK23" i="1"/>
  <c r="AL23" i="1"/>
  <c r="AM23" i="1"/>
  <c r="AK24" i="1"/>
  <c r="AL24" i="1"/>
  <c r="AM24" i="1"/>
  <c r="AK25" i="1"/>
  <c r="AL25" i="1"/>
  <c r="AM25" i="1"/>
  <c r="AK26" i="1"/>
  <c r="AL26" i="1"/>
  <c r="AM26" i="1"/>
  <c r="AK27" i="1"/>
  <c r="AL27" i="1"/>
  <c r="AM27" i="1"/>
  <c r="AK28" i="1"/>
  <c r="AL28" i="1"/>
  <c r="AM28" i="1"/>
  <c r="AK29" i="1"/>
  <c r="AL29" i="1"/>
  <c r="AM29" i="1"/>
  <c r="AK30" i="1"/>
  <c r="AL30" i="1"/>
  <c r="AM30" i="1"/>
  <c r="AK31" i="1"/>
  <c r="AL31" i="1"/>
  <c r="AM31" i="1"/>
  <c r="AK32" i="1"/>
  <c r="AL32" i="1"/>
  <c r="AM32" i="1"/>
  <c r="AK33" i="1"/>
  <c r="AL33" i="1"/>
  <c r="AM33" i="1"/>
  <c r="AK34" i="1"/>
  <c r="AL34" i="1"/>
  <c r="AM34" i="1"/>
  <c r="AK35" i="1"/>
  <c r="AL35" i="1"/>
  <c r="AM35" i="1"/>
  <c r="AK36" i="1"/>
  <c r="AL36" i="1"/>
  <c r="AM36" i="1"/>
  <c r="AK37" i="1"/>
  <c r="AL37" i="1"/>
  <c r="AM37" i="1"/>
  <c r="AK38" i="1"/>
  <c r="AL38" i="1"/>
  <c r="AM38" i="1"/>
  <c r="AK39" i="1"/>
  <c r="AL39" i="1"/>
  <c r="AM39" i="1"/>
  <c r="AK40" i="1"/>
  <c r="AL40" i="1"/>
  <c r="AM40" i="1"/>
  <c r="AK41" i="1"/>
  <c r="AL41" i="1"/>
  <c r="AM41" i="1"/>
  <c r="AK42" i="1"/>
  <c r="AL42" i="1"/>
  <c r="AM42" i="1"/>
  <c r="AK43" i="1"/>
  <c r="AL43" i="1"/>
  <c r="AM43" i="1"/>
  <c r="AM10" i="1"/>
  <c r="AL10" i="1"/>
  <c r="AK10" i="1"/>
  <c r="AI11" i="1"/>
  <c r="AJ11" i="1"/>
  <c r="AI12" i="1"/>
  <c r="AJ12" i="1"/>
  <c r="AI13" i="1"/>
  <c r="AJ13" i="1"/>
  <c r="AI14" i="1"/>
  <c r="AJ14" i="1"/>
  <c r="AI15" i="1"/>
  <c r="AJ15" i="1"/>
  <c r="AI16" i="1"/>
  <c r="AJ16" i="1"/>
  <c r="AI17" i="1"/>
  <c r="AJ17" i="1"/>
  <c r="AI18" i="1"/>
  <c r="AJ18" i="1"/>
  <c r="AI19" i="1"/>
  <c r="AJ19" i="1"/>
  <c r="AI20" i="1"/>
  <c r="AJ20" i="1"/>
  <c r="AI21" i="1"/>
  <c r="AJ21" i="1"/>
  <c r="AI22" i="1"/>
  <c r="AJ22" i="1"/>
  <c r="AI23" i="1"/>
  <c r="AJ23" i="1"/>
  <c r="AI24" i="1"/>
  <c r="AJ24" i="1"/>
  <c r="AI25" i="1"/>
  <c r="AJ25" i="1"/>
  <c r="AI26" i="1"/>
  <c r="AJ26" i="1"/>
  <c r="AI27" i="1"/>
  <c r="AJ27" i="1"/>
  <c r="AI28" i="1"/>
  <c r="AJ28" i="1"/>
  <c r="AI29" i="1"/>
  <c r="AJ29" i="1"/>
  <c r="AI30" i="1"/>
  <c r="AJ30" i="1"/>
  <c r="AI31" i="1"/>
  <c r="AJ31" i="1"/>
  <c r="AI32" i="1"/>
  <c r="AJ32" i="1"/>
  <c r="AI33" i="1"/>
  <c r="AJ33" i="1"/>
  <c r="AI34" i="1"/>
  <c r="AJ34" i="1"/>
  <c r="AI35" i="1"/>
  <c r="AJ35" i="1"/>
  <c r="AI36" i="1"/>
  <c r="AJ36" i="1"/>
  <c r="AI37" i="1"/>
  <c r="AJ37" i="1"/>
  <c r="AI38" i="1"/>
  <c r="AJ38" i="1"/>
  <c r="AI39" i="1"/>
  <c r="AJ39" i="1"/>
  <c r="AI40" i="1"/>
  <c r="AJ40" i="1"/>
  <c r="AI41" i="1"/>
  <c r="AJ41" i="1"/>
  <c r="AI42" i="1"/>
  <c r="AJ42" i="1"/>
  <c r="AI43" i="1"/>
  <c r="AJ43" i="1"/>
  <c r="AJ10" i="1"/>
  <c r="AI10" i="1"/>
  <c r="AG11" i="1"/>
  <c r="AH11" i="1"/>
  <c r="AG12" i="1"/>
  <c r="AH12" i="1"/>
  <c r="AG13" i="1"/>
  <c r="AH13" i="1"/>
  <c r="AG14" i="1"/>
  <c r="AH14" i="1"/>
  <c r="AG15" i="1"/>
  <c r="AH15" i="1"/>
  <c r="AG16" i="1"/>
  <c r="AH16" i="1"/>
  <c r="AG17" i="1"/>
  <c r="AH17" i="1"/>
  <c r="AG18" i="1"/>
  <c r="AH18" i="1"/>
  <c r="AG19" i="1"/>
  <c r="AH19" i="1"/>
  <c r="AG20" i="1"/>
  <c r="AH20" i="1"/>
  <c r="AG21" i="1"/>
  <c r="AH21" i="1"/>
  <c r="AG22" i="1"/>
  <c r="AH22" i="1"/>
  <c r="AG23" i="1"/>
  <c r="AH23" i="1"/>
  <c r="AG24" i="1"/>
  <c r="AH24" i="1"/>
  <c r="AG25" i="1"/>
  <c r="AH25" i="1"/>
  <c r="AG26" i="1"/>
  <c r="AH26" i="1"/>
  <c r="AG27" i="1"/>
  <c r="AH27" i="1"/>
  <c r="AG28" i="1"/>
  <c r="AH28" i="1"/>
  <c r="AG29" i="1"/>
  <c r="AH29" i="1"/>
  <c r="AG30" i="1"/>
  <c r="AH30" i="1"/>
  <c r="AG31" i="1"/>
  <c r="AH31" i="1"/>
  <c r="AG32" i="1"/>
  <c r="AH32" i="1"/>
  <c r="AG33" i="1"/>
  <c r="AH33" i="1"/>
  <c r="AG34" i="1"/>
  <c r="AH34" i="1"/>
  <c r="AG35" i="1"/>
  <c r="AH35" i="1"/>
  <c r="AG36" i="1"/>
  <c r="AH36" i="1"/>
  <c r="AG37" i="1"/>
  <c r="AH37" i="1"/>
  <c r="AG38" i="1"/>
  <c r="AH38" i="1"/>
  <c r="AG39" i="1"/>
  <c r="AH39" i="1"/>
  <c r="AG40" i="1"/>
  <c r="AH40" i="1"/>
  <c r="AG41" i="1"/>
  <c r="AH41" i="1"/>
  <c r="AG42" i="1"/>
  <c r="AH42" i="1"/>
  <c r="AG43" i="1"/>
  <c r="AH43" i="1"/>
  <c r="AH10" i="1"/>
  <c r="AG10" i="1"/>
  <c r="AE11" i="1"/>
  <c r="AF11" i="1"/>
  <c r="AE12" i="1"/>
  <c r="AF12" i="1"/>
  <c r="AE13" i="1"/>
  <c r="AF13" i="1"/>
  <c r="AE14" i="1"/>
  <c r="AF14" i="1"/>
  <c r="AE15" i="1"/>
  <c r="AF15" i="1"/>
  <c r="AE16" i="1"/>
  <c r="AF16" i="1"/>
  <c r="AE17" i="1"/>
  <c r="AF17" i="1"/>
  <c r="AE18" i="1"/>
  <c r="AF18" i="1"/>
  <c r="AE19" i="1"/>
  <c r="AF19" i="1"/>
  <c r="AE20" i="1"/>
  <c r="AF20" i="1"/>
  <c r="AE21" i="1"/>
  <c r="AF21" i="1"/>
  <c r="AE22" i="1"/>
  <c r="AF22" i="1"/>
  <c r="AE23" i="1"/>
  <c r="AF23" i="1"/>
  <c r="AE24" i="1"/>
  <c r="AF24" i="1"/>
  <c r="AE25" i="1"/>
  <c r="AF25" i="1"/>
  <c r="AE26" i="1"/>
  <c r="AF26" i="1"/>
  <c r="AE27" i="1"/>
  <c r="AF27" i="1"/>
  <c r="AE28" i="1"/>
  <c r="AF28" i="1"/>
  <c r="AE29" i="1"/>
  <c r="AF29" i="1"/>
  <c r="AE30" i="1"/>
  <c r="AF30" i="1"/>
  <c r="AE31" i="1"/>
  <c r="AF31" i="1"/>
  <c r="AE32" i="1"/>
  <c r="AF32" i="1"/>
  <c r="AE33" i="1"/>
  <c r="AF33" i="1"/>
  <c r="AE34" i="1"/>
  <c r="AF34" i="1"/>
  <c r="AE35" i="1"/>
  <c r="AF35" i="1"/>
  <c r="AE36" i="1"/>
  <c r="AF36" i="1"/>
  <c r="AE37" i="1"/>
  <c r="AF37" i="1"/>
  <c r="AE38" i="1"/>
  <c r="AF38" i="1"/>
  <c r="AE39" i="1"/>
  <c r="AF39" i="1"/>
  <c r="AE40" i="1"/>
  <c r="AF40" i="1"/>
  <c r="AE41" i="1"/>
  <c r="AF41" i="1"/>
  <c r="AE42" i="1"/>
  <c r="AF42" i="1"/>
  <c r="AE43" i="1"/>
  <c r="AF43" i="1"/>
  <c r="AF10" i="1"/>
  <c r="AE10" i="1"/>
  <c r="AB11" i="1"/>
  <c r="AC11" i="1"/>
  <c r="AD11" i="1"/>
  <c r="AB12" i="1"/>
  <c r="AC12" i="1"/>
  <c r="AD12" i="1"/>
  <c r="AB13" i="1"/>
  <c r="AC13" i="1"/>
  <c r="AD13" i="1"/>
  <c r="AB14" i="1"/>
  <c r="AC14" i="1"/>
  <c r="AD14" i="1"/>
  <c r="AB15" i="1"/>
  <c r="AC15" i="1"/>
  <c r="AD15" i="1"/>
  <c r="AB16" i="1"/>
  <c r="AC16" i="1"/>
  <c r="AD16" i="1"/>
  <c r="AB17" i="1"/>
  <c r="AC17" i="1"/>
  <c r="AD17" i="1"/>
  <c r="AB18" i="1"/>
  <c r="AC18" i="1"/>
  <c r="AD18" i="1"/>
  <c r="AB19" i="1"/>
  <c r="AC19" i="1"/>
  <c r="AD19" i="1"/>
  <c r="AB20" i="1"/>
  <c r="AC20" i="1"/>
  <c r="AD20" i="1"/>
  <c r="AB21" i="1"/>
  <c r="AC21" i="1"/>
  <c r="AD21" i="1"/>
  <c r="AB22" i="1"/>
  <c r="AC22" i="1"/>
  <c r="AD22" i="1"/>
  <c r="AB23" i="1"/>
  <c r="AC23" i="1"/>
  <c r="AD23" i="1"/>
  <c r="AB24" i="1"/>
  <c r="AC24" i="1"/>
  <c r="AD24" i="1"/>
  <c r="AB25" i="1"/>
  <c r="AC25" i="1"/>
  <c r="AD25" i="1"/>
  <c r="AB26" i="1"/>
  <c r="AC26" i="1"/>
  <c r="AD26" i="1"/>
  <c r="AB27" i="1"/>
  <c r="AC27" i="1"/>
  <c r="AD27" i="1"/>
  <c r="AB28" i="1"/>
  <c r="AC28" i="1"/>
  <c r="AD28" i="1"/>
  <c r="AB29" i="1"/>
  <c r="AC29" i="1"/>
  <c r="AD29" i="1"/>
  <c r="AB30" i="1"/>
  <c r="AC30" i="1"/>
  <c r="AD30" i="1"/>
  <c r="AB31" i="1"/>
  <c r="AC31" i="1"/>
  <c r="AD31" i="1"/>
  <c r="AB32" i="1"/>
  <c r="AC32" i="1"/>
  <c r="AD32" i="1"/>
  <c r="AB33" i="1"/>
  <c r="AC33" i="1"/>
  <c r="AD33" i="1"/>
  <c r="AB34" i="1"/>
  <c r="AC34" i="1"/>
  <c r="AD34" i="1"/>
  <c r="AB35" i="1"/>
  <c r="AC35" i="1"/>
  <c r="AD35" i="1"/>
  <c r="AB36" i="1"/>
  <c r="AC36" i="1"/>
  <c r="AD36" i="1"/>
  <c r="AB37" i="1"/>
  <c r="AC37" i="1"/>
  <c r="AD37" i="1"/>
  <c r="AB38" i="1"/>
  <c r="AC38" i="1"/>
  <c r="AD38" i="1"/>
  <c r="AB39" i="1"/>
  <c r="AC39" i="1"/>
  <c r="AD39" i="1"/>
  <c r="AB40" i="1"/>
  <c r="AC40" i="1"/>
  <c r="AD40" i="1"/>
  <c r="AB41" i="1"/>
  <c r="AC41" i="1"/>
  <c r="AD41" i="1"/>
  <c r="AB42" i="1"/>
  <c r="AC42" i="1"/>
  <c r="AD42" i="1"/>
  <c r="AB43" i="1"/>
  <c r="AC43" i="1"/>
  <c r="AD43" i="1"/>
  <c r="AD10" i="1"/>
  <c r="AC10" i="1"/>
  <c r="AB10" i="1"/>
  <c r="Z11" i="1"/>
  <c r="AA11" i="1"/>
  <c r="Z12" i="1"/>
  <c r="AA12" i="1"/>
  <c r="Z13" i="1"/>
  <c r="AA13" i="1"/>
  <c r="Z14" i="1"/>
  <c r="AA14" i="1"/>
  <c r="Z15" i="1"/>
  <c r="AA15" i="1"/>
  <c r="Z16" i="1"/>
  <c r="AA16" i="1"/>
  <c r="Z17" i="1"/>
  <c r="AA17" i="1"/>
  <c r="Z18" i="1"/>
  <c r="AA18" i="1"/>
  <c r="Z19" i="1"/>
  <c r="AA19" i="1"/>
  <c r="Z20" i="1"/>
  <c r="AA20" i="1"/>
  <c r="Z21" i="1"/>
  <c r="AA21" i="1"/>
  <c r="Z22" i="1"/>
  <c r="AA22" i="1"/>
  <c r="Z23" i="1"/>
  <c r="AA23" i="1"/>
  <c r="Z24" i="1"/>
  <c r="AA24" i="1"/>
  <c r="Z25" i="1"/>
  <c r="AA25" i="1"/>
  <c r="Z26" i="1"/>
  <c r="AA26" i="1"/>
  <c r="Z27" i="1"/>
  <c r="AA27" i="1"/>
  <c r="Z28" i="1"/>
  <c r="AA28" i="1"/>
  <c r="Z29" i="1"/>
  <c r="AA29" i="1"/>
  <c r="Z30" i="1"/>
  <c r="AA30" i="1"/>
  <c r="Z31" i="1"/>
  <c r="AA31" i="1"/>
  <c r="Z32" i="1"/>
  <c r="AA32" i="1"/>
  <c r="Z33" i="1"/>
  <c r="AA33" i="1"/>
  <c r="Z34" i="1"/>
  <c r="AA34" i="1"/>
  <c r="Z35" i="1"/>
  <c r="AA35" i="1"/>
  <c r="Z36" i="1"/>
  <c r="AA36" i="1"/>
  <c r="Z37" i="1"/>
  <c r="AA37" i="1"/>
  <c r="Z38" i="1"/>
  <c r="AA38" i="1"/>
  <c r="Z39" i="1"/>
  <c r="AA39" i="1"/>
  <c r="Z40" i="1"/>
  <c r="AA40" i="1"/>
  <c r="Z41" i="1"/>
  <c r="AA41" i="1"/>
  <c r="Z42" i="1"/>
  <c r="AA42" i="1"/>
  <c r="Z43" i="1"/>
  <c r="AA43" i="1"/>
  <c r="AA10" i="1"/>
  <c r="Z10" i="1"/>
  <c r="X11" i="1"/>
  <c r="Y11" i="1"/>
  <c r="X12" i="1"/>
  <c r="Y12" i="1"/>
  <c r="X13" i="1"/>
  <c r="Y13" i="1"/>
  <c r="X14" i="1"/>
  <c r="Y14" i="1"/>
  <c r="X15" i="1"/>
  <c r="Y15" i="1"/>
  <c r="X16" i="1"/>
  <c r="Y16" i="1"/>
  <c r="X17" i="1"/>
  <c r="Y17" i="1"/>
  <c r="X18" i="1"/>
  <c r="Y18" i="1"/>
  <c r="X19" i="1"/>
  <c r="Y19" i="1"/>
  <c r="X20" i="1"/>
  <c r="Y20" i="1"/>
  <c r="X21" i="1"/>
  <c r="Y21" i="1"/>
  <c r="X22" i="1"/>
  <c r="Y22" i="1"/>
  <c r="X23" i="1"/>
  <c r="Y23" i="1"/>
  <c r="X24" i="1"/>
  <c r="Y24" i="1"/>
  <c r="X25" i="1"/>
  <c r="Y25" i="1"/>
  <c r="X26" i="1"/>
  <c r="Y26" i="1"/>
  <c r="X27" i="1"/>
  <c r="Y27" i="1"/>
  <c r="X28" i="1"/>
  <c r="Y28" i="1"/>
  <c r="X29" i="1"/>
  <c r="Y29" i="1"/>
  <c r="X30" i="1"/>
  <c r="Y30" i="1"/>
  <c r="X31" i="1"/>
  <c r="Y31" i="1"/>
  <c r="X32" i="1"/>
  <c r="Y32" i="1"/>
  <c r="X33" i="1"/>
  <c r="Y33" i="1"/>
  <c r="X34" i="1"/>
  <c r="Y34" i="1"/>
  <c r="X35" i="1"/>
  <c r="Y35" i="1"/>
  <c r="X36" i="1"/>
  <c r="Y36" i="1"/>
  <c r="X37" i="1"/>
  <c r="Y37" i="1"/>
  <c r="X38" i="1"/>
  <c r="Y38" i="1"/>
  <c r="X39" i="1"/>
  <c r="Y39" i="1"/>
  <c r="X40" i="1"/>
  <c r="Y40" i="1"/>
  <c r="X41" i="1"/>
  <c r="Y41" i="1"/>
  <c r="X42" i="1"/>
  <c r="Y42" i="1"/>
  <c r="X43" i="1"/>
  <c r="Y43" i="1"/>
  <c r="Y10" i="1"/>
  <c r="X10" i="1"/>
  <c r="W10" i="1"/>
  <c r="L10" i="1"/>
  <c r="L21" i="1"/>
  <c r="L22" i="1"/>
  <c r="M22" i="1"/>
  <c r="N22" i="1"/>
  <c r="O22" i="1"/>
  <c r="P22" i="1"/>
  <c r="Q22" i="1"/>
  <c r="R22" i="1"/>
  <c r="S22" i="1"/>
  <c r="T22" i="1"/>
  <c r="U22" i="1"/>
  <c r="V22" i="1"/>
  <c r="W22" i="1"/>
  <c r="L23" i="1"/>
  <c r="M23" i="1"/>
  <c r="N23" i="1"/>
  <c r="O23" i="1"/>
  <c r="P23" i="1"/>
  <c r="Q23" i="1"/>
  <c r="R23" i="1"/>
  <c r="S23" i="1"/>
  <c r="T23" i="1"/>
  <c r="U23" i="1"/>
  <c r="V23" i="1"/>
  <c r="W23" i="1"/>
  <c r="L24" i="1"/>
  <c r="M24" i="1"/>
  <c r="N24" i="1"/>
  <c r="O24" i="1"/>
  <c r="P24" i="1"/>
  <c r="Q24" i="1"/>
  <c r="R24" i="1"/>
  <c r="S24" i="1"/>
  <c r="T24" i="1"/>
  <c r="U24" i="1"/>
  <c r="V24" i="1"/>
  <c r="W24" i="1"/>
  <c r="L25" i="1"/>
  <c r="M25" i="1"/>
  <c r="N25" i="1"/>
  <c r="O25" i="1"/>
  <c r="P25" i="1"/>
  <c r="Q25" i="1"/>
  <c r="R25" i="1"/>
  <c r="S25" i="1"/>
  <c r="T25" i="1"/>
  <c r="U25" i="1"/>
  <c r="V25" i="1"/>
  <c r="W25" i="1"/>
  <c r="L26" i="1"/>
  <c r="M26" i="1"/>
  <c r="N26" i="1"/>
  <c r="O26" i="1"/>
  <c r="P26" i="1"/>
  <c r="Q26" i="1"/>
  <c r="R26" i="1"/>
  <c r="S26" i="1"/>
  <c r="T26" i="1"/>
  <c r="U26" i="1"/>
  <c r="V26" i="1"/>
  <c r="W26" i="1"/>
  <c r="L27" i="1"/>
  <c r="M27" i="1"/>
  <c r="N27" i="1"/>
  <c r="O27" i="1"/>
  <c r="P27" i="1"/>
  <c r="Q27" i="1"/>
  <c r="R27" i="1"/>
  <c r="S27" i="1"/>
  <c r="T27" i="1"/>
  <c r="U27" i="1"/>
  <c r="V27" i="1"/>
  <c r="W27" i="1"/>
  <c r="L28" i="1"/>
  <c r="M28" i="1"/>
  <c r="N28" i="1"/>
  <c r="O28" i="1"/>
  <c r="P28" i="1"/>
  <c r="Q28" i="1"/>
  <c r="R28" i="1"/>
  <c r="S28" i="1"/>
  <c r="T28" i="1"/>
  <c r="U28" i="1"/>
  <c r="V28" i="1"/>
  <c r="W28" i="1"/>
  <c r="L29" i="1"/>
  <c r="M29" i="1"/>
  <c r="N29" i="1"/>
  <c r="O29" i="1"/>
  <c r="P29" i="1"/>
  <c r="Q29" i="1"/>
  <c r="R29" i="1"/>
  <c r="S29" i="1"/>
  <c r="T29" i="1"/>
  <c r="U29" i="1"/>
  <c r="V29" i="1"/>
  <c r="W29" i="1"/>
  <c r="L30" i="1"/>
  <c r="M30" i="1"/>
  <c r="N30" i="1"/>
  <c r="O30" i="1"/>
  <c r="P30" i="1"/>
  <c r="Q30" i="1"/>
  <c r="R30" i="1"/>
  <c r="S30" i="1"/>
  <c r="T30" i="1"/>
  <c r="U30" i="1"/>
  <c r="V30" i="1"/>
  <c r="W30" i="1"/>
  <c r="L31" i="1"/>
  <c r="M31" i="1"/>
  <c r="N31" i="1"/>
  <c r="O31" i="1"/>
  <c r="P31" i="1"/>
  <c r="Q31" i="1"/>
  <c r="R31" i="1"/>
  <c r="S31" i="1"/>
  <c r="T31" i="1"/>
  <c r="U31" i="1"/>
  <c r="V31" i="1"/>
  <c r="W31" i="1"/>
  <c r="L32" i="1"/>
  <c r="M32" i="1"/>
  <c r="N32" i="1"/>
  <c r="O32" i="1"/>
  <c r="P32" i="1"/>
  <c r="Q32" i="1"/>
  <c r="R32" i="1"/>
  <c r="S32" i="1"/>
  <c r="T32" i="1"/>
  <c r="U32" i="1"/>
  <c r="V32" i="1"/>
  <c r="W32" i="1"/>
  <c r="L33" i="1"/>
  <c r="M33" i="1"/>
  <c r="N33" i="1"/>
  <c r="O33" i="1"/>
  <c r="P33" i="1"/>
  <c r="Q33" i="1"/>
  <c r="R33" i="1"/>
  <c r="S33" i="1"/>
  <c r="T33" i="1"/>
  <c r="U33" i="1"/>
  <c r="V33" i="1"/>
  <c r="W33" i="1"/>
  <c r="L34" i="1"/>
  <c r="M34" i="1"/>
  <c r="N34" i="1"/>
  <c r="O34" i="1"/>
  <c r="P34" i="1"/>
  <c r="Q34" i="1"/>
  <c r="R34" i="1"/>
  <c r="S34" i="1"/>
  <c r="T34" i="1"/>
  <c r="U34" i="1"/>
  <c r="V34" i="1"/>
  <c r="W34" i="1"/>
  <c r="L35" i="1"/>
  <c r="M35" i="1"/>
  <c r="N35" i="1"/>
  <c r="O35" i="1"/>
  <c r="P35" i="1"/>
  <c r="Q35" i="1"/>
  <c r="R35" i="1"/>
  <c r="S35" i="1"/>
  <c r="T35" i="1"/>
  <c r="U35" i="1"/>
  <c r="V35" i="1"/>
  <c r="W35" i="1"/>
  <c r="L36" i="1"/>
  <c r="M36" i="1"/>
  <c r="N36" i="1"/>
  <c r="O36" i="1"/>
  <c r="P36" i="1"/>
  <c r="Q36" i="1"/>
  <c r="R36" i="1"/>
  <c r="S36" i="1"/>
  <c r="T36" i="1"/>
  <c r="U36" i="1"/>
  <c r="V36" i="1"/>
  <c r="W36" i="1"/>
  <c r="L37" i="1"/>
  <c r="M37" i="1"/>
  <c r="N37" i="1"/>
  <c r="O37" i="1"/>
  <c r="P37" i="1"/>
  <c r="Q37" i="1"/>
  <c r="R37" i="1"/>
  <c r="S37" i="1"/>
  <c r="T37" i="1"/>
  <c r="U37" i="1"/>
  <c r="V37" i="1"/>
  <c r="W37" i="1"/>
  <c r="L38" i="1"/>
  <c r="M38" i="1"/>
  <c r="N38" i="1"/>
  <c r="O38" i="1"/>
  <c r="P38" i="1"/>
  <c r="Q38" i="1"/>
  <c r="R38" i="1"/>
  <c r="S38" i="1"/>
  <c r="T38" i="1"/>
  <c r="U38" i="1"/>
  <c r="V38" i="1"/>
  <c r="W38" i="1"/>
  <c r="L39" i="1"/>
  <c r="M39" i="1"/>
  <c r="N39" i="1"/>
  <c r="O39" i="1"/>
  <c r="P39" i="1"/>
  <c r="Q39" i="1"/>
  <c r="R39" i="1"/>
  <c r="S39" i="1"/>
  <c r="T39" i="1"/>
  <c r="U39" i="1"/>
  <c r="V39" i="1"/>
  <c r="W39" i="1"/>
  <c r="L40" i="1"/>
  <c r="M40" i="1"/>
  <c r="N40" i="1"/>
  <c r="O40" i="1"/>
  <c r="P40" i="1"/>
  <c r="Q40" i="1"/>
  <c r="R40" i="1"/>
  <c r="S40" i="1"/>
  <c r="T40" i="1"/>
  <c r="U40" i="1"/>
  <c r="V40" i="1"/>
  <c r="W40" i="1"/>
  <c r="L41" i="1"/>
  <c r="M41" i="1"/>
  <c r="N41" i="1"/>
  <c r="O41" i="1"/>
  <c r="P41" i="1"/>
  <c r="Q41" i="1"/>
  <c r="R41" i="1"/>
  <c r="S41" i="1"/>
  <c r="T41" i="1"/>
  <c r="U41" i="1"/>
  <c r="V41" i="1"/>
  <c r="W41" i="1"/>
  <c r="L42" i="1"/>
  <c r="M42" i="1"/>
  <c r="N42" i="1"/>
  <c r="O42" i="1"/>
  <c r="P42" i="1"/>
  <c r="Q42" i="1"/>
  <c r="R42" i="1"/>
  <c r="S42" i="1"/>
  <c r="T42" i="1"/>
  <c r="U42" i="1"/>
  <c r="V42" i="1"/>
  <c r="W42" i="1"/>
  <c r="L43" i="1"/>
  <c r="M43" i="1"/>
  <c r="N43" i="1"/>
  <c r="O43" i="1"/>
  <c r="P43" i="1"/>
  <c r="Q43" i="1"/>
  <c r="R43" i="1"/>
  <c r="S43" i="1"/>
  <c r="T43" i="1"/>
  <c r="U43" i="1"/>
  <c r="V43" i="1"/>
  <c r="W43" i="1"/>
  <c r="C19" i="10"/>
  <c r="B19" i="10"/>
  <c r="A19" i="10"/>
  <c r="C18" i="10"/>
  <c r="B18" i="10"/>
  <c r="A18" i="10"/>
  <c r="C17" i="10"/>
  <c r="B17" i="10"/>
  <c r="A17" i="10"/>
  <c r="C16" i="10"/>
  <c r="B16" i="10"/>
  <c r="A16" i="10"/>
  <c r="C15" i="10"/>
  <c r="B15" i="10"/>
  <c r="A15" i="10"/>
  <c r="C14" i="10"/>
  <c r="B14" i="10"/>
  <c r="A14" i="10"/>
  <c r="C13" i="10"/>
  <c r="B13" i="10"/>
  <c r="A13" i="10"/>
  <c r="C12" i="10"/>
  <c r="B12" i="10"/>
  <c r="A12" i="10"/>
  <c r="C11" i="10"/>
  <c r="B11" i="10"/>
  <c r="A11" i="10"/>
  <c r="C10" i="10"/>
  <c r="B10" i="10"/>
  <c r="A10" i="10"/>
  <c r="C9" i="10"/>
  <c r="B9" i="10"/>
  <c r="A9" i="10"/>
  <c r="C8" i="10"/>
  <c r="B8" i="10"/>
  <c r="A8" i="10"/>
  <c r="C7" i="10"/>
  <c r="B7" i="10"/>
  <c r="A7" i="10"/>
  <c r="C6" i="10"/>
  <c r="B6" i="10"/>
  <c r="A6" i="10"/>
  <c r="C5" i="10"/>
  <c r="B5" i="10"/>
  <c r="A5" i="10"/>
  <c r="C4" i="10"/>
  <c r="B4" i="10"/>
  <c r="A4" i="10"/>
  <c r="C3" i="10"/>
  <c r="B3" i="10"/>
  <c r="A3" i="10"/>
  <c r="U41" i="9"/>
  <c r="E41" i="9"/>
  <c r="C41" i="9"/>
  <c r="B41" i="9"/>
  <c r="U40" i="9"/>
  <c r="E40" i="9"/>
  <c r="C40" i="9"/>
  <c r="B40" i="9"/>
  <c r="U39" i="9"/>
  <c r="E39" i="9"/>
  <c r="C39" i="9"/>
  <c r="B39" i="9"/>
  <c r="U38" i="9"/>
  <c r="E38" i="9"/>
  <c r="C38" i="9"/>
  <c r="B38" i="9"/>
  <c r="U37" i="9"/>
  <c r="E37" i="9"/>
  <c r="C37" i="9"/>
  <c r="B37" i="9"/>
  <c r="U36" i="9"/>
  <c r="E36" i="9"/>
  <c r="C36" i="9"/>
  <c r="B36" i="9"/>
  <c r="U35" i="9"/>
  <c r="E35" i="9"/>
  <c r="C35" i="9"/>
  <c r="B35" i="9"/>
  <c r="U34" i="9"/>
  <c r="E34" i="9"/>
  <c r="C34" i="9"/>
  <c r="B34" i="9"/>
  <c r="U33" i="9"/>
  <c r="E33" i="9"/>
  <c r="C33" i="9"/>
  <c r="B33" i="9"/>
  <c r="U32" i="9"/>
  <c r="E32" i="9"/>
  <c r="C32" i="9"/>
  <c r="B32" i="9"/>
  <c r="U31" i="9"/>
  <c r="E31" i="9"/>
  <c r="C31" i="9"/>
  <c r="B31" i="9"/>
  <c r="U30" i="9"/>
  <c r="E30" i="9"/>
  <c r="C30" i="9"/>
  <c r="B30" i="9"/>
  <c r="U29" i="9"/>
  <c r="E29" i="9"/>
  <c r="C29" i="9"/>
  <c r="B29" i="9"/>
  <c r="U28" i="9"/>
  <c r="E28" i="9"/>
  <c r="C28" i="9"/>
  <c r="B28" i="9"/>
  <c r="U27" i="9"/>
  <c r="E27" i="9"/>
  <c r="C27" i="9"/>
  <c r="B27" i="9"/>
  <c r="U26" i="9"/>
  <c r="E26" i="9"/>
  <c r="C26" i="9"/>
  <c r="B26" i="9"/>
  <c r="U25" i="9"/>
  <c r="E25" i="9"/>
  <c r="C25" i="9"/>
  <c r="B25" i="9"/>
  <c r="U24" i="9"/>
  <c r="E24" i="9"/>
  <c r="C24" i="9"/>
  <c r="B24" i="9"/>
  <c r="U23" i="9"/>
  <c r="E23" i="9"/>
  <c r="C23" i="9"/>
  <c r="B23" i="9"/>
  <c r="U22" i="9"/>
  <c r="E22" i="9"/>
  <c r="C22" i="9"/>
  <c r="B22" i="9"/>
  <c r="U21" i="9"/>
  <c r="E21" i="9"/>
  <c r="C21" i="9"/>
  <c r="B21" i="9"/>
  <c r="U20" i="9"/>
  <c r="E20" i="9"/>
  <c r="C20" i="9"/>
  <c r="B20" i="9"/>
  <c r="U19" i="9"/>
  <c r="E19" i="9"/>
  <c r="C19" i="9"/>
  <c r="B19" i="9"/>
  <c r="U18" i="9"/>
  <c r="E18" i="9"/>
  <c r="C18" i="9"/>
  <c r="B18" i="9"/>
  <c r="U17" i="9"/>
  <c r="E17" i="9"/>
  <c r="C17" i="9"/>
  <c r="B17" i="9"/>
  <c r="U16" i="9"/>
  <c r="E16" i="9"/>
  <c r="C16" i="9"/>
  <c r="B16" i="9"/>
  <c r="U15" i="9"/>
  <c r="E15" i="9"/>
  <c r="C15" i="9"/>
  <c r="B15" i="9"/>
  <c r="U14" i="9"/>
  <c r="E14" i="9"/>
  <c r="C14" i="9"/>
  <c r="B14" i="9"/>
  <c r="U13" i="9"/>
  <c r="E13" i="9"/>
  <c r="C13" i="9"/>
  <c r="B13" i="9"/>
  <c r="U12" i="9"/>
  <c r="E12" i="9"/>
  <c r="C12" i="9"/>
  <c r="B12" i="9"/>
  <c r="U11" i="9"/>
  <c r="E11" i="9"/>
  <c r="C11" i="9"/>
  <c r="B11" i="9"/>
  <c r="U10" i="9"/>
  <c r="E10" i="9"/>
  <c r="C10" i="9"/>
  <c r="B10" i="9"/>
  <c r="U9" i="9"/>
  <c r="E9" i="9"/>
  <c r="C9" i="9"/>
  <c r="B9" i="9"/>
  <c r="U8" i="9"/>
  <c r="E8" i="9"/>
  <c r="C8" i="9"/>
  <c r="B8" i="9"/>
  <c r="U7" i="9"/>
  <c r="J7" i="9"/>
  <c r="I7" i="9"/>
  <c r="E7" i="9"/>
  <c r="C7" i="9"/>
  <c r="B7" i="9"/>
  <c r="FT3" i="10" l="1"/>
  <c r="FN3" i="10"/>
  <c r="FD3" i="10"/>
  <c r="EX3" i="10"/>
  <c r="ES3" i="10"/>
  <c r="EM3" i="10"/>
  <c r="EB3" i="10"/>
  <c r="DW3" i="10"/>
  <c r="DL3" i="10"/>
  <c r="DF3" i="10"/>
  <c r="CV3" i="10"/>
  <c r="CP3" i="10"/>
  <c r="CK3" i="10"/>
  <c r="CE3" i="10"/>
  <c r="BT3" i="10"/>
  <c r="FS3" i="10"/>
  <c r="FM3" i="10"/>
  <c r="FH3" i="10"/>
  <c r="FB3" i="10"/>
  <c r="EQ3" i="10"/>
  <c r="EL3" i="10"/>
  <c r="EA3" i="10"/>
  <c r="DU3" i="10"/>
  <c r="DK3" i="10"/>
  <c r="DE3" i="10"/>
  <c r="CZ3" i="10"/>
  <c r="CT3" i="10"/>
  <c r="CI3" i="10"/>
  <c r="CD3" i="10"/>
  <c r="BS3" i="10"/>
  <c r="FU3" i="10"/>
  <c r="FP3" i="10"/>
  <c r="FE3" i="10"/>
  <c r="EY3" i="10"/>
  <c r="EO3" i="10"/>
  <c r="EI3" i="10"/>
  <c r="ED3" i="10"/>
  <c r="DX3" i="10"/>
  <c r="DM3" i="10"/>
  <c r="DH3" i="10"/>
  <c r="CW3" i="10"/>
  <c r="CQ3" i="10"/>
  <c r="CG3" i="10"/>
  <c r="CA3" i="10"/>
  <c r="BV3" i="10"/>
  <c r="FQ3" i="10"/>
  <c r="DZ3" i="10"/>
  <c r="CH3" i="10"/>
  <c r="BP3" i="10"/>
  <c r="BG3" i="10"/>
  <c r="BA3" i="10"/>
  <c r="AR3" i="10"/>
  <c r="AL3" i="10"/>
  <c r="AD3" i="10"/>
  <c r="Y3" i="10"/>
  <c r="S3" i="10"/>
  <c r="K3" i="10"/>
  <c r="E3" i="10"/>
  <c r="EP3" i="10"/>
  <c r="DT3" i="10"/>
  <c r="CX3" i="10"/>
  <c r="CB3" i="10"/>
  <c r="BO3" i="10"/>
  <c r="BE3" i="10"/>
  <c r="AZ3" i="10"/>
  <c r="AP3" i="10"/>
  <c r="AK3" i="10"/>
  <c r="AC3" i="10"/>
  <c r="W3" i="10"/>
  <c r="O3" i="10"/>
  <c r="J3" i="10"/>
  <c r="D3" i="10"/>
  <c r="FF3" i="10"/>
  <c r="EJ3" i="10"/>
  <c r="DO3" i="10"/>
  <c r="CS3" i="10"/>
  <c r="BM3" i="10"/>
  <c r="BD3" i="10"/>
  <c r="AX3" i="10"/>
  <c r="AO3" i="10"/>
  <c r="AI3" i="10"/>
  <c r="AA3" i="10"/>
  <c r="V3" i="10"/>
  <c r="N3" i="10"/>
  <c r="H3" i="10"/>
  <c r="FW3" i="10"/>
  <c r="FA3" i="10"/>
  <c r="DI3" i="10"/>
  <c r="BR3" i="10"/>
  <c r="Z3" i="10"/>
  <c r="T3" i="10"/>
  <c r="BL3" i="10"/>
  <c r="AN3" i="10"/>
  <c r="L3" i="10"/>
  <c r="AH3" i="10"/>
  <c r="G3" i="10"/>
  <c r="BC3" i="10"/>
  <c r="AW3" i="10"/>
  <c r="Q3" i="10"/>
  <c r="AG3" i="10"/>
  <c r="GI3" i="10" s="1"/>
  <c r="AV3" i="10"/>
  <c r="BK3" i="10"/>
  <c r="BZ3" i="10"/>
  <c r="CO3" i="10"/>
  <c r="DD3" i="10"/>
  <c r="DS3" i="10"/>
  <c r="EH3" i="10"/>
  <c r="EW3" i="10"/>
  <c r="FL3" i="10"/>
  <c r="GA3" i="10"/>
  <c r="CA4" i="10"/>
  <c r="DT4" i="10"/>
  <c r="EX4" i="10"/>
  <c r="FP6" i="10"/>
  <c r="FU6" i="10"/>
  <c r="FZ6" i="10"/>
  <c r="FB6" i="10"/>
  <c r="FH6" i="10"/>
  <c r="FL6" i="10"/>
  <c r="EI6" i="10"/>
  <c r="EO6" i="10"/>
  <c r="ET6" i="10"/>
  <c r="DU6" i="10"/>
  <c r="EA6" i="10"/>
  <c r="EF6" i="10"/>
  <c r="DH6" i="10"/>
  <c r="DM6" i="10"/>
  <c r="DR6" i="10"/>
  <c r="CT6" i="10"/>
  <c r="CZ6" i="10"/>
  <c r="DD6" i="10"/>
  <c r="CA6" i="10"/>
  <c r="CG6" i="10"/>
  <c r="CL6" i="10"/>
  <c r="BM6" i="10"/>
  <c r="BS6" i="10"/>
  <c r="BX6" i="10"/>
  <c r="FQ6" i="10"/>
  <c r="FR6" i="10" s="1"/>
  <c r="FW6" i="10"/>
  <c r="GA6" i="10"/>
  <c r="EX6" i="10"/>
  <c r="FD6" i="10"/>
  <c r="FI6" i="10"/>
  <c r="EJ6" i="10"/>
  <c r="EK6" i="10" s="1"/>
  <c r="EP6" i="10"/>
  <c r="EU6" i="10"/>
  <c r="DW6" i="10"/>
  <c r="EB6" i="10"/>
  <c r="EG6" i="10"/>
  <c r="DI6" i="10"/>
  <c r="DJ6" i="10" s="1"/>
  <c r="DO6" i="10"/>
  <c r="DS6" i="10"/>
  <c r="CP6" i="10"/>
  <c r="CV6" i="10"/>
  <c r="DA6" i="10"/>
  <c r="CB6" i="10"/>
  <c r="CH6" i="10"/>
  <c r="CM6" i="10"/>
  <c r="BO6" i="10"/>
  <c r="BT6" i="10"/>
  <c r="BY6" i="10"/>
  <c r="FN6" i="10"/>
  <c r="FT6" i="10"/>
  <c r="FY6" i="10"/>
  <c r="FA6" i="10"/>
  <c r="FF6" i="10"/>
  <c r="FK6" i="10"/>
  <c r="EM6" i="10"/>
  <c r="ES6" i="10"/>
  <c r="EW6" i="10"/>
  <c r="DT6" i="10"/>
  <c r="DZ6" i="10"/>
  <c r="EE6" i="10"/>
  <c r="DF6" i="10"/>
  <c r="DL6" i="10"/>
  <c r="DQ6" i="10"/>
  <c r="CS6" i="10"/>
  <c r="CX6" i="10"/>
  <c r="DC6" i="10"/>
  <c r="CE6" i="10"/>
  <c r="CK6" i="10"/>
  <c r="CO6" i="10"/>
  <c r="BL6" i="10"/>
  <c r="BR6" i="10"/>
  <c r="BW6" i="10"/>
  <c r="FM6" i="10"/>
  <c r="FE6" i="10"/>
  <c r="EV6" i="10"/>
  <c r="DK6" i="10"/>
  <c r="DB6" i="10"/>
  <c r="BP6" i="10"/>
  <c r="BQ6" i="10" s="1"/>
  <c r="D6" i="10"/>
  <c r="J6" i="10"/>
  <c r="O6" i="10"/>
  <c r="S6" i="10"/>
  <c r="Y6" i="10"/>
  <c r="AD6" i="10"/>
  <c r="AH6" i="10"/>
  <c r="AN6" i="10"/>
  <c r="AS6" i="10"/>
  <c r="AW6" i="10"/>
  <c r="BC6" i="10"/>
  <c r="BH6" i="10"/>
  <c r="FS6" i="10"/>
  <c r="FJ6" i="10"/>
  <c r="DX6" i="10"/>
  <c r="DP6" i="10"/>
  <c r="CD6" i="10"/>
  <c r="BV6" i="10"/>
  <c r="E6" i="10"/>
  <c r="K6" i="10"/>
  <c r="P6" i="10"/>
  <c r="T6" i="10"/>
  <c r="Z6" i="10"/>
  <c r="AE6" i="10"/>
  <c r="AI6" i="10"/>
  <c r="AO6" i="10"/>
  <c r="AT6" i="10"/>
  <c r="AX6" i="10"/>
  <c r="BD6" i="10"/>
  <c r="BI6" i="10"/>
  <c r="FX6" i="10"/>
  <c r="EL6" i="10"/>
  <c r="ED6" i="10"/>
  <c r="CQ6" i="10"/>
  <c r="CR6" i="10" s="1"/>
  <c r="CI6" i="10"/>
  <c r="BZ6" i="10"/>
  <c r="G6" i="10"/>
  <c r="L6" i="10"/>
  <c r="Q6" i="10"/>
  <c r="V6" i="10"/>
  <c r="AA6" i="10"/>
  <c r="AF6" i="10"/>
  <c r="AK6" i="10"/>
  <c r="AP6" i="10"/>
  <c r="AU6" i="10"/>
  <c r="AZ6" i="10"/>
  <c r="BE6" i="10"/>
  <c r="BJ6" i="10"/>
  <c r="EY6" i="10"/>
  <c r="EQ6" i="10"/>
  <c r="ER6" i="10" s="1"/>
  <c r="DE6" i="10"/>
  <c r="CW6" i="10"/>
  <c r="CN6" i="10"/>
  <c r="AR6" i="10"/>
  <c r="AG6" i="10"/>
  <c r="H6" i="10"/>
  <c r="AV6" i="10"/>
  <c r="BA6" i="10"/>
  <c r="BB6" i="10" s="1"/>
  <c r="EH6" i="10"/>
  <c r="R6" i="10"/>
  <c r="AL6" i="10"/>
  <c r="BG6" i="10"/>
  <c r="W6" i="10"/>
  <c r="BK6" i="10"/>
  <c r="AC6" i="10"/>
  <c r="N6" i="10"/>
  <c r="R3" i="10"/>
  <c r="AS3" i="10"/>
  <c r="BH3" i="10"/>
  <c r="BW3" i="10"/>
  <c r="CL3" i="10"/>
  <c r="DA3" i="10"/>
  <c r="DP3" i="10"/>
  <c r="EE3" i="10"/>
  <c r="ET3" i="10"/>
  <c r="FI3" i="10"/>
  <c r="FX3" i="10"/>
  <c r="BL4" i="10"/>
  <c r="DE4" i="10"/>
  <c r="EI4" i="10"/>
  <c r="FM4" i="10"/>
  <c r="FP5" i="10"/>
  <c r="FU5" i="10"/>
  <c r="FZ5" i="10"/>
  <c r="FB5" i="10"/>
  <c r="FH5" i="10"/>
  <c r="FL5" i="10"/>
  <c r="EI5" i="10"/>
  <c r="EO5" i="10"/>
  <c r="ET5" i="10"/>
  <c r="DU5" i="10"/>
  <c r="EA5" i="10"/>
  <c r="EF5" i="10"/>
  <c r="DH5" i="10"/>
  <c r="DM5" i="10"/>
  <c r="DR5" i="10"/>
  <c r="CT5" i="10"/>
  <c r="CZ5" i="10"/>
  <c r="DD5" i="10"/>
  <c r="CA5" i="10"/>
  <c r="CG5" i="10"/>
  <c r="CL5" i="10"/>
  <c r="BM5" i="10"/>
  <c r="BS5" i="10"/>
  <c r="BX5" i="10"/>
  <c r="FQ5" i="10"/>
  <c r="FW5" i="10"/>
  <c r="GA5" i="10"/>
  <c r="EX5" i="10"/>
  <c r="FD5" i="10"/>
  <c r="FI5" i="10"/>
  <c r="EJ5" i="10"/>
  <c r="EK5" i="10" s="1"/>
  <c r="EP5" i="10"/>
  <c r="EU5" i="10"/>
  <c r="DW5" i="10"/>
  <c r="EB5" i="10"/>
  <c r="EG5" i="10"/>
  <c r="DI5" i="10"/>
  <c r="DJ5" i="10" s="1"/>
  <c r="DO5" i="10"/>
  <c r="DS5" i="10"/>
  <c r="CP5" i="10"/>
  <c r="CV5" i="10"/>
  <c r="DA5" i="10"/>
  <c r="CB5" i="10"/>
  <c r="CC5" i="10" s="1"/>
  <c r="CH5" i="10"/>
  <c r="CM5" i="10"/>
  <c r="BO5" i="10"/>
  <c r="BT5" i="10"/>
  <c r="BY5" i="10"/>
  <c r="FN5" i="10"/>
  <c r="FT5" i="10"/>
  <c r="FY5" i="10"/>
  <c r="FA5" i="10"/>
  <c r="FF5" i="10"/>
  <c r="FK5" i="10"/>
  <c r="EM5" i="10"/>
  <c r="ES5" i="10"/>
  <c r="EW5" i="10"/>
  <c r="DT5" i="10"/>
  <c r="DZ5" i="10"/>
  <c r="EE5" i="10"/>
  <c r="DF5" i="10"/>
  <c r="DL5" i="10"/>
  <c r="DQ5" i="10"/>
  <c r="CS5" i="10"/>
  <c r="CX5" i="10"/>
  <c r="DC5" i="10"/>
  <c r="CE5" i="10"/>
  <c r="CK5" i="10"/>
  <c r="CO5" i="10"/>
  <c r="BL5" i="10"/>
  <c r="BR5" i="10"/>
  <c r="BW5" i="10"/>
  <c r="EY5" i="10"/>
  <c r="EQ5" i="10"/>
  <c r="EH5" i="10"/>
  <c r="DE5" i="10"/>
  <c r="CW5" i="10"/>
  <c r="CN5" i="10"/>
  <c r="D5" i="10"/>
  <c r="J5" i="10"/>
  <c r="O5" i="10"/>
  <c r="S5" i="10"/>
  <c r="Y5" i="10"/>
  <c r="AD5" i="10"/>
  <c r="AH5" i="10"/>
  <c r="AN5" i="10"/>
  <c r="AS5" i="10"/>
  <c r="AW5" i="10"/>
  <c r="BC5" i="10"/>
  <c r="BH5" i="10"/>
  <c r="FM5" i="10"/>
  <c r="FE5" i="10"/>
  <c r="EV5" i="10"/>
  <c r="DK5" i="10"/>
  <c r="DB5" i="10"/>
  <c r="BP5" i="10"/>
  <c r="E5" i="10"/>
  <c r="K5" i="10"/>
  <c r="P5" i="10"/>
  <c r="T5" i="10"/>
  <c r="Z5" i="10"/>
  <c r="AE5" i="10"/>
  <c r="AI5" i="10"/>
  <c r="AO5" i="10"/>
  <c r="AT5" i="10"/>
  <c r="AX5" i="10"/>
  <c r="BD5" i="10"/>
  <c r="BI5" i="10"/>
  <c r="FS5" i="10"/>
  <c r="FJ5" i="10"/>
  <c r="DX5" i="10"/>
  <c r="DP5" i="10"/>
  <c r="CD5" i="10"/>
  <c r="BV5" i="10"/>
  <c r="G5" i="10"/>
  <c r="L5" i="10"/>
  <c r="Q5" i="10"/>
  <c r="V5" i="10"/>
  <c r="AA5" i="10"/>
  <c r="AF5" i="10"/>
  <c r="AK5" i="10"/>
  <c r="AP5" i="10"/>
  <c r="AU5" i="10"/>
  <c r="AZ5" i="10"/>
  <c r="BE5" i="10"/>
  <c r="BJ5" i="10"/>
  <c r="FX5" i="10"/>
  <c r="EL5" i="10"/>
  <c r="ED5" i="10"/>
  <c r="CQ5" i="10"/>
  <c r="CI5" i="10"/>
  <c r="BZ5" i="10"/>
  <c r="AG5" i="10"/>
  <c r="H5" i="10"/>
  <c r="AC5" i="10"/>
  <c r="AV5" i="10"/>
  <c r="N5" i="10"/>
  <c r="R5" i="10"/>
  <c r="AL5" i="10"/>
  <c r="BG5" i="10"/>
  <c r="W5" i="10"/>
  <c r="AR5" i="10"/>
  <c r="BK5" i="10"/>
  <c r="BA5" i="10"/>
  <c r="BB5" i="10" s="1"/>
  <c r="AE3" i="10"/>
  <c r="AT3" i="10"/>
  <c r="BI3" i="10"/>
  <c r="BX3" i="10"/>
  <c r="CM3" i="10"/>
  <c r="DB3" i="10"/>
  <c r="DQ3" i="10"/>
  <c r="EF3" i="10"/>
  <c r="EU3" i="10"/>
  <c r="FJ3" i="10"/>
  <c r="FY3" i="10"/>
  <c r="S4" i="10"/>
  <c r="AW4" i="10"/>
  <c r="FP4" i="10"/>
  <c r="FU4" i="10"/>
  <c r="FZ4" i="10"/>
  <c r="FB4" i="10"/>
  <c r="FH4" i="10"/>
  <c r="FL4" i="10"/>
  <c r="EO4" i="10"/>
  <c r="ET4" i="10"/>
  <c r="DU4" i="10"/>
  <c r="EA4" i="10"/>
  <c r="EF4" i="10"/>
  <c r="DH4" i="10"/>
  <c r="DM4" i="10"/>
  <c r="DR4" i="10"/>
  <c r="CT4" i="10"/>
  <c r="CZ4" i="10"/>
  <c r="DD4" i="10"/>
  <c r="CG4" i="10"/>
  <c r="CL4" i="10"/>
  <c r="BM4" i="10"/>
  <c r="BS4" i="10"/>
  <c r="BX4" i="10"/>
  <c r="FQ4" i="10"/>
  <c r="FW4" i="10"/>
  <c r="GA4" i="10"/>
  <c r="FD4" i="10"/>
  <c r="FI4" i="10"/>
  <c r="EJ4" i="10"/>
  <c r="EP4" i="10"/>
  <c r="EU4" i="10"/>
  <c r="DW4" i="10"/>
  <c r="EB4" i="10"/>
  <c r="EG4" i="10"/>
  <c r="DI4" i="10"/>
  <c r="DO4" i="10"/>
  <c r="DS4" i="10"/>
  <c r="CV4" i="10"/>
  <c r="DA4" i="10"/>
  <c r="CB4" i="10"/>
  <c r="CH4" i="10"/>
  <c r="CM4" i="10"/>
  <c r="BO4" i="10"/>
  <c r="BT4" i="10"/>
  <c r="BY4" i="10"/>
  <c r="FN4" i="10"/>
  <c r="FT4" i="10"/>
  <c r="FY4" i="10"/>
  <c r="FA4" i="10"/>
  <c r="FF4" i="10"/>
  <c r="FK4" i="10"/>
  <c r="EM4" i="10"/>
  <c r="ES4" i="10"/>
  <c r="EW4" i="10"/>
  <c r="DZ4" i="10"/>
  <c r="EE4" i="10"/>
  <c r="DF4" i="10"/>
  <c r="DL4" i="10"/>
  <c r="DQ4" i="10"/>
  <c r="CS4" i="10"/>
  <c r="CX4" i="10"/>
  <c r="DC4" i="10"/>
  <c r="CE4" i="10"/>
  <c r="CK4" i="10"/>
  <c r="CO4" i="10"/>
  <c r="BR4" i="10"/>
  <c r="BW4" i="10"/>
  <c r="FX4" i="10"/>
  <c r="EL4" i="10"/>
  <c r="ED4" i="10"/>
  <c r="CQ4" i="10"/>
  <c r="CI4" i="10"/>
  <c r="BZ4" i="10"/>
  <c r="E4" i="10"/>
  <c r="K4" i="10"/>
  <c r="P4" i="10"/>
  <c r="V4" i="10"/>
  <c r="AA4" i="10"/>
  <c r="AF4" i="10"/>
  <c r="AL4" i="10"/>
  <c r="AR4" i="10"/>
  <c r="AV4" i="10"/>
  <c r="BC4" i="10"/>
  <c r="BH4" i="10"/>
  <c r="EY4" i="10"/>
  <c r="EQ4" i="10"/>
  <c r="EH4" i="10"/>
  <c r="CW4" i="10"/>
  <c r="CN4" i="10"/>
  <c r="G4" i="10"/>
  <c r="L4" i="10"/>
  <c r="Q4" i="10"/>
  <c r="W4" i="10"/>
  <c r="X4" i="10" s="1"/>
  <c r="AC4" i="10"/>
  <c r="AG4" i="10"/>
  <c r="AN4" i="10"/>
  <c r="AS4" i="10"/>
  <c r="AX4" i="10"/>
  <c r="BD4" i="10"/>
  <c r="BI4" i="10"/>
  <c r="FE4" i="10"/>
  <c r="EV4" i="10"/>
  <c r="DK4" i="10"/>
  <c r="DB4" i="10"/>
  <c r="BP4" i="10"/>
  <c r="H4" i="10"/>
  <c r="I4" i="10" s="1"/>
  <c r="N4" i="10"/>
  <c r="R4" i="10"/>
  <c r="Y4" i="10"/>
  <c r="AD4" i="10"/>
  <c r="AI4" i="10"/>
  <c r="AO4" i="10"/>
  <c r="AT4" i="10"/>
  <c r="AZ4" i="10"/>
  <c r="BE4" i="10"/>
  <c r="BF4" i="10" s="1"/>
  <c r="BJ4" i="10"/>
  <c r="FS4" i="10"/>
  <c r="FJ4" i="10"/>
  <c r="DX4" i="10"/>
  <c r="DP4" i="10"/>
  <c r="CD4" i="10"/>
  <c r="BV4" i="10"/>
  <c r="AE4" i="10"/>
  <c r="Z4" i="10"/>
  <c r="AU4" i="10"/>
  <c r="J4" i="10"/>
  <c r="O4" i="10"/>
  <c r="AK4" i="10"/>
  <c r="BG4" i="10"/>
  <c r="T4" i="10"/>
  <c r="AP4" i="10"/>
  <c r="BK4" i="10"/>
  <c r="BA4" i="10"/>
  <c r="P3" i="10"/>
  <c r="AF3" i="10"/>
  <c r="AU3" i="10"/>
  <c r="BJ3" i="10"/>
  <c r="BY3" i="10"/>
  <c r="CN3" i="10"/>
  <c r="DC3" i="10"/>
  <c r="DR3" i="10"/>
  <c r="EG3" i="10"/>
  <c r="EV3" i="10"/>
  <c r="FK3" i="10"/>
  <c r="FZ3" i="10"/>
  <c r="D4" i="10"/>
  <c r="F4" i="10" s="1"/>
  <c r="AH4" i="10"/>
  <c r="AJ4" i="10" s="1"/>
  <c r="CP4" i="10"/>
  <c r="FP7" i="10"/>
  <c r="FB7" i="10"/>
  <c r="FQ7" i="10"/>
  <c r="FW7" i="10"/>
  <c r="GA7" i="10"/>
  <c r="EX7" i="10"/>
  <c r="FD7" i="10"/>
  <c r="FI7" i="10"/>
  <c r="EL7" i="10"/>
  <c r="EQ7" i="10"/>
  <c r="EV7" i="10"/>
  <c r="DX7" i="10"/>
  <c r="ED7" i="10"/>
  <c r="EH7" i="10"/>
  <c r="DE7" i="10"/>
  <c r="DK7" i="10"/>
  <c r="DP7" i="10"/>
  <c r="CQ7" i="10"/>
  <c r="CW7" i="10"/>
  <c r="DB7" i="10"/>
  <c r="CD7" i="10"/>
  <c r="CI7" i="10"/>
  <c r="CN7" i="10"/>
  <c r="BO7" i="10"/>
  <c r="BS7" i="10"/>
  <c r="BX7" i="10"/>
  <c r="D7" i="10"/>
  <c r="J7" i="10"/>
  <c r="O7" i="10"/>
  <c r="S7" i="10"/>
  <c r="Y7" i="10"/>
  <c r="AD7" i="10"/>
  <c r="AH7" i="10"/>
  <c r="AN7" i="10"/>
  <c r="AS7" i="10"/>
  <c r="AW7" i="10"/>
  <c r="BC7" i="10"/>
  <c r="BH7" i="10"/>
  <c r="FH7" i="10"/>
  <c r="EU7" i="10"/>
  <c r="EB7" i="10"/>
  <c r="DS7" i="10"/>
  <c r="CV7" i="10"/>
  <c r="CH7" i="10"/>
  <c r="BM7" i="10"/>
  <c r="R7" i="10"/>
  <c r="AG7" i="10"/>
  <c r="AR7" i="10"/>
  <c r="BG7" i="10"/>
  <c r="FM7" i="10"/>
  <c r="FS7" i="10"/>
  <c r="FX7" i="10"/>
  <c r="EY7" i="10"/>
  <c r="FE7" i="10"/>
  <c r="FJ7" i="10"/>
  <c r="EM7" i="10"/>
  <c r="ES7" i="10"/>
  <c r="EW7" i="10"/>
  <c r="DT7" i="10"/>
  <c r="DZ7" i="10"/>
  <c r="EE7" i="10"/>
  <c r="DF7" i="10"/>
  <c r="DL7" i="10"/>
  <c r="DQ7" i="10"/>
  <c r="CS7" i="10"/>
  <c r="CX7" i="10"/>
  <c r="DC7" i="10"/>
  <c r="CE7" i="10"/>
  <c r="CK7" i="10"/>
  <c r="CO7" i="10"/>
  <c r="BP7" i="10"/>
  <c r="BT7" i="10"/>
  <c r="BY7" i="10"/>
  <c r="E7" i="10"/>
  <c r="K7" i="10"/>
  <c r="P7" i="10"/>
  <c r="T7" i="10"/>
  <c r="Z7" i="10"/>
  <c r="AE7" i="10"/>
  <c r="AI7" i="10"/>
  <c r="AO7" i="10"/>
  <c r="AT7" i="10"/>
  <c r="AX7" i="10"/>
  <c r="BD7" i="10"/>
  <c r="BI7" i="10"/>
  <c r="FU7" i="10"/>
  <c r="FL7" i="10"/>
  <c r="EJ7" i="10"/>
  <c r="DW7" i="10"/>
  <c r="EG7" i="10"/>
  <c r="DI7" i="10"/>
  <c r="CP7" i="10"/>
  <c r="CB7" i="10"/>
  <c r="BR7" i="10"/>
  <c r="H7" i="10"/>
  <c r="AC7" i="10"/>
  <c r="AV7" i="10"/>
  <c r="BK7" i="10"/>
  <c r="FN7" i="10"/>
  <c r="FT7" i="10"/>
  <c r="FY7" i="10"/>
  <c r="FA7" i="10"/>
  <c r="FF7" i="10"/>
  <c r="FK7" i="10"/>
  <c r="EI7" i="10"/>
  <c r="EO7" i="10"/>
  <c r="ET7" i="10"/>
  <c r="DU7" i="10"/>
  <c r="EA7" i="10"/>
  <c r="EF7" i="10"/>
  <c r="DH7" i="10"/>
  <c r="DJ7" i="10" s="1"/>
  <c r="DM7" i="10"/>
  <c r="DR7" i="10"/>
  <c r="CT7" i="10"/>
  <c r="CZ7" i="10"/>
  <c r="DD7" i="10"/>
  <c r="CA7" i="10"/>
  <c r="CG7" i="10"/>
  <c r="CL7" i="10"/>
  <c r="BL7" i="10"/>
  <c r="BV7" i="10"/>
  <c r="BZ7" i="10"/>
  <c r="G7" i="10"/>
  <c r="L7" i="10"/>
  <c r="Q7" i="10"/>
  <c r="V7" i="10"/>
  <c r="AA7" i="10"/>
  <c r="AF7" i="10"/>
  <c r="AK7" i="10"/>
  <c r="AP7" i="10"/>
  <c r="AU7" i="10"/>
  <c r="AZ7" i="10"/>
  <c r="BE7" i="10"/>
  <c r="BJ7" i="10"/>
  <c r="FZ7" i="10"/>
  <c r="EP7" i="10"/>
  <c r="DO7" i="10"/>
  <c r="DA7" i="10"/>
  <c r="CM7" i="10"/>
  <c r="BW7" i="10"/>
  <c r="N7" i="10"/>
  <c r="W7" i="10"/>
  <c r="X7" i="10" s="1"/>
  <c r="AL7" i="10"/>
  <c r="BA7" i="10"/>
  <c r="BB7" i="10" s="1"/>
  <c r="FP11" i="10"/>
  <c r="FU11" i="10"/>
  <c r="FZ11" i="10"/>
  <c r="FB11" i="10"/>
  <c r="FH11" i="10"/>
  <c r="FL11" i="10"/>
  <c r="EJ11" i="10"/>
  <c r="EP11" i="10"/>
  <c r="EU11" i="10"/>
  <c r="DW11" i="10"/>
  <c r="EB11" i="10"/>
  <c r="EG11" i="10"/>
  <c r="FQ11" i="10"/>
  <c r="FR11" i="10" s="1"/>
  <c r="FW11" i="10"/>
  <c r="GA11" i="10"/>
  <c r="EX11" i="10"/>
  <c r="FD11" i="10"/>
  <c r="FI11" i="10"/>
  <c r="EL11" i="10"/>
  <c r="EQ11" i="10"/>
  <c r="EV11" i="10"/>
  <c r="DX11" i="10"/>
  <c r="DY11" i="10" s="1"/>
  <c r="ED11" i="10"/>
  <c r="EH11" i="10"/>
  <c r="FN11" i="10"/>
  <c r="FT11" i="10"/>
  <c r="FY11" i="10"/>
  <c r="FA11" i="10"/>
  <c r="FF11" i="10"/>
  <c r="FK11" i="10"/>
  <c r="EI11" i="10"/>
  <c r="EO11" i="10"/>
  <c r="ET11" i="10"/>
  <c r="DU11" i="10"/>
  <c r="EA11" i="10"/>
  <c r="EF11" i="10"/>
  <c r="FS11" i="10"/>
  <c r="FE11" i="10"/>
  <c r="EW11" i="10"/>
  <c r="EE11" i="10"/>
  <c r="DH11" i="10"/>
  <c r="DM11" i="10"/>
  <c r="DR11" i="10"/>
  <c r="CS11" i="10"/>
  <c r="FX11" i="10"/>
  <c r="FJ11" i="10"/>
  <c r="DI11" i="10"/>
  <c r="DO11" i="10"/>
  <c r="DS11" i="10"/>
  <c r="CT11" i="10"/>
  <c r="FM11" i="10"/>
  <c r="EY11" i="10"/>
  <c r="EZ11" i="10" s="1"/>
  <c r="ES11" i="10"/>
  <c r="DZ11" i="10"/>
  <c r="DF11" i="10"/>
  <c r="DL11" i="10"/>
  <c r="DQ11" i="10"/>
  <c r="CQ11" i="10"/>
  <c r="CW11" i="10"/>
  <c r="DB11" i="10"/>
  <c r="CD11" i="10"/>
  <c r="CH11" i="10"/>
  <c r="CL11" i="10"/>
  <c r="DK11" i="10"/>
  <c r="CP11" i="10"/>
  <c r="DA11" i="10"/>
  <c r="CA11" i="10"/>
  <c r="CG11" i="10"/>
  <c r="CM11" i="10"/>
  <c r="BP11" i="10"/>
  <c r="BV11" i="10"/>
  <c r="BZ11" i="10"/>
  <c r="EM11" i="10"/>
  <c r="DT11" i="10"/>
  <c r="DP11" i="10"/>
  <c r="CV11" i="10"/>
  <c r="DC11" i="10"/>
  <c r="CB11" i="10"/>
  <c r="CI11" i="10"/>
  <c r="CN11" i="10"/>
  <c r="BL11" i="10"/>
  <c r="BR11" i="10"/>
  <c r="BW11" i="10"/>
  <c r="DE11" i="10"/>
  <c r="CZ11" i="10"/>
  <c r="CK11" i="10"/>
  <c r="BO11" i="10"/>
  <c r="BT11" i="10"/>
  <c r="BY11" i="10"/>
  <c r="E11" i="10"/>
  <c r="K11" i="10"/>
  <c r="P11" i="10"/>
  <c r="T11" i="10"/>
  <c r="Z11" i="10"/>
  <c r="AE11" i="10"/>
  <c r="AI11" i="10"/>
  <c r="AO11" i="10"/>
  <c r="AT11" i="10"/>
  <c r="AX11" i="10"/>
  <c r="BD11" i="10"/>
  <c r="BI11" i="10"/>
  <c r="CX11" i="10"/>
  <c r="CO11" i="10"/>
  <c r="BM11" i="10"/>
  <c r="J11" i="10"/>
  <c r="Q11" i="10"/>
  <c r="W11" i="10"/>
  <c r="AD11" i="10"/>
  <c r="AK11" i="10"/>
  <c r="AR11" i="10"/>
  <c r="AW11" i="10"/>
  <c r="BE11" i="10"/>
  <c r="BK11" i="10"/>
  <c r="CE11" i="10"/>
  <c r="BX11" i="10"/>
  <c r="N11" i="10"/>
  <c r="AA11" i="10"/>
  <c r="AN11" i="10"/>
  <c r="BA11" i="10"/>
  <c r="DD11" i="10"/>
  <c r="BS11" i="10"/>
  <c r="D11" i="10"/>
  <c r="L11" i="10"/>
  <c r="R11" i="10"/>
  <c r="Y11" i="10"/>
  <c r="AF11" i="10"/>
  <c r="AL11" i="10"/>
  <c r="AS11" i="10"/>
  <c r="AZ11" i="10"/>
  <c r="BG11" i="10"/>
  <c r="H11" i="10"/>
  <c r="O11" i="10"/>
  <c r="V11" i="10"/>
  <c r="AC11" i="10"/>
  <c r="AH11" i="10"/>
  <c r="AP11" i="10"/>
  <c r="AV11" i="10"/>
  <c r="BC11" i="10"/>
  <c r="BJ11" i="10"/>
  <c r="G11" i="10"/>
  <c r="S11" i="10"/>
  <c r="AG11" i="10"/>
  <c r="AU11" i="10"/>
  <c r="BH11" i="10"/>
  <c r="FP15" i="10"/>
  <c r="FU15" i="10"/>
  <c r="FZ15" i="10"/>
  <c r="FB15" i="10"/>
  <c r="FH15" i="10"/>
  <c r="FL15" i="10"/>
  <c r="EJ15" i="10"/>
  <c r="EP15" i="10"/>
  <c r="EU15" i="10"/>
  <c r="DW15" i="10"/>
  <c r="EB15" i="10"/>
  <c r="EG15" i="10"/>
  <c r="FQ15" i="10"/>
  <c r="FR15" i="10" s="1"/>
  <c r="FW15" i="10"/>
  <c r="GA15" i="10"/>
  <c r="EX15" i="10"/>
  <c r="FD15" i="10"/>
  <c r="FI15" i="10"/>
  <c r="EL15" i="10"/>
  <c r="EQ15" i="10"/>
  <c r="EV15" i="10"/>
  <c r="DX15" i="10"/>
  <c r="DY15" i="10" s="1"/>
  <c r="ED15" i="10"/>
  <c r="EH15" i="10"/>
  <c r="FN15" i="10"/>
  <c r="FT15" i="10"/>
  <c r="FY15" i="10"/>
  <c r="FA15" i="10"/>
  <c r="FF15" i="10"/>
  <c r="FK15" i="10"/>
  <c r="EI15" i="10"/>
  <c r="EO15" i="10"/>
  <c r="ET15" i="10"/>
  <c r="DU15" i="10"/>
  <c r="EA15" i="10"/>
  <c r="EF15" i="10"/>
  <c r="FM15" i="10"/>
  <c r="EY15" i="10"/>
  <c r="ES15" i="10"/>
  <c r="DZ15" i="10"/>
  <c r="DL15" i="10"/>
  <c r="DQ15" i="10"/>
  <c r="FS15" i="10"/>
  <c r="FE15" i="10"/>
  <c r="EW15" i="10"/>
  <c r="EE15" i="10"/>
  <c r="DH15" i="10"/>
  <c r="DM15" i="10"/>
  <c r="DR15" i="10"/>
  <c r="EM15" i="10"/>
  <c r="DT15" i="10"/>
  <c r="DF15" i="10"/>
  <c r="DK15" i="10"/>
  <c r="DP15" i="10"/>
  <c r="CQ15" i="10"/>
  <c r="CW15" i="10"/>
  <c r="DB15" i="10"/>
  <c r="CE15" i="10"/>
  <c r="CK15" i="10"/>
  <c r="CO15" i="10"/>
  <c r="FJ15" i="10"/>
  <c r="DE15" i="10"/>
  <c r="CV15" i="10"/>
  <c r="DC15" i="10"/>
  <c r="CG15" i="10"/>
  <c r="CM15" i="10"/>
  <c r="BP15" i="10"/>
  <c r="BV15" i="10"/>
  <c r="BZ15" i="10"/>
  <c r="DI15" i="10"/>
  <c r="CP15" i="10"/>
  <c r="CX15" i="10"/>
  <c r="DD15" i="10"/>
  <c r="CA15" i="10"/>
  <c r="CH15" i="10"/>
  <c r="CN15" i="10"/>
  <c r="BL15" i="10"/>
  <c r="BR15" i="10"/>
  <c r="BW15" i="10"/>
  <c r="FX15" i="10"/>
  <c r="DS15" i="10"/>
  <c r="CT15" i="10"/>
  <c r="DA15" i="10"/>
  <c r="CD15" i="10"/>
  <c r="CL15" i="10"/>
  <c r="BO15" i="10"/>
  <c r="BT15" i="10"/>
  <c r="BY15" i="10"/>
  <c r="D15" i="10"/>
  <c r="J15" i="10"/>
  <c r="O15" i="10"/>
  <c r="S15" i="10"/>
  <c r="Y15" i="10"/>
  <c r="AD15" i="10"/>
  <c r="AH15" i="10"/>
  <c r="AN15" i="10"/>
  <c r="AS15" i="10"/>
  <c r="AW15" i="10"/>
  <c r="BC15" i="10"/>
  <c r="BH15" i="10"/>
  <c r="H15" i="10"/>
  <c r="P15" i="10"/>
  <c r="V15" i="10"/>
  <c r="AC15" i="10"/>
  <c r="AI15" i="10"/>
  <c r="AP15" i="10"/>
  <c r="AV15" i="10"/>
  <c r="BD15" i="10"/>
  <c r="BJ15" i="10"/>
  <c r="Q15" i="10"/>
  <c r="AR15" i="10"/>
  <c r="BE15" i="10"/>
  <c r="BK15" i="10"/>
  <c r="DO15" i="10"/>
  <c r="CS15" i="10"/>
  <c r="CI15" i="10"/>
  <c r="BS15" i="10"/>
  <c r="E15" i="10"/>
  <c r="R15" i="10"/>
  <c r="AF15" i="10"/>
  <c r="AZ15" i="10"/>
  <c r="CB15" i="10"/>
  <c r="CC15" i="10" s="1"/>
  <c r="BM15" i="10"/>
  <c r="K15" i="10"/>
  <c r="W15" i="10"/>
  <c r="AE15" i="10"/>
  <c r="AK15" i="10"/>
  <c r="AX15" i="10"/>
  <c r="CZ15" i="10"/>
  <c r="BX15" i="10"/>
  <c r="G15" i="10"/>
  <c r="N15" i="10"/>
  <c r="T15" i="10"/>
  <c r="AA15" i="10"/>
  <c r="AG15" i="10"/>
  <c r="AO15" i="10"/>
  <c r="AU15" i="10"/>
  <c r="BA15" i="10"/>
  <c r="BI15" i="10"/>
  <c r="L15" i="10"/>
  <c r="Z15" i="10"/>
  <c r="AL15" i="10"/>
  <c r="AT15" i="10"/>
  <c r="BG15" i="10"/>
  <c r="FP10" i="10"/>
  <c r="FU10" i="10"/>
  <c r="FZ10" i="10"/>
  <c r="FB10" i="10"/>
  <c r="FH10" i="10"/>
  <c r="FL10" i="10"/>
  <c r="EJ10" i="10"/>
  <c r="EP10" i="10"/>
  <c r="EU10" i="10"/>
  <c r="DW10" i="10"/>
  <c r="EB10" i="10"/>
  <c r="EG10" i="10"/>
  <c r="FQ10" i="10"/>
  <c r="FW10" i="10"/>
  <c r="GA10" i="10"/>
  <c r="EX10" i="10"/>
  <c r="FD10" i="10"/>
  <c r="FI10" i="10"/>
  <c r="EL10" i="10"/>
  <c r="EQ10" i="10"/>
  <c r="EV10" i="10"/>
  <c r="DX10" i="10"/>
  <c r="DY10" i="10" s="1"/>
  <c r="ED10" i="10"/>
  <c r="EH10" i="10"/>
  <c r="FN10" i="10"/>
  <c r="FT10" i="10"/>
  <c r="FY10" i="10"/>
  <c r="FA10" i="10"/>
  <c r="FF10" i="10"/>
  <c r="FK10" i="10"/>
  <c r="EI10" i="10"/>
  <c r="EO10" i="10"/>
  <c r="ET10" i="10"/>
  <c r="DU10" i="10"/>
  <c r="EA10" i="10"/>
  <c r="EF10" i="10"/>
  <c r="FM10" i="10"/>
  <c r="EY10" i="10"/>
  <c r="ES10" i="10"/>
  <c r="DZ10" i="10"/>
  <c r="DH10" i="10"/>
  <c r="DM10" i="10"/>
  <c r="DR10" i="10"/>
  <c r="CS10" i="10"/>
  <c r="CX10" i="10"/>
  <c r="DC10" i="10"/>
  <c r="FS10" i="10"/>
  <c r="FE10" i="10"/>
  <c r="EW10" i="10"/>
  <c r="EE10" i="10"/>
  <c r="DI10" i="10"/>
  <c r="DO10" i="10"/>
  <c r="DS10" i="10"/>
  <c r="CT10" i="10"/>
  <c r="CZ10" i="10"/>
  <c r="DD10" i="10"/>
  <c r="EM10" i="10"/>
  <c r="DT10" i="10"/>
  <c r="DF10" i="10"/>
  <c r="DL10" i="10"/>
  <c r="DQ10" i="10"/>
  <c r="CQ10" i="10"/>
  <c r="CW10" i="10"/>
  <c r="DB10" i="10"/>
  <c r="CD10" i="10"/>
  <c r="CI10" i="10"/>
  <c r="CN10" i="10"/>
  <c r="FX10" i="10"/>
  <c r="DE10" i="10"/>
  <c r="CB10" i="10"/>
  <c r="CK10" i="10"/>
  <c r="BP10" i="10"/>
  <c r="BV10" i="10"/>
  <c r="BZ10" i="10"/>
  <c r="G10" i="10"/>
  <c r="L10" i="10"/>
  <c r="Q10" i="10"/>
  <c r="FJ10" i="10"/>
  <c r="DK10" i="10"/>
  <c r="CP10" i="10"/>
  <c r="CE10" i="10"/>
  <c r="CF10" i="10" s="1"/>
  <c r="CL10" i="10"/>
  <c r="BL10" i="10"/>
  <c r="BR10" i="10"/>
  <c r="BW10" i="10"/>
  <c r="H10" i="10"/>
  <c r="N10" i="10"/>
  <c r="R10" i="10"/>
  <c r="W10" i="10"/>
  <c r="AC10" i="10"/>
  <c r="DA10" i="10"/>
  <c r="CA10" i="10"/>
  <c r="CH10" i="10"/>
  <c r="CO10" i="10"/>
  <c r="BO10" i="10"/>
  <c r="BT10" i="10"/>
  <c r="BY10" i="10"/>
  <c r="E10" i="10"/>
  <c r="K10" i="10"/>
  <c r="P10" i="10"/>
  <c r="T10" i="10"/>
  <c r="Z10" i="10"/>
  <c r="AE10" i="10"/>
  <c r="AI10" i="10"/>
  <c r="AO10" i="10"/>
  <c r="AT10" i="10"/>
  <c r="AX10" i="10"/>
  <c r="BD10" i="10"/>
  <c r="BI10" i="10"/>
  <c r="CG10" i="10"/>
  <c r="S10" i="10"/>
  <c r="AD10" i="10"/>
  <c r="AK10" i="10"/>
  <c r="AR10" i="10"/>
  <c r="AW10" i="10"/>
  <c r="BE10" i="10"/>
  <c r="BK10" i="10"/>
  <c r="BS10" i="10"/>
  <c r="Y10" i="10"/>
  <c r="AG10" i="10"/>
  <c r="AU10" i="10"/>
  <c r="BH10" i="10"/>
  <c r="CM10" i="10"/>
  <c r="BM10" i="10"/>
  <c r="D10" i="10"/>
  <c r="V10" i="10"/>
  <c r="AF10" i="10"/>
  <c r="AL10" i="10"/>
  <c r="AS10" i="10"/>
  <c r="AZ10" i="10"/>
  <c r="BG10" i="10"/>
  <c r="DP10" i="10"/>
  <c r="CV10" i="10"/>
  <c r="BX10" i="10"/>
  <c r="O10" i="10"/>
  <c r="AA10" i="10"/>
  <c r="AH10" i="10"/>
  <c r="AP10" i="10"/>
  <c r="AV10" i="10"/>
  <c r="BC10" i="10"/>
  <c r="BJ10" i="10"/>
  <c r="J10" i="10"/>
  <c r="AN10" i="10"/>
  <c r="BA10" i="10"/>
  <c r="FP9" i="10"/>
  <c r="FU9" i="10"/>
  <c r="FZ9" i="10"/>
  <c r="FB9" i="10"/>
  <c r="FH9" i="10"/>
  <c r="FL9" i="10"/>
  <c r="EJ9" i="10"/>
  <c r="EP9" i="10"/>
  <c r="EU9" i="10"/>
  <c r="DW9" i="10"/>
  <c r="EB9" i="10"/>
  <c r="EG9" i="10"/>
  <c r="FQ9" i="10"/>
  <c r="FR9" i="10" s="1"/>
  <c r="FW9" i="10"/>
  <c r="GA9" i="10"/>
  <c r="EX9" i="10"/>
  <c r="FD9" i="10"/>
  <c r="FI9" i="10"/>
  <c r="EL9" i="10"/>
  <c r="EQ9" i="10"/>
  <c r="EV9" i="10"/>
  <c r="DX9" i="10"/>
  <c r="DY9" i="10" s="1"/>
  <c r="ED9" i="10"/>
  <c r="EH9" i="10"/>
  <c r="FN9" i="10"/>
  <c r="FT9" i="10"/>
  <c r="FY9" i="10"/>
  <c r="FA9" i="10"/>
  <c r="FF9" i="10"/>
  <c r="FK9" i="10"/>
  <c r="EI9" i="10"/>
  <c r="EO9" i="10"/>
  <c r="ET9" i="10"/>
  <c r="DU9" i="10"/>
  <c r="EA9" i="10"/>
  <c r="EF9" i="10"/>
  <c r="EM9" i="10"/>
  <c r="DT9" i="10"/>
  <c r="DH9" i="10"/>
  <c r="DM9" i="10"/>
  <c r="DR9" i="10"/>
  <c r="CS9" i="10"/>
  <c r="CX9" i="10"/>
  <c r="DC9" i="10"/>
  <c r="FM9" i="10"/>
  <c r="EY9" i="10"/>
  <c r="ES9" i="10"/>
  <c r="DZ9" i="10"/>
  <c r="DI9" i="10"/>
  <c r="DO9" i="10"/>
  <c r="DS9" i="10"/>
  <c r="CT9" i="10"/>
  <c r="CZ9" i="10"/>
  <c r="DD9" i="10"/>
  <c r="FX9" i="10"/>
  <c r="FJ9" i="10"/>
  <c r="DF9" i="10"/>
  <c r="DL9" i="10"/>
  <c r="DQ9" i="10"/>
  <c r="CQ9" i="10"/>
  <c r="CW9" i="10"/>
  <c r="DB9" i="10"/>
  <c r="CD9" i="10"/>
  <c r="CI9" i="10"/>
  <c r="CN9" i="10"/>
  <c r="FE9" i="10"/>
  <c r="EW9" i="10"/>
  <c r="EE9" i="10"/>
  <c r="DA9" i="10"/>
  <c r="CE9" i="10"/>
  <c r="CL9" i="10"/>
  <c r="BP9" i="10"/>
  <c r="BV9" i="10"/>
  <c r="BZ9" i="10"/>
  <c r="G9" i="10"/>
  <c r="L9" i="10"/>
  <c r="Q9" i="10"/>
  <c r="V9" i="10"/>
  <c r="AA9" i="10"/>
  <c r="AF9" i="10"/>
  <c r="AK9" i="10"/>
  <c r="AP9" i="10"/>
  <c r="AU9" i="10"/>
  <c r="AZ9" i="10"/>
  <c r="BE9" i="10"/>
  <c r="BJ9" i="10"/>
  <c r="DE9" i="10"/>
  <c r="CG9" i="10"/>
  <c r="CM9" i="10"/>
  <c r="BL9" i="10"/>
  <c r="BR9" i="10"/>
  <c r="BW9" i="10"/>
  <c r="H9" i="10"/>
  <c r="N9" i="10"/>
  <c r="R9" i="10"/>
  <c r="W9" i="10"/>
  <c r="AC9" i="10"/>
  <c r="AG9" i="10"/>
  <c r="AL9" i="10"/>
  <c r="AR9" i="10"/>
  <c r="AV9" i="10"/>
  <c r="BA9" i="10"/>
  <c r="BG9" i="10"/>
  <c r="BK9" i="10"/>
  <c r="FS9" i="10"/>
  <c r="DP9" i="10"/>
  <c r="CV9" i="10"/>
  <c r="CB9" i="10"/>
  <c r="CK9" i="10"/>
  <c r="BO9" i="10"/>
  <c r="BT9" i="10"/>
  <c r="BY9" i="10"/>
  <c r="E9" i="10"/>
  <c r="K9" i="10"/>
  <c r="P9" i="10"/>
  <c r="T9" i="10"/>
  <c r="Z9" i="10"/>
  <c r="AE9" i="10"/>
  <c r="AI9" i="10"/>
  <c r="AO9" i="10"/>
  <c r="AT9" i="10"/>
  <c r="AX9" i="10"/>
  <c r="BD9" i="10"/>
  <c r="BI9" i="10"/>
  <c r="BX9" i="10"/>
  <c r="S9" i="10"/>
  <c r="AN9" i="10"/>
  <c r="BH9" i="10"/>
  <c r="DK9" i="10"/>
  <c r="CP9" i="10"/>
  <c r="CH9" i="10"/>
  <c r="BM9" i="10"/>
  <c r="J9" i="10"/>
  <c r="AD9" i="10"/>
  <c r="AW9" i="10"/>
  <c r="CA9" i="10"/>
  <c r="D9" i="10"/>
  <c r="Y9" i="10"/>
  <c r="AS9" i="10"/>
  <c r="CO9" i="10"/>
  <c r="BS9" i="10"/>
  <c r="O9" i="10"/>
  <c r="AH9" i="10"/>
  <c r="BC9" i="10"/>
  <c r="FP13" i="10"/>
  <c r="FU13" i="10"/>
  <c r="FZ13" i="10"/>
  <c r="FB13" i="10"/>
  <c r="FH13" i="10"/>
  <c r="FL13" i="10"/>
  <c r="EJ13" i="10"/>
  <c r="EP13" i="10"/>
  <c r="EU13" i="10"/>
  <c r="DW13" i="10"/>
  <c r="EB13" i="10"/>
  <c r="EG13" i="10"/>
  <c r="FQ13" i="10"/>
  <c r="FR13" i="10" s="1"/>
  <c r="FW13" i="10"/>
  <c r="GA13" i="10"/>
  <c r="EX13" i="10"/>
  <c r="FD13" i="10"/>
  <c r="FI13" i="10"/>
  <c r="EL13" i="10"/>
  <c r="EQ13" i="10"/>
  <c r="EV13" i="10"/>
  <c r="DX13" i="10"/>
  <c r="DY13" i="10" s="1"/>
  <c r="ED13" i="10"/>
  <c r="EH13" i="10"/>
  <c r="FN13" i="10"/>
  <c r="FT13" i="10"/>
  <c r="FY13" i="10"/>
  <c r="FA13" i="10"/>
  <c r="FF13" i="10"/>
  <c r="FK13" i="10"/>
  <c r="EI13" i="10"/>
  <c r="EO13" i="10"/>
  <c r="ET13" i="10"/>
  <c r="DU13" i="10"/>
  <c r="EA13" i="10"/>
  <c r="EF13" i="10"/>
  <c r="EM13" i="10"/>
  <c r="DT13" i="10"/>
  <c r="DH13" i="10"/>
  <c r="DM13" i="10"/>
  <c r="DR13" i="10"/>
  <c r="FM13" i="10"/>
  <c r="EY13" i="10"/>
  <c r="ES13" i="10"/>
  <c r="DZ13" i="10"/>
  <c r="DI13" i="10"/>
  <c r="DO13" i="10"/>
  <c r="DS13" i="10"/>
  <c r="FX13" i="10"/>
  <c r="FJ13" i="10"/>
  <c r="DF13" i="10"/>
  <c r="DL13" i="10"/>
  <c r="DQ13" i="10"/>
  <c r="CQ13" i="10"/>
  <c r="CW13" i="10"/>
  <c r="DB13" i="10"/>
  <c r="CE13" i="10"/>
  <c r="CK13" i="10"/>
  <c r="CO13" i="10"/>
  <c r="CP13" i="10"/>
  <c r="CX13" i="10"/>
  <c r="DD13" i="10"/>
  <c r="CA13" i="10"/>
  <c r="CH13" i="10"/>
  <c r="CN13" i="10"/>
  <c r="BP13" i="10"/>
  <c r="BV13" i="10"/>
  <c r="BZ13" i="10"/>
  <c r="DE13" i="10"/>
  <c r="CS13" i="10"/>
  <c r="CZ13" i="10"/>
  <c r="CB13" i="10"/>
  <c r="CI13" i="10"/>
  <c r="BL13" i="10"/>
  <c r="BR13" i="10"/>
  <c r="BW13" i="10"/>
  <c r="FE13" i="10"/>
  <c r="EW13" i="10"/>
  <c r="EE13" i="10"/>
  <c r="DP13" i="10"/>
  <c r="CV13" i="10"/>
  <c r="DC13" i="10"/>
  <c r="CG13" i="10"/>
  <c r="CM13" i="10"/>
  <c r="BO13" i="10"/>
  <c r="BT13" i="10"/>
  <c r="BY13" i="10"/>
  <c r="E13" i="10"/>
  <c r="J13" i="10"/>
  <c r="O13" i="10"/>
  <c r="S13" i="10"/>
  <c r="Y13" i="10"/>
  <c r="AD13" i="10"/>
  <c r="AH13" i="10"/>
  <c r="AN13" i="10"/>
  <c r="AS13" i="10"/>
  <c r="AW13" i="10"/>
  <c r="BC13" i="10"/>
  <c r="BH13" i="10"/>
  <c r="CT13" i="10"/>
  <c r="CL13" i="10"/>
  <c r="BX13" i="10"/>
  <c r="P13" i="10"/>
  <c r="V13" i="10"/>
  <c r="AC13" i="10"/>
  <c r="AI13" i="10"/>
  <c r="AJ13" i="10" s="1"/>
  <c r="AP13" i="10"/>
  <c r="AV13" i="10"/>
  <c r="BD13" i="10"/>
  <c r="BJ13" i="10"/>
  <c r="BM13" i="10"/>
  <c r="G13" i="10"/>
  <c r="Z13" i="10"/>
  <c r="AL13" i="10"/>
  <c r="AZ13" i="10"/>
  <c r="DK13" i="10"/>
  <c r="DA13" i="10"/>
  <c r="D13" i="10"/>
  <c r="K13" i="10"/>
  <c r="Q13" i="10"/>
  <c r="W13" i="10"/>
  <c r="AE13" i="10"/>
  <c r="AK13" i="10"/>
  <c r="AR13" i="10"/>
  <c r="AX13" i="10"/>
  <c r="AY13" i="10" s="1"/>
  <c r="BE13" i="10"/>
  <c r="BK13" i="10"/>
  <c r="FS13" i="10"/>
  <c r="CD13" i="10"/>
  <c r="BS13" i="10"/>
  <c r="H13" i="10"/>
  <c r="N13" i="10"/>
  <c r="T13" i="10"/>
  <c r="AA13" i="10"/>
  <c r="AG13" i="10"/>
  <c r="AO13" i="10"/>
  <c r="AU13" i="10"/>
  <c r="BA13" i="10"/>
  <c r="BI13" i="10"/>
  <c r="L13" i="10"/>
  <c r="R13" i="10"/>
  <c r="AF13" i="10"/>
  <c r="AT13" i="10"/>
  <c r="BG13" i="10"/>
  <c r="FP8" i="10"/>
  <c r="FU8" i="10"/>
  <c r="FZ8" i="10"/>
  <c r="FB8" i="10"/>
  <c r="FH8" i="10"/>
  <c r="FL8" i="10"/>
  <c r="EJ8" i="10"/>
  <c r="EP8" i="10"/>
  <c r="EU8" i="10"/>
  <c r="DW8" i="10"/>
  <c r="EB8" i="10"/>
  <c r="EG8" i="10"/>
  <c r="DI8" i="10"/>
  <c r="FQ8" i="10"/>
  <c r="FW8" i="10"/>
  <c r="GA8" i="10"/>
  <c r="EX8" i="10"/>
  <c r="FD8" i="10"/>
  <c r="FI8" i="10"/>
  <c r="EL8" i="10"/>
  <c r="EQ8" i="10"/>
  <c r="EV8" i="10"/>
  <c r="DX8" i="10"/>
  <c r="ED8" i="10"/>
  <c r="EH8" i="10"/>
  <c r="DE8" i="10"/>
  <c r="FN8" i="10"/>
  <c r="FT8" i="10"/>
  <c r="FY8" i="10"/>
  <c r="FA8" i="10"/>
  <c r="FF8" i="10"/>
  <c r="FK8" i="10"/>
  <c r="EI8" i="10"/>
  <c r="EO8" i="10"/>
  <c r="ET8" i="10"/>
  <c r="DU8" i="10"/>
  <c r="EA8" i="10"/>
  <c r="EF8" i="10"/>
  <c r="DH8" i="10"/>
  <c r="FX8" i="10"/>
  <c r="FJ8" i="10"/>
  <c r="DM8" i="10"/>
  <c r="DR8" i="10"/>
  <c r="CS8" i="10"/>
  <c r="CX8" i="10"/>
  <c r="DC8" i="10"/>
  <c r="EM8" i="10"/>
  <c r="DT8" i="10"/>
  <c r="DV8" i="10" s="1"/>
  <c r="DF8" i="10"/>
  <c r="DO8" i="10"/>
  <c r="DS8" i="10"/>
  <c r="CT8" i="10"/>
  <c r="CU8" i="10" s="1"/>
  <c r="CZ8" i="10"/>
  <c r="DD8" i="10"/>
  <c r="FS8" i="10"/>
  <c r="FE8" i="10"/>
  <c r="EW8" i="10"/>
  <c r="EE8" i="10"/>
  <c r="DL8" i="10"/>
  <c r="DQ8" i="10"/>
  <c r="CQ8" i="10"/>
  <c r="CW8" i="10"/>
  <c r="DB8" i="10"/>
  <c r="CD8" i="10"/>
  <c r="CI8" i="10"/>
  <c r="CN8" i="10"/>
  <c r="BO8" i="10"/>
  <c r="BT8" i="10"/>
  <c r="DP8" i="10"/>
  <c r="CV8" i="10"/>
  <c r="CG8" i="10"/>
  <c r="CM8" i="10"/>
  <c r="BM8" i="10"/>
  <c r="BV8" i="10"/>
  <c r="BZ8" i="10"/>
  <c r="G8" i="10"/>
  <c r="L8" i="10"/>
  <c r="Q8" i="10"/>
  <c r="V8" i="10"/>
  <c r="AA8" i="10"/>
  <c r="AF8" i="10"/>
  <c r="AK8" i="10"/>
  <c r="AP8" i="10"/>
  <c r="AU8" i="10"/>
  <c r="AZ8" i="10"/>
  <c r="BE8" i="10"/>
  <c r="BJ8" i="10"/>
  <c r="DA8" i="10"/>
  <c r="CA8" i="10"/>
  <c r="CH8" i="10"/>
  <c r="CO8" i="10"/>
  <c r="BP8" i="10"/>
  <c r="BW8" i="10"/>
  <c r="H8" i="10"/>
  <c r="N8" i="10"/>
  <c r="R8" i="10"/>
  <c r="W8" i="10"/>
  <c r="AC8" i="10"/>
  <c r="AG8" i="10"/>
  <c r="AL8" i="10"/>
  <c r="AR8" i="10"/>
  <c r="AV8" i="10"/>
  <c r="BA8" i="10"/>
  <c r="BG8" i="10"/>
  <c r="BK8" i="10"/>
  <c r="EY8" i="10"/>
  <c r="ES8" i="10"/>
  <c r="DZ8" i="10"/>
  <c r="DK8" i="10"/>
  <c r="CP8" i="10"/>
  <c r="CE8" i="10"/>
  <c r="CL8" i="10"/>
  <c r="BL8" i="10"/>
  <c r="BS8" i="10"/>
  <c r="BY8" i="10"/>
  <c r="E8" i="10"/>
  <c r="K8" i="10"/>
  <c r="P8" i="10"/>
  <c r="T8" i="10"/>
  <c r="Z8" i="10"/>
  <c r="AE8" i="10"/>
  <c r="AI8" i="10"/>
  <c r="AO8" i="10"/>
  <c r="AT8" i="10"/>
  <c r="AX8" i="10"/>
  <c r="BD8" i="10"/>
  <c r="BI8" i="10"/>
  <c r="CK8" i="10"/>
  <c r="BR8" i="10"/>
  <c r="S8" i="10"/>
  <c r="AN8" i="10"/>
  <c r="BH8" i="10"/>
  <c r="BH20" i="10" s="1"/>
  <c r="FM8" i="10"/>
  <c r="J8" i="10"/>
  <c r="AD8" i="10"/>
  <c r="AW8" i="10"/>
  <c r="BX8" i="10"/>
  <c r="D8" i="10"/>
  <c r="Y8" i="10"/>
  <c r="AS8" i="10"/>
  <c r="CB8" i="10"/>
  <c r="O8" i="10"/>
  <c r="AH8" i="10"/>
  <c r="BC8" i="10"/>
  <c r="FP12" i="10"/>
  <c r="FU12" i="10"/>
  <c r="FZ12" i="10"/>
  <c r="FB12" i="10"/>
  <c r="FH12" i="10"/>
  <c r="FL12" i="10"/>
  <c r="EJ12" i="10"/>
  <c r="EP12" i="10"/>
  <c r="EU12" i="10"/>
  <c r="DW12" i="10"/>
  <c r="EB12" i="10"/>
  <c r="EG12" i="10"/>
  <c r="FQ12" i="10"/>
  <c r="FR12" i="10" s="1"/>
  <c r="FW12" i="10"/>
  <c r="GA12" i="10"/>
  <c r="EX12" i="10"/>
  <c r="FD12" i="10"/>
  <c r="FI12" i="10"/>
  <c r="EL12" i="10"/>
  <c r="EQ12" i="10"/>
  <c r="EV12" i="10"/>
  <c r="DX12" i="10"/>
  <c r="DY12" i="10" s="1"/>
  <c r="ED12" i="10"/>
  <c r="EH12" i="10"/>
  <c r="FN12" i="10"/>
  <c r="FT12" i="10"/>
  <c r="FY12" i="10"/>
  <c r="FA12" i="10"/>
  <c r="FF12" i="10"/>
  <c r="FK12" i="10"/>
  <c r="EI12" i="10"/>
  <c r="EO12" i="10"/>
  <c r="ET12" i="10"/>
  <c r="DU12" i="10"/>
  <c r="EA12" i="10"/>
  <c r="EF12" i="10"/>
  <c r="FX12" i="10"/>
  <c r="FJ12" i="10"/>
  <c r="DH12" i="10"/>
  <c r="DM12" i="10"/>
  <c r="DR12" i="10"/>
  <c r="EM12" i="10"/>
  <c r="DT12" i="10"/>
  <c r="DI12" i="10"/>
  <c r="DO12" i="10"/>
  <c r="DS12" i="10"/>
  <c r="FS12" i="10"/>
  <c r="FE12" i="10"/>
  <c r="EW12" i="10"/>
  <c r="EE12" i="10"/>
  <c r="DF12" i="10"/>
  <c r="DL12" i="10"/>
  <c r="DQ12" i="10"/>
  <c r="CQ12" i="10"/>
  <c r="CW12" i="10"/>
  <c r="DB12" i="10"/>
  <c r="CA12" i="10"/>
  <c r="CE12" i="10"/>
  <c r="CK12" i="10"/>
  <c r="CO12" i="10"/>
  <c r="DP12" i="10"/>
  <c r="CS12" i="10"/>
  <c r="CZ12" i="10"/>
  <c r="CI12" i="10"/>
  <c r="BP12" i="10"/>
  <c r="BV12" i="10"/>
  <c r="BZ12" i="10"/>
  <c r="FM12" i="10"/>
  <c r="CT12" i="10"/>
  <c r="DA12" i="10"/>
  <c r="CD12" i="10"/>
  <c r="CL12" i="10"/>
  <c r="BL12" i="10"/>
  <c r="BR12" i="10"/>
  <c r="BW12" i="10"/>
  <c r="DK12" i="10"/>
  <c r="CP12" i="10"/>
  <c r="CX12" i="10"/>
  <c r="DD12" i="10"/>
  <c r="CB12" i="10"/>
  <c r="CH12" i="10"/>
  <c r="CN12" i="10"/>
  <c r="BO12" i="10"/>
  <c r="BT12" i="10"/>
  <c r="BY12" i="10"/>
  <c r="E12" i="10"/>
  <c r="K12" i="10"/>
  <c r="P12" i="10"/>
  <c r="T12" i="10"/>
  <c r="Z12" i="10"/>
  <c r="AE12" i="10"/>
  <c r="AI12" i="10"/>
  <c r="AO12" i="10"/>
  <c r="AT12" i="10"/>
  <c r="AX12" i="10"/>
  <c r="BD12" i="10"/>
  <c r="BI12" i="10"/>
  <c r="DE12" i="10"/>
  <c r="BS12" i="10"/>
  <c r="J12" i="10"/>
  <c r="Q12" i="10"/>
  <c r="W12" i="10"/>
  <c r="AD12" i="10"/>
  <c r="AK12" i="10"/>
  <c r="AR12" i="10"/>
  <c r="AW12" i="10"/>
  <c r="BE12" i="10"/>
  <c r="BK12" i="10"/>
  <c r="ES12" i="10"/>
  <c r="DZ12" i="10"/>
  <c r="CV12" i="10"/>
  <c r="CM12" i="10"/>
  <c r="G12" i="10"/>
  <c r="AA12" i="10"/>
  <c r="AN12" i="10"/>
  <c r="BA12" i="10"/>
  <c r="CG12" i="10"/>
  <c r="BX12" i="10"/>
  <c r="D12" i="10"/>
  <c r="L12" i="10"/>
  <c r="R12" i="10"/>
  <c r="Y12" i="10"/>
  <c r="AF12" i="10"/>
  <c r="AL12" i="10"/>
  <c r="AS12" i="10"/>
  <c r="AZ12" i="10"/>
  <c r="BG12" i="10"/>
  <c r="EY12" i="10"/>
  <c r="EZ12" i="10" s="1"/>
  <c r="DC12" i="10"/>
  <c r="BM12" i="10"/>
  <c r="H12" i="10"/>
  <c r="O12" i="10"/>
  <c r="V12" i="10"/>
  <c r="AC12" i="10"/>
  <c r="AH12" i="10"/>
  <c r="AP12" i="10"/>
  <c r="AV12" i="10"/>
  <c r="BC12" i="10"/>
  <c r="BJ12" i="10"/>
  <c r="N12" i="10"/>
  <c r="S12" i="10"/>
  <c r="AG12" i="10"/>
  <c r="AU12" i="10"/>
  <c r="BH12" i="10"/>
  <c r="FP14" i="10"/>
  <c r="FU14" i="10"/>
  <c r="FZ14" i="10"/>
  <c r="FB14" i="10"/>
  <c r="FH14" i="10"/>
  <c r="FL14" i="10"/>
  <c r="EJ14" i="10"/>
  <c r="EP14" i="10"/>
  <c r="EU14" i="10"/>
  <c r="DW14" i="10"/>
  <c r="EB14" i="10"/>
  <c r="EG14" i="10"/>
  <c r="DI14" i="10"/>
  <c r="DM14" i="10"/>
  <c r="DQ14" i="10"/>
  <c r="CQ14" i="10"/>
  <c r="CW14" i="10"/>
  <c r="DB14" i="10"/>
  <c r="CE14" i="10"/>
  <c r="CK14" i="10"/>
  <c r="CO14" i="10"/>
  <c r="BO14" i="10"/>
  <c r="BT14" i="10"/>
  <c r="BY14" i="10"/>
  <c r="D14" i="10"/>
  <c r="N14" i="10"/>
  <c r="R14" i="10"/>
  <c r="W14" i="10"/>
  <c r="AC14" i="10"/>
  <c r="AG14" i="10"/>
  <c r="AL14" i="10"/>
  <c r="AR14" i="10"/>
  <c r="AV14" i="10"/>
  <c r="BA14" i="10"/>
  <c r="BG14" i="10"/>
  <c r="BK14" i="10"/>
  <c r="Y14" i="10"/>
  <c r="BC14" i="10"/>
  <c r="FN14" i="10"/>
  <c r="FT14" i="10"/>
  <c r="FY14" i="10"/>
  <c r="FA14" i="10"/>
  <c r="FF14" i="10"/>
  <c r="FK14" i="10"/>
  <c r="EI14" i="10"/>
  <c r="EO14" i="10"/>
  <c r="ET14" i="10"/>
  <c r="DU14" i="10"/>
  <c r="EF14" i="10"/>
  <c r="DH14" i="10"/>
  <c r="DP14" i="10"/>
  <c r="CP14" i="10"/>
  <c r="CV14" i="10"/>
  <c r="DA14" i="10"/>
  <c r="CD14" i="10"/>
  <c r="CI14" i="10"/>
  <c r="CN14" i="10"/>
  <c r="BM14" i="10"/>
  <c r="BX14" i="10"/>
  <c r="L14" i="10"/>
  <c r="V14" i="10"/>
  <c r="AF14" i="10"/>
  <c r="AP14" i="10"/>
  <c r="BE14" i="10"/>
  <c r="FQ14" i="10"/>
  <c r="FW14" i="10"/>
  <c r="GA14" i="10"/>
  <c r="EX14" i="10"/>
  <c r="FD14" i="10"/>
  <c r="FI14" i="10"/>
  <c r="EL14" i="10"/>
  <c r="EQ14" i="10"/>
  <c r="EV14" i="10"/>
  <c r="DX14" i="10"/>
  <c r="DY14" i="10" s="1"/>
  <c r="ED14" i="10"/>
  <c r="EH14" i="10"/>
  <c r="DE14" i="10"/>
  <c r="DR14" i="10"/>
  <c r="CS14" i="10"/>
  <c r="CX14" i="10"/>
  <c r="DC14" i="10"/>
  <c r="CA14" i="10"/>
  <c r="CG14" i="10"/>
  <c r="CL14" i="10"/>
  <c r="BP14" i="10"/>
  <c r="BV14" i="10"/>
  <c r="BZ14" i="10"/>
  <c r="E14" i="10"/>
  <c r="J14" i="10"/>
  <c r="O14" i="10"/>
  <c r="S14" i="10"/>
  <c r="AD14" i="10"/>
  <c r="AH14" i="10"/>
  <c r="AN14" i="10"/>
  <c r="AS14" i="10"/>
  <c r="AW14" i="10"/>
  <c r="BH14" i="10"/>
  <c r="FM14" i="10"/>
  <c r="FS14" i="10"/>
  <c r="FX14" i="10"/>
  <c r="EY14" i="10"/>
  <c r="FE14" i="10"/>
  <c r="FJ14" i="10"/>
  <c r="EM14" i="10"/>
  <c r="ES14" i="10"/>
  <c r="EW14" i="10"/>
  <c r="DT14" i="10"/>
  <c r="DZ14" i="10"/>
  <c r="EE14" i="10"/>
  <c r="DF14" i="10"/>
  <c r="DK14" i="10"/>
  <c r="DO14" i="10"/>
  <c r="DS14" i="10"/>
  <c r="CT14" i="10"/>
  <c r="CZ14" i="10"/>
  <c r="DD14" i="10"/>
  <c r="CB14" i="10"/>
  <c r="CH14" i="10"/>
  <c r="CM14" i="10"/>
  <c r="BL14" i="10"/>
  <c r="BR14" i="10"/>
  <c r="BW14" i="10"/>
  <c r="G14" i="10"/>
  <c r="K14" i="10"/>
  <c r="P14" i="10"/>
  <c r="T14" i="10"/>
  <c r="Z14" i="10"/>
  <c r="AE14" i="10"/>
  <c r="AI14" i="10"/>
  <c r="AO14" i="10"/>
  <c r="AT14" i="10"/>
  <c r="AX14" i="10"/>
  <c r="AY14" i="10" s="1"/>
  <c r="BD14" i="10"/>
  <c r="BI14" i="10"/>
  <c r="EA14" i="10"/>
  <c r="DL14" i="10"/>
  <c r="BS14" i="10"/>
  <c r="H14" i="10"/>
  <c r="Q14" i="10"/>
  <c r="AA14" i="10"/>
  <c r="AK14" i="10"/>
  <c r="AU14" i="10"/>
  <c r="AZ14" i="10"/>
  <c r="BJ14" i="10"/>
  <c r="CC8" i="10" l="1"/>
  <c r="AM12" i="10"/>
  <c r="FR14" i="10"/>
  <c r="FR10" i="10"/>
  <c r="AJ14" i="10"/>
  <c r="CR4" i="10"/>
  <c r="FR4" i="10"/>
  <c r="M5" i="10"/>
  <c r="U5" i="10"/>
  <c r="BQ5" i="10"/>
  <c r="AM6" i="10"/>
  <c r="AB6" i="10"/>
  <c r="AJ6" i="10"/>
  <c r="DY5" i="10"/>
  <c r="BB4" i="10"/>
  <c r="X5" i="10"/>
  <c r="FR5" i="10"/>
  <c r="DY6" i="10"/>
  <c r="BQ4" i="10"/>
  <c r="BF5" i="10"/>
  <c r="F5" i="10"/>
  <c r="I5" i="10"/>
  <c r="X6" i="10"/>
  <c r="FH20" i="10"/>
  <c r="M6" i="10"/>
  <c r="U6" i="10"/>
  <c r="BQ3" i="10"/>
  <c r="FL20" i="10"/>
  <c r="I3" i="10"/>
  <c r="AJ7" i="10"/>
  <c r="CF7" i="10"/>
  <c r="GH3" i="10"/>
  <c r="CJ4" i="10"/>
  <c r="GG3" i="10"/>
  <c r="EZ6" i="10"/>
  <c r="GE3" i="10"/>
  <c r="CZ20" i="10"/>
  <c r="DJ4" i="10"/>
  <c r="AM5" i="10"/>
  <c r="AB5" i="10"/>
  <c r="AJ5" i="10"/>
  <c r="AQ6" i="10"/>
  <c r="AY6" i="10"/>
  <c r="AQ7" i="10"/>
  <c r="CU7" i="10"/>
  <c r="CJ6" i="10"/>
  <c r="EF20" i="10"/>
  <c r="AV20" i="10"/>
  <c r="EV20" i="10"/>
  <c r="CC6" i="10"/>
  <c r="DP20" i="10"/>
  <c r="FZ20" i="10"/>
  <c r="AQ4" i="10"/>
  <c r="DY4" i="10"/>
  <c r="CJ5" i="10"/>
  <c r="I6" i="10"/>
  <c r="ER4" i="10"/>
  <c r="GI5" i="10"/>
  <c r="CR5" i="10"/>
  <c r="AQ5" i="10"/>
  <c r="AY5" i="10"/>
  <c r="ER5" i="10"/>
  <c r="BF6" i="10"/>
  <c r="F6" i="10"/>
  <c r="EZ5" i="10"/>
  <c r="GG9" i="10"/>
  <c r="GF10" i="10"/>
  <c r="GI4" i="10"/>
  <c r="GH4" i="10"/>
  <c r="AM4" i="10"/>
  <c r="GG4" i="10"/>
  <c r="EN4" i="10"/>
  <c r="BU4" i="10"/>
  <c r="CU4" i="10"/>
  <c r="U4" i="10"/>
  <c r="CU5" i="10"/>
  <c r="FC5" i="10"/>
  <c r="FO4" i="10"/>
  <c r="GG6" i="10"/>
  <c r="CF6" i="10"/>
  <c r="EN6" i="10"/>
  <c r="BU6" i="10"/>
  <c r="EC6" i="10"/>
  <c r="DV4" i="10"/>
  <c r="GF4" i="10"/>
  <c r="GE4" i="10"/>
  <c r="M4" i="10"/>
  <c r="CF4" i="10"/>
  <c r="FV4" i="10"/>
  <c r="GG5" i="10"/>
  <c r="CF5" i="10"/>
  <c r="EN5" i="10"/>
  <c r="BU5" i="10"/>
  <c r="EC5" i="10"/>
  <c r="EK4" i="10"/>
  <c r="GF3" i="10"/>
  <c r="GI6" i="10"/>
  <c r="BN6" i="10"/>
  <c r="DN6" i="10"/>
  <c r="DV6" i="10"/>
  <c r="FV6" i="10"/>
  <c r="CC4" i="10"/>
  <c r="AB4" i="10"/>
  <c r="FG4" i="10"/>
  <c r="DN4" i="10"/>
  <c r="BN5" i="10"/>
  <c r="DN5" i="10"/>
  <c r="DV5" i="10"/>
  <c r="FV5" i="10"/>
  <c r="DG4" i="10"/>
  <c r="GH6" i="10"/>
  <c r="GF6" i="10"/>
  <c r="CY6" i="10"/>
  <c r="DG6" i="10"/>
  <c r="FG6" i="10"/>
  <c r="FO6" i="10"/>
  <c r="CY4" i="10"/>
  <c r="EC4" i="10"/>
  <c r="FC4" i="10"/>
  <c r="AY4" i="10"/>
  <c r="GE5" i="10"/>
  <c r="GH5" i="10"/>
  <c r="GF5" i="10"/>
  <c r="CY5" i="10"/>
  <c r="DG5" i="10"/>
  <c r="FG5" i="10"/>
  <c r="FO5" i="10"/>
  <c r="BN4" i="10"/>
  <c r="GE6" i="10"/>
  <c r="CU6" i="10"/>
  <c r="FC6" i="10"/>
  <c r="EZ4" i="10"/>
  <c r="DG14" i="10"/>
  <c r="BN12" i="10"/>
  <c r="EZ8" i="10"/>
  <c r="F7" i="10"/>
  <c r="CY7" i="10"/>
  <c r="DG7" i="10"/>
  <c r="F14" i="10"/>
  <c r="CY14" i="10"/>
  <c r="AM10" i="10"/>
  <c r="BN11" i="10"/>
  <c r="M7" i="10"/>
  <c r="DN7" i="10"/>
  <c r="DV7" i="10"/>
  <c r="FD20" i="10"/>
  <c r="BN15" i="10"/>
  <c r="FR8" i="10"/>
  <c r="BF13" i="10"/>
  <c r="BB15" i="10"/>
  <c r="F15" i="10"/>
  <c r="CF11" i="10"/>
  <c r="AM9" i="10"/>
  <c r="BX20" i="10"/>
  <c r="GF15" i="10"/>
  <c r="CF8" i="10"/>
  <c r="I13" i="10"/>
  <c r="AY7" i="10"/>
  <c r="BQ7" i="10"/>
  <c r="I8" i="10"/>
  <c r="AB13" i="10"/>
  <c r="BB9" i="10"/>
  <c r="EZ9" i="10"/>
  <c r="CU10" i="10"/>
  <c r="EZ10" i="10"/>
  <c r="EZ15" i="10"/>
  <c r="CU11" i="10"/>
  <c r="U15" i="10"/>
  <c r="GE7" i="10"/>
  <c r="BF7" i="10"/>
  <c r="I12" i="10"/>
  <c r="AY12" i="10"/>
  <c r="U8" i="10"/>
  <c r="BB8" i="10"/>
  <c r="EN8" i="10"/>
  <c r="FG8" i="10"/>
  <c r="DY8" i="10"/>
  <c r="EK8" i="10"/>
  <c r="BN13" i="10"/>
  <c r="AQ13" i="10"/>
  <c r="DG13" i="10"/>
  <c r="EZ13" i="10"/>
  <c r="BU9" i="10"/>
  <c r="EN9" i="10"/>
  <c r="DG10" i="10"/>
  <c r="DJ10" i="10"/>
  <c r="I11" i="10"/>
  <c r="AM11" i="10"/>
  <c r="M11" i="10"/>
  <c r="BB11" i="10"/>
  <c r="CJ11" i="10"/>
  <c r="DJ11" i="10"/>
  <c r="AM7" i="10"/>
  <c r="AB7" i="10"/>
  <c r="FG7" i="10"/>
  <c r="FO7" i="10"/>
  <c r="FR7" i="10"/>
  <c r="X13" i="10"/>
  <c r="U7" i="10"/>
  <c r="EZ7" i="10"/>
  <c r="FT20" i="10"/>
  <c r="CC12" i="10"/>
  <c r="M15" i="10"/>
  <c r="EK7" i="10"/>
  <c r="GG7" i="10"/>
  <c r="BU7" i="10"/>
  <c r="DY7" i="10"/>
  <c r="I7" i="10"/>
  <c r="FV7" i="10"/>
  <c r="GI7" i="10"/>
  <c r="CJ7" i="10"/>
  <c r="CR7" i="10"/>
  <c r="ER7" i="10"/>
  <c r="FC7" i="10"/>
  <c r="GH7" i="10"/>
  <c r="CC7" i="10"/>
  <c r="BN7" i="10"/>
  <c r="EC7" i="10"/>
  <c r="GF7" i="10"/>
  <c r="EN7" i="10"/>
  <c r="BN9" i="10"/>
  <c r="BF12" i="10"/>
  <c r="CV20" i="10"/>
  <c r="AF20" i="10"/>
  <c r="CN20" i="10"/>
  <c r="DL20" i="10"/>
  <c r="DD20" i="10"/>
  <c r="FX20" i="10"/>
  <c r="AR20" i="10"/>
  <c r="BN10" i="10"/>
  <c r="H20" i="10"/>
  <c r="AN20" i="10"/>
  <c r="X12" i="10"/>
  <c r="CR12" i="10"/>
  <c r="BB13" i="10"/>
  <c r="BQ13" i="10"/>
  <c r="CR13" i="10"/>
  <c r="CF9" i="10"/>
  <c r="CU9" i="10"/>
  <c r="I10" i="10"/>
  <c r="CC10" i="10"/>
  <c r="CR10" i="10"/>
  <c r="AM15" i="10"/>
  <c r="AB15" i="10"/>
  <c r="DJ15" i="10"/>
  <c r="EN15" i="10"/>
  <c r="CY11" i="10"/>
  <c r="CC11" i="10"/>
  <c r="BD20" i="10"/>
  <c r="P20" i="10"/>
  <c r="FG12" i="10"/>
  <c r="FO8" i="10"/>
  <c r="AY8" i="10"/>
  <c r="U13" i="10"/>
  <c r="EN10" i="10"/>
  <c r="FG15" i="10"/>
  <c r="EN11" i="10"/>
  <c r="ER14" i="10"/>
  <c r="GE12" i="10"/>
  <c r="AQ12" i="10"/>
  <c r="GF12" i="10"/>
  <c r="M12" i="10"/>
  <c r="BB12" i="10"/>
  <c r="AJ12" i="10"/>
  <c r="GG12" i="10"/>
  <c r="BU12" i="10"/>
  <c r="CJ12" i="10"/>
  <c r="DJ12" i="10"/>
  <c r="DN12" i="10"/>
  <c r="ER12" i="10"/>
  <c r="FC12" i="10"/>
  <c r="F8" i="10"/>
  <c r="AM8" i="10"/>
  <c r="GI8" i="10"/>
  <c r="BQ8" i="10"/>
  <c r="AB8" i="10"/>
  <c r="BU8" i="10"/>
  <c r="FC8" i="10"/>
  <c r="M13" i="10"/>
  <c r="GE13" i="10"/>
  <c r="GH13" i="10"/>
  <c r="CU13" i="10"/>
  <c r="F13" i="10"/>
  <c r="CC13" i="10"/>
  <c r="DN13" i="10"/>
  <c r="ER13" i="10"/>
  <c r="FC13" i="10"/>
  <c r="U9" i="10"/>
  <c r="CC9" i="10"/>
  <c r="X9" i="10"/>
  <c r="M9" i="10"/>
  <c r="BQ9" i="10"/>
  <c r="CJ9" i="10"/>
  <c r="CR9" i="10"/>
  <c r="DN9" i="10"/>
  <c r="ER9" i="10"/>
  <c r="FC9" i="10"/>
  <c r="BB10" i="10"/>
  <c r="AB10" i="10"/>
  <c r="BF10" i="10"/>
  <c r="AJ10" i="10"/>
  <c r="GG10" i="10"/>
  <c r="BU10" i="10"/>
  <c r="GI10" i="10"/>
  <c r="M10" i="10"/>
  <c r="BQ10" i="10"/>
  <c r="ER10" i="10"/>
  <c r="FC10" i="10"/>
  <c r="GE15" i="10"/>
  <c r="AY15" i="10"/>
  <c r="BF15" i="10"/>
  <c r="CF15" i="10"/>
  <c r="CY15" i="10"/>
  <c r="DG15" i="10"/>
  <c r="DN15" i="10"/>
  <c r="ER15" i="10"/>
  <c r="FC15" i="10"/>
  <c r="AQ11" i="10"/>
  <c r="GF11" i="10"/>
  <c r="GI11" i="10"/>
  <c r="GE11" i="10"/>
  <c r="BF11" i="10"/>
  <c r="AJ11" i="10"/>
  <c r="GG11" i="10"/>
  <c r="BU11" i="10"/>
  <c r="ER11" i="10"/>
  <c r="FC11" i="10"/>
  <c r="DG12" i="10"/>
  <c r="EC12" i="10"/>
  <c r="EK12" i="10"/>
  <c r="GE8" i="10"/>
  <c r="AQ8" i="10"/>
  <c r="EC8" i="10"/>
  <c r="GG13" i="10"/>
  <c r="EC13" i="10"/>
  <c r="EK13" i="10"/>
  <c r="AJ9" i="10"/>
  <c r="GI9" i="10"/>
  <c r="AB9" i="10"/>
  <c r="CY9" i="10"/>
  <c r="EC9" i="10"/>
  <c r="EK9" i="10"/>
  <c r="AY10" i="10"/>
  <c r="GE10" i="10"/>
  <c r="EC10" i="10"/>
  <c r="EK10" i="10"/>
  <c r="GI15" i="10"/>
  <c r="BU15" i="10"/>
  <c r="BQ15" i="10"/>
  <c r="CR15" i="10"/>
  <c r="EC15" i="10"/>
  <c r="EK15" i="10"/>
  <c r="X11" i="10"/>
  <c r="AY11" i="10"/>
  <c r="DG11" i="10"/>
  <c r="EC11" i="10"/>
  <c r="EK11" i="10"/>
  <c r="AB12" i="10"/>
  <c r="F12" i="10"/>
  <c r="CY12" i="10"/>
  <c r="CF12" i="10"/>
  <c r="EN12" i="10"/>
  <c r="DV12" i="10"/>
  <c r="FV12" i="10"/>
  <c r="GF8" i="10"/>
  <c r="AJ8" i="10"/>
  <c r="GG8" i="10"/>
  <c r="BF8" i="10"/>
  <c r="GH8" i="10"/>
  <c r="DN8" i="10"/>
  <c r="FV8" i="10"/>
  <c r="AM13" i="10"/>
  <c r="GF13" i="10"/>
  <c r="BU13" i="10"/>
  <c r="DJ13" i="10"/>
  <c r="DV13" i="10"/>
  <c r="FV13" i="10"/>
  <c r="GF9" i="10"/>
  <c r="AY9" i="10"/>
  <c r="AQ9" i="10"/>
  <c r="DV9" i="10"/>
  <c r="FV9" i="10"/>
  <c r="AQ10" i="10"/>
  <c r="F10" i="10"/>
  <c r="CJ10" i="10"/>
  <c r="DN10" i="10"/>
  <c r="DV10" i="10"/>
  <c r="FV10" i="10"/>
  <c r="GH15" i="10"/>
  <c r="AQ15" i="10"/>
  <c r="GG15" i="10"/>
  <c r="CU15" i="10"/>
  <c r="DV15" i="10"/>
  <c r="FV15" i="10"/>
  <c r="GH11" i="10"/>
  <c r="F11" i="10"/>
  <c r="BQ11" i="10"/>
  <c r="CR11" i="10"/>
  <c r="DN11" i="10"/>
  <c r="DV11" i="10"/>
  <c r="FV11" i="10"/>
  <c r="CC14" i="10"/>
  <c r="BQ14" i="10"/>
  <c r="GI12" i="10"/>
  <c r="GH12" i="10"/>
  <c r="U12" i="10"/>
  <c r="CU12" i="10"/>
  <c r="BQ12" i="10"/>
  <c r="FO12" i="10"/>
  <c r="X8" i="10"/>
  <c r="M8" i="10"/>
  <c r="BN8" i="10"/>
  <c r="CJ8" i="10"/>
  <c r="CR8" i="10"/>
  <c r="DG8" i="10"/>
  <c r="CY8" i="10"/>
  <c r="ER8" i="10"/>
  <c r="DJ8" i="10"/>
  <c r="GI13" i="10"/>
  <c r="CJ13" i="10"/>
  <c r="CY13" i="10"/>
  <c r="CF13" i="10"/>
  <c r="EN13" i="10"/>
  <c r="FG13" i="10"/>
  <c r="FO13" i="10"/>
  <c r="F9" i="10"/>
  <c r="I9" i="10"/>
  <c r="BF9" i="10"/>
  <c r="GH9" i="10"/>
  <c r="GE9" i="10"/>
  <c r="DG9" i="10"/>
  <c r="DJ9" i="10"/>
  <c r="FG9" i="10"/>
  <c r="FO9" i="10"/>
  <c r="U10" i="10"/>
  <c r="X10" i="10"/>
  <c r="GH10" i="10"/>
  <c r="CY10" i="10"/>
  <c r="FG10" i="10"/>
  <c r="FO10" i="10"/>
  <c r="X15" i="10"/>
  <c r="AJ15" i="10"/>
  <c r="I15" i="10"/>
  <c r="CJ15" i="10"/>
  <c r="FO15" i="10"/>
  <c r="AB11" i="10"/>
  <c r="U11" i="10"/>
  <c r="FG11" i="10"/>
  <c r="FO11" i="10"/>
  <c r="AB14" i="10"/>
  <c r="BF14" i="10"/>
  <c r="CJ14" i="10"/>
  <c r="DV14" i="10"/>
  <c r="X14" i="10"/>
  <c r="FC14" i="10"/>
  <c r="I14" i="10"/>
  <c r="U14" i="10"/>
  <c r="CU14" i="10"/>
  <c r="GH14" i="10"/>
  <c r="EN14" i="10"/>
  <c r="AQ14" i="10"/>
  <c r="FG14" i="10"/>
  <c r="FO14" i="10"/>
  <c r="AM14" i="10"/>
  <c r="GI14" i="10"/>
  <c r="BU14" i="10"/>
  <c r="CF14" i="10"/>
  <c r="EC14" i="10"/>
  <c r="EK14" i="10"/>
  <c r="M14" i="10"/>
  <c r="CR14" i="10"/>
  <c r="GF14" i="10"/>
  <c r="BN14" i="10"/>
  <c r="BB14" i="10"/>
  <c r="GE14" i="10"/>
  <c r="DN14" i="10"/>
  <c r="FV14" i="10"/>
  <c r="GG14" i="10"/>
  <c r="EZ14" i="10"/>
  <c r="DJ14" i="10"/>
  <c r="ED20" i="10"/>
  <c r="BV20" i="10"/>
  <c r="N20" i="10"/>
  <c r="DU20" i="10"/>
  <c r="DC20" i="10"/>
  <c r="W20" i="10"/>
  <c r="X3" i="10"/>
  <c r="CW20" i="10"/>
  <c r="BP20" i="10"/>
  <c r="FN20" i="10"/>
  <c r="EH20" i="10"/>
  <c r="DF20" i="10"/>
  <c r="BZ20" i="10"/>
  <c r="AX20" i="10"/>
  <c r="R20" i="10"/>
  <c r="DA20" i="10"/>
  <c r="EG20" i="10"/>
  <c r="BM20" i="10"/>
  <c r="E20" i="10"/>
  <c r="FS20" i="10"/>
  <c r="ER3" i="10"/>
  <c r="EA20" i="10"/>
  <c r="DK20" i="10"/>
  <c r="CJ3" i="10"/>
  <c r="BS20" i="10"/>
  <c r="BC20" i="10"/>
  <c r="AB3" i="10"/>
  <c r="K20" i="10"/>
  <c r="FI20" i="10"/>
  <c r="DI20" i="10"/>
  <c r="DJ3" i="10"/>
  <c r="BI20" i="10"/>
  <c r="BU3" i="10"/>
  <c r="ET20" i="10"/>
  <c r="CL20" i="10"/>
  <c r="AD20" i="10"/>
  <c r="EW20" i="10"/>
  <c r="FK20" i="10"/>
  <c r="CE20" i="10"/>
  <c r="CF3" i="10"/>
  <c r="AU20" i="10"/>
  <c r="FE20" i="10"/>
  <c r="DY3" i="10"/>
  <c r="FG3" i="10"/>
  <c r="EP20" i="10"/>
  <c r="DZ20" i="10"/>
  <c r="CY3" i="10"/>
  <c r="CH20" i="10"/>
  <c r="BR20" i="10"/>
  <c r="AQ3" i="10"/>
  <c r="Z20" i="10"/>
  <c r="J20" i="10"/>
  <c r="EO20" i="10"/>
  <c r="CG20" i="10"/>
  <c r="Y20" i="10"/>
  <c r="AC20" i="10"/>
  <c r="GA20" i="10"/>
  <c r="EY20" i="10"/>
  <c r="DS20" i="10"/>
  <c r="CQ20" i="10"/>
  <c r="BK20" i="10"/>
  <c r="AI20" i="10"/>
  <c r="FY20" i="10"/>
  <c r="ES20" i="10"/>
  <c r="CK20" i="10"/>
  <c r="AO20" i="10"/>
  <c r="M3" i="10"/>
  <c r="DX20" i="10"/>
  <c r="EJ20" i="10"/>
  <c r="FJ20" i="10"/>
  <c r="DB20" i="10"/>
  <c r="AT20" i="10"/>
  <c r="AS20" i="10"/>
  <c r="EM20" i="10"/>
  <c r="EN3" i="10"/>
  <c r="BA20" i="10"/>
  <c r="BB3" i="10"/>
  <c r="CB20" i="10"/>
  <c r="FB20" i="10"/>
  <c r="FC3" i="10"/>
  <c r="DR20" i="10"/>
  <c r="CT20" i="10"/>
  <c r="CU3" i="10"/>
  <c r="BJ20" i="10"/>
  <c r="AL20" i="10"/>
  <c r="AM3" i="10"/>
  <c r="FV3" i="10"/>
  <c r="DN3" i="10"/>
  <c r="BF3" i="10"/>
  <c r="CO20" i="10"/>
  <c r="Q20" i="10"/>
  <c r="FW20" i="10"/>
  <c r="EU20" i="10"/>
  <c r="EE20" i="10"/>
  <c r="DO20" i="10"/>
  <c r="CM20" i="10"/>
  <c r="BW20" i="10"/>
  <c r="BG20" i="10"/>
  <c r="AE20" i="10"/>
  <c r="O20" i="10"/>
  <c r="FQ20" i="10"/>
  <c r="FR3" i="10"/>
  <c r="DQ20" i="10"/>
  <c r="BY20" i="10"/>
  <c r="AG20" i="10"/>
  <c r="EC3" i="10"/>
  <c r="T20" i="10"/>
  <c r="GC4" i="10" l="1"/>
  <c r="GF20" i="10"/>
  <c r="GC5" i="10"/>
  <c r="GC6" i="10"/>
  <c r="GB6" i="10"/>
  <c r="GB5" i="10"/>
  <c r="GB4" i="10"/>
  <c r="GD6" i="10"/>
  <c r="GD5" i="10"/>
  <c r="GD4" i="10"/>
  <c r="GB7" i="10"/>
  <c r="GD11" i="10"/>
  <c r="GB15" i="10"/>
  <c r="GD7" i="10"/>
  <c r="GC7" i="10"/>
  <c r="GC13" i="10"/>
  <c r="GI20" i="10"/>
  <c r="GC12" i="10"/>
  <c r="GC11" i="10"/>
  <c r="GH20" i="10"/>
  <c r="GC10" i="10"/>
  <c r="GB9" i="10"/>
  <c r="GC8" i="10"/>
  <c r="GD15" i="10"/>
  <c r="GG20" i="10"/>
  <c r="GC9" i="10"/>
  <c r="GD8" i="10"/>
  <c r="GB10" i="10"/>
  <c r="GD10" i="10"/>
  <c r="GB8" i="10"/>
  <c r="GC15" i="10"/>
  <c r="GB12" i="10"/>
  <c r="GD9" i="10"/>
  <c r="GB13" i="10"/>
  <c r="GD13" i="10"/>
  <c r="GE20" i="10"/>
  <c r="GB11" i="10"/>
  <c r="GD12" i="10"/>
  <c r="GB14" i="10"/>
  <c r="GC14" i="10"/>
  <c r="GD14" i="10"/>
  <c r="GD3" i="10"/>
  <c r="GC3" i="10"/>
  <c r="GD20" i="10" l="1"/>
  <c r="GC20" i="10"/>
  <c r="O11" i="1"/>
  <c r="P11" i="1"/>
  <c r="Q11" i="1"/>
  <c r="R11" i="1"/>
  <c r="S11" i="1"/>
  <c r="T11" i="1"/>
  <c r="U11" i="1"/>
  <c r="V11" i="1"/>
  <c r="W11" i="1"/>
  <c r="O12" i="1"/>
  <c r="P12" i="1"/>
  <c r="Q12" i="1"/>
  <c r="R12" i="1"/>
  <c r="S12" i="1"/>
  <c r="T12" i="1"/>
  <c r="U12" i="1"/>
  <c r="V12" i="1"/>
  <c r="W12" i="1"/>
  <c r="O13" i="1"/>
  <c r="P13" i="1"/>
  <c r="Q13" i="1"/>
  <c r="R13" i="1"/>
  <c r="S13" i="1"/>
  <c r="T13" i="1"/>
  <c r="U13" i="1"/>
  <c r="V13" i="1"/>
  <c r="W13" i="1"/>
  <c r="O14" i="1"/>
  <c r="P14" i="1"/>
  <c r="Q14" i="1"/>
  <c r="R14" i="1"/>
  <c r="S14" i="1"/>
  <c r="T14" i="1"/>
  <c r="U14" i="1"/>
  <c r="V14" i="1"/>
  <c r="W14" i="1"/>
  <c r="O15" i="1"/>
  <c r="P15" i="1"/>
  <c r="Q15" i="1"/>
  <c r="R15" i="1"/>
  <c r="S15" i="1"/>
  <c r="T15" i="1"/>
  <c r="U15" i="1"/>
  <c r="V15" i="1"/>
  <c r="W15" i="1"/>
  <c r="O16" i="1"/>
  <c r="P16" i="1"/>
  <c r="Q16" i="1"/>
  <c r="R16" i="1"/>
  <c r="S16" i="1"/>
  <c r="T16" i="1"/>
  <c r="U16" i="1"/>
  <c r="V16" i="1"/>
  <c r="W16" i="1"/>
  <c r="O17" i="1"/>
  <c r="P17" i="1"/>
  <c r="Q17" i="1"/>
  <c r="R17" i="1"/>
  <c r="S17" i="1"/>
  <c r="T17" i="1"/>
  <c r="U17" i="1"/>
  <c r="V17" i="1"/>
  <c r="W17" i="1"/>
  <c r="O18" i="1"/>
  <c r="P18" i="1"/>
  <c r="Q18" i="1"/>
  <c r="R18" i="1"/>
  <c r="S18" i="1"/>
  <c r="T18" i="1"/>
  <c r="U18" i="1"/>
  <c r="V18" i="1"/>
  <c r="W18" i="1"/>
  <c r="O19" i="1"/>
  <c r="P19" i="1"/>
  <c r="Q19" i="1"/>
  <c r="R19" i="1"/>
  <c r="S19" i="1"/>
  <c r="T19" i="1"/>
  <c r="U19" i="1"/>
  <c r="V19" i="1"/>
  <c r="W19" i="1"/>
  <c r="O20" i="1"/>
  <c r="P20" i="1"/>
  <c r="Q20" i="1"/>
  <c r="R20" i="1"/>
  <c r="S20" i="1"/>
  <c r="T20" i="1"/>
  <c r="U20" i="1"/>
  <c r="V20" i="1"/>
  <c r="W20" i="1"/>
  <c r="O21" i="1"/>
  <c r="P21" i="1"/>
  <c r="Q21" i="1"/>
  <c r="R21" i="1"/>
  <c r="S21" i="1"/>
  <c r="T21" i="1"/>
  <c r="U21" i="1"/>
  <c r="V21" i="1"/>
  <c r="W21" i="1"/>
  <c r="V10" i="1"/>
  <c r="U10" i="1"/>
  <c r="T10" i="1"/>
  <c r="S10" i="1"/>
  <c r="R10" i="1"/>
  <c r="Q10" i="1"/>
  <c r="P10" i="1"/>
  <c r="O10" i="1"/>
  <c r="N10" i="1"/>
  <c r="N18" i="1" l="1"/>
  <c r="N19" i="1"/>
  <c r="N20" i="1"/>
  <c r="N21" i="1"/>
  <c r="L11" i="1"/>
  <c r="EK3" i="10" l="1"/>
  <c r="EK20" i="10" s="1"/>
  <c r="EI20" i="10"/>
  <c r="CP20" i="10"/>
  <c r="CR3" i="10"/>
  <c r="CR20" i="10" s="1"/>
  <c r="BB20" i="10"/>
  <c r="AZ20" i="10"/>
  <c r="AW20" i="10"/>
  <c r="AY3" i="10"/>
  <c r="AY20" i="10" s="1"/>
  <c r="FM20" i="10"/>
  <c r="FO3" i="10"/>
  <c r="FO20" i="10" s="1"/>
  <c r="BL20" i="10"/>
  <c r="BN3" i="10"/>
  <c r="BN20" i="10" s="1"/>
  <c r="CU20" i="10"/>
  <c r="CS20" i="10"/>
  <c r="ER20" i="10"/>
  <c r="EQ20" i="10"/>
  <c r="FR20" i="10"/>
  <c r="FP20" i="10"/>
  <c r="BU20" i="10"/>
  <c r="BT20" i="10"/>
  <c r="DY20" i="10"/>
  <c r="DW20" i="10"/>
  <c r="DN20" i="10"/>
  <c r="DM20" i="10"/>
  <c r="AQ20" i="10"/>
  <c r="AP20" i="10"/>
  <c r="EN20" i="10"/>
  <c r="EL20" i="10"/>
  <c r="CY20" i="10"/>
  <c r="CX20" i="10"/>
  <c r="CC3" i="10"/>
  <c r="CC20" i="10" s="1"/>
  <c r="CA20" i="10"/>
  <c r="EX20" i="10"/>
  <c r="EZ3" i="10"/>
  <c r="EZ20" i="10" s="1"/>
  <c r="DG3" i="10"/>
  <c r="DG20" i="10" s="1"/>
  <c r="DE20" i="10"/>
  <c r="FC20" i="10"/>
  <c r="FA20" i="10"/>
  <c r="DH20" i="10"/>
  <c r="DJ20" i="10"/>
  <c r="EC20" i="10"/>
  <c r="EB20" i="10"/>
  <c r="BQ20" i="10"/>
  <c r="BO20" i="10"/>
  <c r="FV20" i="10"/>
  <c r="FU20" i="10"/>
  <c r="BF20" i="10"/>
  <c r="BE20" i="10"/>
  <c r="DV3" i="10"/>
  <c r="DV20" i="10" s="1"/>
  <c r="DT20" i="10"/>
  <c r="CF20" i="10"/>
  <c r="CD20" i="10"/>
  <c r="FG20" i="10"/>
  <c r="FF20" i="10"/>
  <c r="CJ20" i="10"/>
  <c r="CI20" i="10"/>
  <c r="C20" i="1"/>
  <c r="D20" i="1"/>
  <c r="L20" i="1"/>
  <c r="M20" i="1"/>
  <c r="AV20" i="1"/>
  <c r="AZ20" i="1"/>
  <c r="BD20" i="1"/>
  <c r="BG20" i="1"/>
  <c r="BK20" i="1"/>
  <c r="BN20" i="1"/>
  <c r="BR20" i="1"/>
  <c r="BU20" i="1"/>
  <c r="BY20" i="1"/>
  <c r="CB20" i="1"/>
  <c r="CF20" i="1"/>
  <c r="CI20" i="1"/>
  <c r="CM20" i="1"/>
  <c r="CP20" i="1"/>
  <c r="AJ3" i="10" l="1"/>
  <c r="M20" i="10"/>
  <c r="L20" i="10"/>
  <c r="AM20" i="10"/>
  <c r="AK20" i="10"/>
  <c r="B20" i="1"/>
  <c r="AX20" i="1"/>
  <c r="AY20" i="1" s="1"/>
  <c r="CR20" i="1" s="1"/>
  <c r="I20" i="1" s="1"/>
  <c r="F20" i="1"/>
  <c r="C8" i="8" l="1"/>
  <c r="C9" i="8"/>
  <c r="C10" i="8"/>
  <c r="C11" i="8"/>
  <c r="C12" i="8"/>
  <c r="C13" i="8"/>
  <c r="C15" i="8"/>
  <c r="C16" i="8"/>
  <c r="C17" i="8"/>
  <c r="C18" i="8"/>
  <c r="C19" i="8"/>
  <c r="C20" i="8"/>
  <c r="C21" i="8"/>
  <c r="C22" i="8"/>
  <c r="C23" i="8"/>
  <c r="C24" i="8"/>
  <c r="C25" i="8"/>
  <c r="C26" i="8"/>
  <c r="B8" i="8"/>
  <c r="B9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C7" i="8"/>
  <c r="U41" i="8"/>
  <c r="C41" i="8"/>
  <c r="B41" i="8"/>
  <c r="U40" i="8"/>
  <c r="C40" i="8"/>
  <c r="B40" i="8"/>
  <c r="U39" i="8"/>
  <c r="C39" i="8"/>
  <c r="B39" i="8"/>
  <c r="U38" i="8"/>
  <c r="C38" i="8"/>
  <c r="B38" i="8"/>
  <c r="U37" i="8"/>
  <c r="C37" i="8"/>
  <c r="B37" i="8"/>
  <c r="U36" i="8"/>
  <c r="C36" i="8"/>
  <c r="B36" i="8"/>
  <c r="U35" i="8"/>
  <c r="C35" i="8"/>
  <c r="B35" i="8"/>
  <c r="U34" i="8"/>
  <c r="C34" i="8"/>
  <c r="B34" i="8"/>
  <c r="U33" i="8"/>
  <c r="C33" i="8"/>
  <c r="B33" i="8"/>
  <c r="U32" i="8"/>
  <c r="C32" i="8"/>
  <c r="B32" i="8"/>
  <c r="U31" i="8"/>
  <c r="C31" i="8"/>
  <c r="B31" i="8"/>
  <c r="U30" i="8"/>
  <c r="C30" i="8"/>
  <c r="B30" i="8"/>
  <c r="U29" i="8"/>
  <c r="C29" i="8"/>
  <c r="B29" i="8"/>
  <c r="U28" i="8"/>
  <c r="C28" i="8"/>
  <c r="B28" i="8"/>
  <c r="U27" i="8"/>
  <c r="C27" i="8"/>
  <c r="B27" i="8"/>
  <c r="U26" i="8"/>
  <c r="B26" i="8"/>
  <c r="U25" i="8"/>
  <c r="B25" i="8"/>
  <c r="U24" i="8"/>
  <c r="B24" i="8"/>
  <c r="U23" i="8"/>
  <c r="U22" i="8"/>
  <c r="U21" i="8"/>
  <c r="U20" i="8"/>
  <c r="J20" i="8"/>
  <c r="I20" i="8"/>
  <c r="U19" i="8"/>
  <c r="K19" i="8"/>
  <c r="J19" i="8"/>
  <c r="I19" i="8"/>
  <c r="U18" i="8"/>
  <c r="K18" i="8"/>
  <c r="J18" i="8"/>
  <c r="I18" i="8"/>
  <c r="U17" i="8"/>
  <c r="K17" i="8"/>
  <c r="J17" i="8"/>
  <c r="I17" i="8"/>
  <c r="U16" i="8"/>
  <c r="K16" i="8"/>
  <c r="J16" i="8"/>
  <c r="I16" i="8"/>
  <c r="U15" i="8"/>
  <c r="K15" i="8"/>
  <c r="J15" i="8"/>
  <c r="I15" i="8"/>
  <c r="U14" i="8"/>
  <c r="K14" i="8"/>
  <c r="J14" i="8"/>
  <c r="I14" i="8"/>
  <c r="U13" i="8"/>
  <c r="K13" i="8"/>
  <c r="J13" i="8"/>
  <c r="I13" i="8"/>
  <c r="U12" i="8"/>
  <c r="K12" i="8"/>
  <c r="J12" i="8"/>
  <c r="I12" i="8"/>
  <c r="U11" i="8"/>
  <c r="K11" i="8"/>
  <c r="J11" i="8"/>
  <c r="I11" i="8"/>
  <c r="U10" i="8"/>
  <c r="K10" i="8"/>
  <c r="J10" i="8"/>
  <c r="I10" i="8"/>
  <c r="U9" i="8"/>
  <c r="K9" i="8"/>
  <c r="J9" i="8"/>
  <c r="I9" i="8"/>
  <c r="U8" i="8"/>
  <c r="K8" i="8"/>
  <c r="J8" i="8"/>
  <c r="I8" i="8"/>
  <c r="U7" i="8"/>
  <c r="J7" i="8"/>
  <c r="I7" i="8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A4" i="7"/>
  <c r="A3" i="7"/>
  <c r="FD4" i="7" l="1"/>
  <c r="FI4" i="7"/>
  <c r="FS4" i="7"/>
  <c r="FX4" i="7"/>
  <c r="FB4" i="7"/>
  <c r="FH4" i="7"/>
  <c r="FL4" i="7"/>
  <c r="FQ4" i="7"/>
  <c r="FW4" i="7"/>
  <c r="GA4" i="7"/>
  <c r="FF4" i="7"/>
  <c r="FU4" i="7"/>
  <c r="Y4" i="7"/>
  <c r="AD4" i="7"/>
  <c r="FJ4" i="7"/>
  <c r="FY4" i="7"/>
  <c r="Z4" i="7"/>
  <c r="AE4" i="7"/>
  <c r="FK4" i="7"/>
  <c r="FN4" i="7"/>
  <c r="T4" i="7"/>
  <c r="AF4" i="7"/>
  <c r="EM4" i="7"/>
  <c r="ES4" i="7"/>
  <c r="EW4" i="7"/>
  <c r="FE4" i="7"/>
  <c r="AC4" i="7"/>
  <c r="EJ4" i="7"/>
  <c r="EQ4" i="7"/>
  <c r="EV4" i="7"/>
  <c r="EP4" i="7"/>
  <c r="DU4" i="7"/>
  <c r="EB4" i="7"/>
  <c r="EG4" i="7"/>
  <c r="DI4" i="7"/>
  <c r="DO4" i="7"/>
  <c r="DS4" i="7"/>
  <c r="DC4" i="7"/>
  <c r="AG4" i="7"/>
  <c r="EO4" i="7"/>
  <c r="EA4" i="7"/>
  <c r="EF4" i="7"/>
  <c r="DF4" i="7"/>
  <c r="DM4" i="7"/>
  <c r="DR4" i="7"/>
  <c r="DB4" i="7"/>
  <c r="DZ4" i="7"/>
  <c r="DQ4" i="7"/>
  <c r="CT4" i="7"/>
  <c r="CO4" i="7"/>
  <c r="CH4" i="7"/>
  <c r="FT4" i="7"/>
  <c r="W4" i="7"/>
  <c r="ET4" i="7"/>
  <c r="ED4" i="7"/>
  <c r="DK4" i="7"/>
  <c r="CV4" i="7"/>
  <c r="CL4" i="7"/>
  <c r="CB4" i="7"/>
  <c r="CI4" i="7"/>
  <c r="FZ4" i="7"/>
  <c r="AA4" i="7"/>
  <c r="EU4" i="7"/>
  <c r="EE4" i="7"/>
  <c r="DL4" i="7"/>
  <c r="CZ4" i="7"/>
  <c r="DA4" i="7"/>
  <c r="CW4" i="7"/>
  <c r="CE4" i="7"/>
  <c r="BW4" i="7"/>
  <c r="BM4" i="7"/>
  <c r="BT4" i="7"/>
  <c r="BI4" i="7"/>
  <c r="BA4" i="7"/>
  <c r="BG4" i="7"/>
  <c r="AR4" i="7"/>
  <c r="AO4" i="7"/>
  <c r="EH4" i="7"/>
  <c r="DD4" i="7"/>
  <c r="CX4" i="7"/>
  <c r="CG4" i="7"/>
  <c r="BJ4" i="7"/>
  <c r="AS4" i="7"/>
  <c r="DX4" i="7"/>
  <c r="CQ4" i="7"/>
  <c r="CN4" i="7"/>
  <c r="BZ4" i="7"/>
  <c r="BS4" i="7"/>
  <c r="BH4" i="7"/>
  <c r="AX4" i="7"/>
  <c r="BE4" i="7"/>
  <c r="AU4" i="7"/>
  <c r="AN4" i="7"/>
  <c r="DP4" i="7"/>
  <c r="BX4" i="7"/>
  <c r="BP4" i="7"/>
  <c r="BV4" i="7"/>
  <c r="BC4" i="7"/>
  <c r="BY4" i="7"/>
  <c r="AI4" i="7"/>
  <c r="CK4" i="7"/>
  <c r="BD4" i="7"/>
  <c r="AP4" i="7"/>
  <c r="AL4" i="7"/>
  <c r="CM4" i="7"/>
  <c r="BR4" i="7"/>
  <c r="BK4" i="7"/>
  <c r="AV4" i="7"/>
  <c r="EY4" i="7"/>
  <c r="AT4" i="7"/>
  <c r="P4" i="7"/>
  <c r="N4" i="7"/>
  <c r="Q4" i="7"/>
  <c r="R4" i="7"/>
  <c r="K4" i="7"/>
  <c r="O4" i="7"/>
  <c r="E4" i="7"/>
  <c r="L4" i="7"/>
  <c r="J4" i="7"/>
  <c r="CD4" i="7"/>
  <c r="FM4" i="7"/>
  <c r="AW4" i="7"/>
  <c r="AY4" i="7" s="1"/>
  <c r="BO4" i="7"/>
  <c r="CP4" i="7"/>
  <c r="DH4" i="7"/>
  <c r="CA4" i="7"/>
  <c r="FA4" i="7"/>
  <c r="DT4" i="7"/>
  <c r="AZ4" i="7"/>
  <c r="EL4" i="7"/>
  <c r="DE4" i="7"/>
  <c r="DG4" i="7" s="1"/>
  <c r="DW4" i="7"/>
  <c r="EX4" i="7"/>
  <c r="EZ4" i="7" s="1"/>
  <c r="FP4" i="7"/>
  <c r="EI4" i="7"/>
  <c r="CS4" i="7"/>
  <c r="BL4" i="7"/>
  <c r="AK4" i="7"/>
  <c r="EY12" i="7"/>
  <c r="FE12" i="7"/>
  <c r="FJ12" i="7"/>
  <c r="FN12" i="7"/>
  <c r="FT12" i="7"/>
  <c r="FY12" i="7"/>
  <c r="FD12" i="7"/>
  <c r="FI12" i="7"/>
  <c r="FS12" i="7"/>
  <c r="FX12" i="7"/>
  <c r="FB12" i="7"/>
  <c r="FL12" i="7"/>
  <c r="FQ12" i="7"/>
  <c r="GA12" i="7"/>
  <c r="T12" i="7"/>
  <c r="Z12" i="7"/>
  <c r="AE12" i="7"/>
  <c r="FF12" i="7"/>
  <c r="FU12" i="7"/>
  <c r="V12" i="7"/>
  <c r="AA12" i="7"/>
  <c r="AF12" i="7"/>
  <c r="FW12" i="7"/>
  <c r="AC12" i="7"/>
  <c r="EO12" i="7"/>
  <c r="ET12" i="7"/>
  <c r="FK12" i="7"/>
  <c r="FP12" i="7"/>
  <c r="Y12" i="7"/>
  <c r="EM12" i="7"/>
  <c r="ES12" i="7"/>
  <c r="EW12" i="7"/>
  <c r="W12" i="7"/>
  <c r="EL12" i="7"/>
  <c r="EV12" i="7"/>
  <c r="DX12" i="7"/>
  <c r="ED12" i="7"/>
  <c r="EH12" i="7"/>
  <c r="DK12" i="7"/>
  <c r="DP12" i="7"/>
  <c r="EJ12" i="7"/>
  <c r="EU12" i="7"/>
  <c r="DW12" i="7"/>
  <c r="EB12" i="7"/>
  <c r="EG12" i="7"/>
  <c r="DI12" i="7"/>
  <c r="DO12" i="7"/>
  <c r="DS12" i="7"/>
  <c r="FH12" i="7"/>
  <c r="EQ12" i="7"/>
  <c r="DU12" i="7"/>
  <c r="EF12" i="7"/>
  <c r="DM12" i="7"/>
  <c r="DC12" i="7"/>
  <c r="CV12" i="7"/>
  <c r="CO12" i="7"/>
  <c r="CD12" i="7"/>
  <c r="CI12" i="7"/>
  <c r="AD12" i="7"/>
  <c r="DZ12" i="7"/>
  <c r="DF12" i="7"/>
  <c r="DQ12" i="7"/>
  <c r="DD12" i="7"/>
  <c r="CQ12" i="7"/>
  <c r="CW12" i="7"/>
  <c r="CL12" i="7"/>
  <c r="CE12" i="7"/>
  <c r="CK12" i="7"/>
  <c r="DR12" i="7"/>
  <c r="DA12" i="7"/>
  <c r="CS12" i="7"/>
  <c r="BW12" i="7"/>
  <c r="BP12" i="7"/>
  <c r="BV12" i="7"/>
  <c r="BI12" i="7"/>
  <c r="BC12" i="7"/>
  <c r="AR12" i="7"/>
  <c r="AP12" i="7"/>
  <c r="CT12" i="7"/>
  <c r="CU12" i="7" s="1"/>
  <c r="BX12" i="7"/>
  <c r="BJ12" i="7"/>
  <c r="BD12" i="7"/>
  <c r="AS12" i="7"/>
  <c r="FZ12" i="7"/>
  <c r="EP12" i="7"/>
  <c r="EE12" i="7"/>
  <c r="DL12" i="7"/>
  <c r="CN12" i="7"/>
  <c r="CH12" i="7"/>
  <c r="BZ12" i="7"/>
  <c r="BO12" i="7"/>
  <c r="BT12" i="7"/>
  <c r="BH12" i="7"/>
  <c r="BA12" i="7"/>
  <c r="BG12" i="7"/>
  <c r="AU12" i="7"/>
  <c r="AO12" i="7"/>
  <c r="FA12" i="7"/>
  <c r="DB12" i="7"/>
  <c r="CB12" i="7"/>
  <c r="BR12" i="7"/>
  <c r="AX12" i="7"/>
  <c r="EA12" i="7"/>
  <c r="DH12" i="7"/>
  <c r="BY12" i="7"/>
  <c r="BS12" i="7"/>
  <c r="AT12" i="7"/>
  <c r="CM12" i="7"/>
  <c r="AG12" i="7"/>
  <c r="CZ12" i="7"/>
  <c r="BM12" i="7"/>
  <c r="AV12" i="7"/>
  <c r="AL12" i="7"/>
  <c r="AK12" i="7"/>
  <c r="AZ12" i="7"/>
  <c r="AI12" i="7"/>
  <c r="CG12" i="7"/>
  <c r="BK12" i="7"/>
  <c r="BE12" i="7"/>
  <c r="CX12" i="7"/>
  <c r="AN12" i="7"/>
  <c r="P12" i="7"/>
  <c r="J12" i="7"/>
  <c r="Q12" i="7"/>
  <c r="R12" i="7"/>
  <c r="O12" i="7"/>
  <c r="G12" i="7"/>
  <c r="L12" i="7"/>
  <c r="K12" i="7"/>
  <c r="N12" i="7"/>
  <c r="E12" i="7"/>
  <c r="CP12" i="7"/>
  <c r="CR12" i="7" s="1"/>
  <c r="CA12" i="7"/>
  <c r="DT12" i="7"/>
  <c r="FM12" i="7"/>
  <c r="AW12" i="7"/>
  <c r="EX12" i="7"/>
  <c r="EZ12" i="7" s="1"/>
  <c r="EI12" i="7"/>
  <c r="BL12" i="7"/>
  <c r="BN12" i="7" s="1"/>
  <c r="DE12" i="7"/>
  <c r="AH12" i="7"/>
  <c r="S12" i="7"/>
  <c r="D12" i="7"/>
  <c r="F12" i="7" s="1"/>
  <c r="GA3" i="7"/>
  <c r="FW3" i="7"/>
  <c r="FQ3" i="7"/>
  <c r="FK3" i="7"/>
  <c r="FF3" i="7"/>
  <c r="FA3" i="7"/>
  <c r="FZ3" i="7"/>
  <c r="FU3" i="7"/>
  <c r="FP3" i="7"/>
  <c r="FJ3" i="7"/>
  <c r="FE3" i="7"/>
  <c r="EY3" i="7"/>
  <c r="FT3" i="7"/>
  <c r="FI3" i="7"/>
  <c r="FX3" i="7"/>
  <c r="FL3" i="7"/>
  <c r="FB3" i="7"/>
  <c r="FY3" i="7"/>
  <c r="FD3" i="7"/>
  <c r="ET3" i="7"/>
  <c r="EO3" i="7"/>
  <c r="EH3" i="7"/>
  <c r="ED3" i="7"/>
  <c r="DX3" i="7"/>
  <c r="DR3" i="7"/>
  <c r="DM3" i="7"/>
  <c r="DH3" i="7"/>
  <c r="FH3" i="7"/>
  <c r="EU3" i="7"/>
  <c r="EP3" i="7"/>
  <c r="EJ3" i="7"/>
  <c r="EE3" i="7"/>
  <c r="DZ3" i="7"/>
  <c r="DS3" i="7"/>
  <c r="DO3" i="7"/>
  <c r="DI3" i="7"/>
  <c r="FN3" i="7"/>
  <c r="EQ3" i="7"/>
  <c r="EF3" i="7"/>
  <c r="DU3" i="7"/>
  <c r="DK3" i="7"/>
  <c r="DB3" i="7"/>
  <c r="CW3" i="7"/>
  <c r="CQ3" i="7"/>
  <c r="CL3" i="7"/>
  <c r="EW3" i="7"/>
  <c r="EM3" i="7"/>
  <c r="EB3" i="7"/>
  <c r="DQ3" i="7"/>
  <c r="DF3" i="7"/>
  <c r="DA3" i="7"/>
  <c r="CV3" i="7"/>
  <c r="CO3" i="7"/>
  <c r="EV3" i="7"/>
  <c r="DD3" i="7"/>
  <c r="CT3" i="7"/>
  <c r="CG3" i="7"/>
  <c r="BZ3" i="7"/>
  <c r="BV3" i="7"/>
  <c r="BP3" i="7"/>
  <c r="BJ3" i="7"/>
  <c r="BE3" i="7"/>
  <c r="AZ3" i="7"/>
  <c r="AT3" i="7"/>
  <c r="AN3" i="7"/>
  <c r="EG3" i="7"/>
  <c r="CE3" i="7"/>
  <c r="BY3" i="7"/>
  <c r="BT3" i="7"/>
  <c r="BO3" i="7"/>
  <c r="BI3" i="7"/>
  <c r="BD3" i="7"/>
  <c r="FS3" i="7"/>
  <c r="DW3" i="7"/>
  <c r="DL3" i="7"/>
  <c r="CX3" i="7"/>
  <c r="CM3" i="7"/>
  <c r="CH3" i="7"/>
  <c r="CB3" i="7"/>
  <c r="BW3" i="7"/>
  <c r="BR3" i="7"/>
  <c r="BK3" i="7"/>
  <c r="BG3" i="7"/>
  <c r="BA3" i="7"/>
  <c r="AU3" i="7"/>
  <c r="AO3" i="7"/>
  <c r="ES3" i="7"/>
  <c r="DC3" i="7"/>
  <c r="CS3" i="7"/>
  <c r="CK3" i="7"/>
  <c r="AX3" i="7"/>
  <c r="AS3" i="7"/>
  <c r="BX3" i="7"/>
  <c r="BM3" i="7"/>
  <c r="BC3" i="7"/>
  <c r="AV3" i="7"/>
  <c r="EA3" i="7"/>
  <c r="AP3" i="7"/>
  <c r="CZ3" i="7"/>
  <c r="CD3" i="7"/>
  <c r="BS3" i="7"/>
  <c r="AL3" i="7"/>
  <c r="AK3" i="7"/>
  <c r="CN3" i="7"/>
  <c r="BH3" i="7"/>
  <c r="EL3" i="7"/>
  <c r="DP3" i="7"/>
  <c r="CI3" i="7"/>
  <c r="AR3" i="7"/>
  <c r="AG3" i="7"/>
  <c r="AC3" i="7"/>
  <c r="H3" i="7"/>
  <c r="R3" i="7"/>
  <c r="AF3" i="7"/>
  <c r="AA3" i="7"/>
  <c r="W3" i="7"/>
  <c r="Q3" i="7"/>
  <c r="AE3" i="7"/>
  <c r="Z3" i="7"/>
  <c r="V3" i="7"/>
  <c r="P3" i="7"/>
  <c r="O3" i="7"/>
  <c r="J3" i="7"/>
  <c r="AD3" i="7"/>
  <c r="Y3" i="7"/>
  <c r="L3" i="7"/>
  <c r="G3" i="7"/>
  <c r="N3" i="7"/>
  <c r="K3" i="7"/>
  <c r="DE3" i="7"/>
  <c r="EX3" i="7"/>
  <c r="CA3" i="7"/>
  <c r="BL3" i="7"/>
  <c r="CP3" i="7"/>
  <c r="DT3" i="7"/>
  <c r="AW3" i="7"/>
  <c r="EI3" i="7"/>
  <c r="FM3" i="7"/>
  <c r="FA7" i="7"/>
  <c r="FF7" i="7"/>
  <c r="FK7" i="7"/>
  <c r="FP7" i="7"/>
  <c r="FU7" i="7"/>
  <c r="FZ7" i="7"/>
  <c r="EY7" i="7"/>
  <c r="FE7" i="7"/>
  <c r="FJ7" i="7"/>
  <c r="FN7" i="7"/>
  <c r="FT7" i="7"/>
  <c r="FY7" i="7"/>
  <c r="FD7" i="7"/>
  <c r="FS7" i="7"/>
  <c r="V7" i="7"/>
  <c r="AA7" i="7"/>
  <c r="AF7" i="7"/>
  <c r="FH7" i="7"/>
  <c r="FW7" i="7"/>
  <c r="W7" i="7"/>
  <c r="AC7" i="7"/>
  <c r="AG7" i="7"/>
  <c r="FI7" i="7"/>
  <c r="FM7" i="7"/>
  <c r="S7" i="7"/>
  <c r="AD7" i="7"/>
  <c r="EJ7" i="7"/>
  <c r="EP7" i="7"/>
  <c r="EU7" i="7"/>
  <c r="FB7" i="7"/>
  <c r="GA7" i="7"/>
  <c r="Z7" i="7"/>
  <c r="EI7" i="7"/>
  <c r="EO7" i="7"/>
  <c r="ET7" i="7"/>
  <c r="EM7" i="7"/>
  <c r="EW7" i="7"/>
  <c r="DT7" i="7"/>
  <c r="DZ7" i="7"/>
  <c r="EE7" i="7"/>
  <c r="DF7" i="7"/>
  <c r="DL7" i="7"/>
  <c r="DQ7" i="7"/>
  <c r="DC7" i="7"/>
  <c r="FL7" i="7"/>
  <c r="AE7" i="7"/>
  <c r="EL7" i="7"/>
  <c r="EV7" i="7"/>
  <c r="DX7" i="7"/>
  <c r="ED7" i="7"/>
  <c r="EH7" i="7"/>
  <c r="DE7" i="7"/>
  <c r="DK7" i="7"/>
  <c r="DP7" i="7"/>
  <c r="DB7" i="7"/>
  <c r="EX7" i="7"/>
  <c r="FX7" i="7"/>
  <c r="DW7" i="7"/>
  <c r="EG7" i="7"/>
  <c r="DO7" i="7"/>
  <c r="DA7" i="7"/>
  <c r="CP7" i="7"/>
  <c r="CV7" i="7"/>
  <c r="CO7" i="7"/>
  <c r="CE7" i="7"/>
  <c r="CK7" i="7"/>
  <c r="EQ7" i="7"/>
  <c r="EA7" i="7"/>
  <c r="DH7" i="7"/>
  <c r="DR7" i="7"/>
  <c r="DD7" i="7"/>
  <c r="CQ7" i="7"/>
  <c r="CW7" i="7"/>
  <c r="CL7" i="7"/>
  <c r="CA7" i="7"/>
  <c r="CG7" i="7"/>
  <c r="ES7" i="7"/>
  <c r="EB7" i="7"/>
  <c r="DI7" i="7"/>
  <c r="CS7" i="7"/>
  <c r="CM7" i="7"/>
  <c r="CH7" i="7"/>
  <c r="BW7" i="7"/>
  <c r="BL7" i="7"/>
  <c r="BR7" i="7"/>
  <c r="BI7" i="7"/>
  <c r="AX7" i="7"/>
  <c r="BD7" i="7"/>
  <c r="AO7" i="7"/>
  <c r="AL7" i="7"/>
  <c r="AK7" i="7"/>
  <c r="AH7" i="7"/>
  <c r="FQ7" i="7"/>
  <c r="CN7" i="7"/>
  <c r="CI7" i="7"/>
  <c r="BX7" i="7"/>
  <c r="BM7" i="7"/>
  <c r="BS7" i="7"/>
  <c r="BJ7" i="7"/>
  <c r="AZ7" i="7"/>
  <c r="AV7" i="7"/>
  <c r="AR7" i="7"/>
  <c r="DU7" i="7"/>
  <c r="CD7" i="7"/>
  <c r="BZ7" i="7"/>
  <c r="BP7" i="7"/>
  <c r="BV7" i="7"/>
  <c r="BH7" i="7"/>
  <c r="AW7" i="7"/>
  <c r="BC7" i="7"/>
  <c r="AT7" i="7"/>
  <c r="AN7" i="7"/>
  <c r="EF7" i="7"/>
  <c r="DM7" i="7"/>
  <c r="CZ7" i="7"/>
  <c r="CT7" i="7"/>
  <c r="CU7" i="7" s="1"/>
  <c r="BE7" i="7"/>
  <c r="CB7" i="7"/>
  <c r="BK7" i="7"/>
  <c r="BG7" i="7"/>
  <c r="Y7" i="7"/>
  <c r="CX7" i="7"/>
  <c r="BO7" i="7"/>
  <c r="BY7" i="7"/>
  <c r="BT7" i="7"/>
  <c r="BA7" i="7"/>
  <c r="AP7" i="7"/>
  <c r="AS7" i="7"/>
  <c r="DS7" i="7"/>
  <c r="AU7" i="7"/>
  <c r="K7" i="7"/>
  <c r="P7" i="7"/>
  <c r="O7" i="7"/>
  <c r="Q7" i="7"/>
  <c r="N7" i="7"/>
  <c r="R7" i="7"/>
  <c r="D7" i="7"/>
  <c r="J7" i="7"/>
  <c r="G7" i="7"/>
  <c r="L7" i="7"/>
  <c r="FD11" i="7"/>
  <c r="FI11" i="7"/>
  <c r="FS11" i="7"/>
  <c r="FX11" i="7"/>
  <c r="FB11" i="7"/>
  <c r="FH11" i="7"/>
  <c r="FL11" i="7"/>
  <c r="FQ11" i="7"/>
  <c r="FW11" i="7"/>
  <c r="GA11" i="7"/>
  <c r="FF11" i="7"/>
  <c r="FU11" i="7"/>
  <c r="Y11" i="7"/>
  <c r="AD11" i="7"/>
  <c r="EY11" i="7"/>
  <c r="FJ11" i="7"/>
  <c r="FN11" i="7"/>
  <c r="FY11" i="7"/>
  <c r="T11" i="7"/>
  <c r="Z11" i="7"/>
  <c r="AE11" i="7"/>
  <c r="FK11" i="7"/>
  <c r="FP11" i="7"/>
  <c r="V11" i="7"/>
  <c r="AF11" i="7"/>
  <c r="EM11" i="7"/>
  <c r="ES11" i="7"/>
  <c r="EW11" i="7"/>
  <c r="FE11" i="7"/>
  <c r="AC11" i="7"/>
  <c r="EL11" i="7"/>
  <c r="EQ11" i="7"/>
  <c r="EV11" i="7"/>
  <c r="FA11" i="7"/>
  <c r="FZ11" i="7"/>
  <c r="EP11" i="7"/>
  <c r="DW11" i="7"/>
  <c r="EB11" i="7"/>
  <c r="EG11" i="7"/>
  <c r="DI11" i="7"/>
  <c r="DO11" i="7"/>
  <c r="DS11" i="7"/>
  <c r="FT11" i="7"/>
  <c r="AG11" i="7"/>
  <c r="EO11" i="7"/>
  <c r="DU11" i="7"/>
  <c r="EA11" i="7"/>
  <c r="EF11" i="7"/>
  <c r="DH11" i="7"/>
  <c r="DM11" i="7"/>
  <c r="DR11" i="7"/>
  <c r="AA11" i="7"/>
  <c r="EJ11" i="7"/>
  <c r="DZ11" i="7"/>
  <c r="DF11" i="7"/>
  <c r="DQ11" i="7"/>
  <c r="DC11" i="7"/>
  <c r="CS11" i="7"/>
  <c r="CX11" i="7"/>
  <c r="CO11" i="7"/>
  <c r="CB11" i="7"/>
  <c r="CH11" i="7"/>
  <c r="ET11" i="7"/>
  <c r="ED11" i="7"/>
  <c r="DK11" i="7"/>
  <c r="CZ11" i="7"/>
  <c r="DD11" i="7"/>
  <c r="CT11" i="7"/>
  <c r="CL11" i="7"/>
  <c r="CD11" i="7"/>
  <c r="CI11" i="7"/>
  <c r="EE11" i="7"/>
  <c r="DL11" i="7"/>
  <c r="CM11" i="7"/>
  <c r="CK11" i="7"/>
  <c r="BW11" i="7"/>
  <c r="BO11" i="7"/>
  <c r="BT11" i="7"/>
  <c r="BI11" i="7"/>
  <c r="BA11" i="7"/>
  <c r="BG11" i="7"/>
  <c r="AO11" i="7"/>
  <c r="AL11" i="7"/>
  <c r="AK11" i="7"/>
  <c r="W11" i="7"/>
  <c r="DP11" i="7"/>
  <c r="BV11" i="7"/>
  <c r="BC11" i="7"/>
  <c r="DX11" i="7"/>
  <c r="DY11" i="7" s="1"/>
  <c r="DB11" i="7"/>
  <c r="CW11" i="7"/>
  <c r="CG11" i="7"/>
  <c r="BZ11" i="7"/>
  <c r="BM11" i="7"/>
  <c r="BS11" i="7"/>
  <c r="BH11" i="7"/>
  <c r="AZ11" i="7"/>
  <c r="BE11" i="7"/>
  <c r="AT11" i="7"/>
  <c r="AN11" i="7"/>
  <c r="EH11" i="7"/>
  <c r="CQ11" i="7"/>
  <c r="CN11" i="7"/>
  <c r="BX11" i="7"/>
  <c r="BP11" i="7"/>
  <c r="BQ11" i="7" s="1"/>
  <c r="BJ11" i="7"/>
  <c r="AV11" i="7"/>
  <c r="AR11" i="7"/>
  <c r="EU11" i="7"/>
  <c r="CE11" i="7"/>
  <c r="CF11" i="7" s="1"/>
  <c r="BK11" i="7"/>
  <c r="DA11" i="7"/>
  <c r="AX11" i="7"/>
  <c r="BY11" i="7"/>
  <c r="BD11" i="7"/>
  <c r="AU11" i="7"/>
  <c r="AS11" i="7"/>
  <c r="AI11" i="7"/>
  <c r="CV11" i="7"/>
  <c r="AP11" i="7"/>
  <c r="BR11" i="7"/>
  <c r="N11" i="7"/>
  <c r="P11" i="7"/>
  <c r="O11" i="7"/>
  <c r="Q11" i="7"/>
  <c r="E11" i="7"/>
  <c r="K11" i="7"/>
  <c r="R11" i="7"/>
  <c r="G11" i="7"/>
  <c r="L11" i="7"/>
  <c r="J11" i="7"/>
  <c r="AW11" i="7"/>
  <c r="EI11" i="7"/>
  <c r="EK11" i="7" s="1"/>
  <c r="BL11" i="7"/>
  <c r="BN11" i="7" s="1"/>
  <c r="FM11" i="7"/>
  <c r="EX11" i="7"/>
  <c r="CA11" i="7"/>
  <c r="CC11" i="7" s="1"/>
  <c r="DT11" i="7"/>
  <c r="DV11" i="7" s="1"/>
  <c r="DE11" i="7"/>
  <c r="DG11" i="7" s="1"/>
  <c r="CP11" i="7"/>
  <c r="FA15" i="7"/>
  <c r="FF15" i="7"/>
  <c r="FK15" i="7"/>
  <c r="FP15" i="7"/>
  <c r="FU15" i="7"/>
  <c r="FZ15" i="7"/>
  <c r="EY15" i="7"/>
  <c r="FE15" i="7"/>
  <c r="FJ15" i="7"/>
  <c r="FN15" i="7"/>
  <c r="FT15" i="7"/>
  <c r="FY15" i="7"/>
  <c r="EX15" i="7"/>
  <c r="FI15" i="7"/>
  <c r="FM15" i="7"/>
  <c r="FX15" i="7"/>
  <c r="FB15" i="7"/>
  <c r="FC15" i="7" s="1"/>
  <c r="FL15" i="7"/>
  <c r="FQ15" i="7"/>
  <c r="GA15" i="7"/>
  <c r="FS15" i="7"/>
  <c r="T15" i="7"/>
  <c r="Z15" i="7"/>
  <c r="AE15" i="7"/>
  <c r="FH15" i="7"/>
  <c r="S15" i="7"/>
  <c r="Y15" i="7"/>
  <c r="AD15" i="7"/>
  <c r="AC15" i="7"/>
  <c r="EM15" i="7"/>
  <c r="ES15" i="7"/>
  <c r="EW15" i="7"/>
  <c r="DT15" i="7"/>
  <c r="DZ15" i="7"/>
  <c r="EE15" i="7"/>
  <c r="DF15" i="7"/>
  <c r="DL15" i="7"/>
  <c r="DQ15" i="7"/>
  <c r="AA15" i="7"/>
  <c r="AB15" i="7" s="1"/>
  <c r="EL15" i="7"/>
  <c r="EQ15" i="7"/>
  <c r="EV15" i="7"/>
  <c r="DX15" i="7"/>
  <c r="ED15" i="7"/>
  <c r="EH15" i="7"/>
  <c r="DE15" i="7"/>
  <c r="DK15" i="7"/>
  <c r="DP15" i="7"/>
  <c r="AG15" i="7"/>
  <c r="EJ15" i="7"/>
  <c r="EU15" i="7"/>
  <c r="EB15" i="7"/>
  <c r="DI15" i="7"/>
  <c r="DS15" i="7"/>
  <c r="DC15" i="7"/>
  <c r="CP15" i="7"/>
  <c r="CV15" i="7"/>
  <c r="CO15" i="7"/>
  <c r="CE15" i="7"/>
  <c r="CK15" i="7"/>
  <c r="FW15" i="7"/>
  <c r="V15" i="7"/>
  <c r="EO15" i="7"/>
  <c r="DU15" i="7"/>
  <c r="EF15" i="7"/>
  <c r="DM15" i="7"/>
  <c r="DD15" i="7"/>
  <c r="CQ15" i="7"/>
  <c r="CR15" i="7" s="1"/>
  <c r="CW15" i="7"/>
  <c r="CL15" i="7"/>
  <c r="CA15" i="7"/>
  <c r="CG15" i="7"/>
  <c r="W15" i="7"/>
  <c r="EG15" i="7"/>
  <c r="DO15" i="7"/>
  <c r="CX15" i="7"/>
  <c r="CM15" i="7"/>
  <c r="CB15" i="7"/>
  <c r="BW15" i="7"/>
  <c r="BL15" i="7"/>
  <c r="BR15" i="7"/>
  <c r="BI15" i="7"/>
  <c r="AX15" i="7"/>
  <c r="BD15" i="7"/>
  <c r="AO15" i="7"/>
  <c r="AL15" i="7"/>
  <c r="AK15" i="7"/>
  <c r="AH15" i="7"/>
  <c r="DR15" i="7"/>
  <c r="CN15" i="7"/>
  <c r="CD15" i="7"/>
  <c r="BM15" i="7"/>
  <c r="BN15" i="7" s="1"/>
  <c r="BJ15" i="7"/>
  <c r="AZ15" i="7"/>
  <c r="AR15" i="7"/>
  <c r="ET15" i="7"/>
  <c r="EA15" i="7"/>
  <c r="DH15" i="7"/>
  <c r="CZ15" i="7"/>
  <c r="DB15" i="7"/>
  <c r="CT15" i="7"/>
  <c r="CI15" i="7"/>
  <c r="BZ15" i="7"/>
  <c r="BP15" i="7"/>
  <c r="BV15" i="7"/>
  <c r="BH15" i="7"/>
  <c r="AW15" i="7"/>
  <c r="BC15" i="7"/>
  <c r="AT15" i="7"/>
  <c r="AN15" i="7"/>
  <c r="AF15" i="7"/>
  <c r="EI15" i="7"/>
  <c r="BX15" i="7"/>
  <c r="BS15" i="7"/>
  <c r="BE15" i="7"/>
  <c r="AV15" i="7"/>
  <c r="DA15" i="7"/>
  <c r="CS15" i="7"/>
  <c r="CH15" i="7"/>
  <c r="BK15" i="7"/>
  <c r="BO15" i="7"/>
  <c r="AI15" i="7"/>
  <c r="BA15" i="7"/>
  <c r="AS15" i="7"/>
  <c r="FD15" i="7"/>
  <c r="BY15" i="7"/>
  <c r="BG15" i="7"/>
  <c r="AP15" i="7"/>
  <c r="AU15" i="7"/>
  <c r="EP15" i="7"/>
  <c r="DW15" i="7"/>
  <c r="BT15" i="7"/>
  <c r="E15" i="7"/>
  <c r="K15" i="7"/>
  <c r="P15" i="7"/>
  <c r="O15" i="7"/>
  <c r="Q15" i="7"/>
  <c r="N15" i="7"/>
  <c r="R15" i="7"/>
  <c r="L15" i="7"/>
  <c r="G15" i="7"/>
  <c r="D15" i="7"/>
  <c r="J15" i="7"/>
  <c r="FA19" i="7"/>
  <c r="FF19" i="7"/>
  <c r="FK19" i="7"/>
  <c r="EY19" i="7"/>
  <c r="FE19" i="7"/>
  <c r="FJ19" i="7"/>
  <c r="EX19" i="7"/>
  <c r="FI19" i="7"/>
  <c r="FM19" i="7"/>
  <c r="FS19" i="7"/>
  <c r="FX19" i="7"/>
  <c r="FB19" i="7"/>
  <c r="FL19" i="7"/>
  <c r="FN19" i="7"/>
  <c r="FT19" i="7"/>
  <c r="FY19" i="7"/>
  <c r="FP19" i="7"/>
  <c r="FZ19" i="7"/>
  <c r="T19" i="7"/>
  <c r="Z19" i="7"/>
  <c r="AE19" i="7"/>
  <c r="FH19" i="7"/>
  <c r="FW19" i="7"/>
  <c r="S19" i="7"/>
  <c r="Y19" i="7"/>
  <c r="AD19" i="7"/>
  <c r="FD19" i="7"/>
  <c r="AC19" i="7"/>
  <c r="EM19" i="7"/>
  <c r="ES19" i="7"/>
  <c r="EW19" i="7"/>
  <c r="DT19" i="7"/>
  <c r="DZ19" i="7"/>
  <c r="EE19" i="7"/>
  <c r="DF19" i="7"/>
  <c r="DL19" i="7"/>
  <c r="DQ19" i="7"/>
  <c r="GA19" i="7"/>
  <c r="AA19" i="7"/>
  <c r="EL19" i="7"/>
  <c r="EQ19" i="7"/>
  <c r="EV19" i="7"/>
  <c r="DX19" i="7"/>
  <c r="ED19" i="7"/>
  <c r="EH19" i="7"/>
  <c r="DE19" i="7"/>
  <c r="DK19" i="7"/>
  <c r="DP19" i="7"/>
  <c r="AG19" i="7"/>
  <c r="EJ19" i="7"/>
  <c r="EU19" i="7"/>
  <c r="EB19" i="7"/>
  <c r="DI19" i="7"/>
  <c r="DS19" i="7"/>
  <c r="DC19" i="7"/>
  <c r="CP19" i="7"/>
  <c r="CV19" i="7"/>
  <c r="CO19" i="7"/>
  <c r="FQ19" i="7"/>
  <c r="V19" i="7"/>
  <c r="EO19" i="7"/>
  <c r="DU19" i="7"/>
  <c r="EF19" i="7"/>
  <c r="DM19" i="7"/>
  <c r="CZ19" i="7"/>
  <c r="DD19" i="7"/>
  <c r="CQ19" i="7"/>
  <c r="CW19" i="7"/>
  <c r="CL19" i="7"/>
  <c r="EG19" i="7"/>
  <c r="DO19" i="7"/>
  <c r="CS19" i="7"/>
  <c r="CM19" i="7"/>
  <c r="CE19" i="7"/>
  <c r="CK19" i="7"/>
  <c r="BW19" i="7"/>
  <c r="BL19" i="7"/>
  <c r="BR19" i="7"/>
  <c r="BI19" i="7"/>
  <c r="AX19" i="7"/>
  <c r="BD19" i="7"/>
  <c r="AO19" i="7"/>
  <c r="AL19" i="7"/>
  <c r="AK19" i="7"/>
  <c r="AH19" i="7"/>
  <c r="EI19" i="7"/>
  <c r="CT19" i="7"/>
  <c r="CG19" i="7"/>
  <c r="BJ19" i="7"/>
  <c r="AZ19" i="7"/>
  <c r="AV19" i="7"/>
  <c r="AR19" i="7"/>
  <c r="AF19" i="7"/>
  <c r="ET19" i="7"/>
  <c r="EA19" i="7"/>
  <c r="DH19" i="7"/>
  <c r="DB19" i="7"/>
  <c r="CD19" i="7"/>
  <c r="CI19" i="7"/>
  <c r="BZ19" i="7"/>
  <c r="BP19" i="7"/>
  <c r="BV19" i="7"/>
  <c r="BH19" i="7"/>
  <c r="AW19" i="7"/>
  <c r="BC19" i="7"/>
  <c r="AT19" i="7"/>
  <c r="AN19" i="7"/>
  <c r="DR19" i="7"/>
  <c r="CN19" i="7"/>
  <c r="CA19" i="7"/>
  <c r="BX19" i="7"/>
  <c r="BM19" i="7"/>
  <c r="BS19" i="7"/>
  <c r="BE19" i="7"/>
  <c r="CX19" i="7"/>
  <c r="CB19" i="7"/>
  <c r="BK19" i="7"/>
  <c r="FU19" i="7"/>
  <c r="DW19" i="7"/>
  <c r="BO19" i="7"/>
  <c r="AS19" i="7"/>
  <c r="BT19" i="7"/>
  <c r="BY19" i="7"/>
  <c r="BG19" i="7"/>
  <c r="AI19" i="7"/>
  <c r="AJ19" i="7" s="1"/>
  <c r="W19" i="7"/>
  <c r="EP19" i="7"/>
  <c r="CH19" i="7"/>
  <c r="AU19" i="7"/>
  <c r="AP19" i="7"/>
  <c r="DA19" i="7"/>
  <c r="BA19" i="7"/>
  <c r="P19" i="7"/>
  <c r="O19" i="7"/>
  <c r="Q19" i="7"/>
  <c r="N19" i="7"/>
  <c r="R19" i="7"/>
  <c r="J19" i="7"/>
  <c r="K19" i="7"/>
  <c r="E19" i="7"/>
  <c r="G19" i="7"/>
  <c r="D19" i="7"/>
  <c r="L19" i="7"/>
  <c r="FB8" i="7"/>
  <c r="FH8" i="7"/>
  <c r="FL8" i="7"/>
  <c r="FQ8" i="7"/>
  <c r="FW8" i="7"/>
  <c r="GA8" i="7"/>
  <c r="FA8" i="7"/>
  <c r="FF8" i="7"/>
  <c r="FK8" i="7"/>
  <c r="FP8" i="7"/>
  <c r="FU8" i="7"/>
  <c r="FZ8" i="7"/>
  <c r="EY8" i="7"/>
  <c r="FJ8" i="7"/>
  <c r="FN8" i="7"/>
  <c r="FY8" i="7"/>
  <c r="W8" i="7"/>
  <c r="AC8" i="7"/>
  <c r="AG8" i="7"/>
  <c r="FD8" i="7"/>
  <c r="FS8" i="7"/>
  <c r="Y8" i="7"/>
  <c r="AD8" i="7"/>
  <c r="FT8" i="7"/>
  <c r="Z8" i="7"/>
  <c r="EL8" i="7"/>
  <c r="EQ8" i="7"/>
  <c r="EV8" i="7"/>
  <c r="FI8" i="7"/>
  <c r="V8" i="7"/>
  <c r="AF8" i="7"/>
  <c r="EJ8" i="7"/>
  <c r="EP8" i="7"/>
  <c r="EU8" i="7"/>
  <c r="FE8" i="7"/>
  <c r="ET8" i="7"/>
  <c r="DU8" i="7"/>
  <c r="EA8" i="7"/>
  <c r="EF8" i="7"/>
  <c r="DH8" i="7"/>
  <c r="DM8" i="7"/>
  <c r="DR8" i="7"/>
  <c r="FX8" i="7"/>
  <c r="ES8" i="7"/>
  <c r="DZ8" i="7"/>
  <c r="EE8" i="7"/>
  <c r="DF8" i="7"/>
  <c r="DL8" i="7"/>
  <c r="DQ8" i="7"/>
  <c r="AE8" i="7"/>
  <c r="EO8" i="7"/>
  <c r="ED8" i="7"/>
  <c r="DK8" i="7"/>
  <c r="CZ8" i="7"/>
  <c r="DC8" i="7"/>
  <c r="CS8" i="7"/>
  <c r="CX8" i="7"/>
  <c r="CO8" i="7"/>
  <c r="CG8" i="7"/>
  <c r="EW8" i="7"/>
  <c r="DW8" i="7"/>
  <c r="EG8" i="7"/>
  <c r="DO8" i="7"/>
  <c r="DD8" i="7"/>
  <c r="CT8" i="7"/>
  <c r="CL8" i="7"/>
  <c r="CB8" i="7"/>
  <c r="CH8" i="7"/>
  <c r="EH8" i="7"/>
  <c r="DP8" i="7"/>
  <c r="DA8" i="7"/>
  <c r="CV8" i="7"/>
  <c r="CI8" i="7"/>
  <c r="BW8" i="7"/>
  <c r="BM8" i="7"/>
  <c r="BS8" i="7"/>
  <c r="BI8" i="7"/>
  <c r="AZ8" i="7"/>
  <c r="BE8" i="7"/>
  <c r="AR8" i="7"/>
  <c r="AP8" i="7"/>
  <c r="EM8" i="7"/>
  <c r="DB8" i="7"/>
  <c r="BO8" i="7"/>
  <c r="BT8" i="7"/>
  <c r="BA8" i="7"/>
  <c r="BB8" i="7" s="1"/>
  <c r="AA8" i="7"/>
  <c r="EB8" i="7"/>
  <c r="DI8" i="7"/>
  <c r="CQ8" i="7"/>
  <c r="CN8" i="7"/>
  <c r="CE8" i="7"/>
  <c r="BZ8" i="7"/>
  <c r="BR8" i="7"/>
  <c r="BH8" i="7"/>
  <c r="AX8" i="7"/>
  <c r="BD8" i="7"/>
  <c r="AU8" i="7"/>
  <c r="AO8" i="7"/>
  <c r="DS8" i="7"/>
  <c r="CW8" i="7"/>
  <c r="CK8" i="7"/>
  <c r="BX8" i="7"/>
  <c r="BJ8" i="7"/>
  <c r="BG8" i="7"/>
  <c r="AS8" i="7"/>
  <c r="BY8" i="7"/>
  <c r="BP8" i="7"/>
  <c r="BQ8" i="7" s="1"/>
  <c r="AN8" i="7"/>
  <c r="DX8" i="7"/>
  <c r="CD8" i="7"/>
  <c r="BK8" i="7"/>
  <c r="AT8" i="7"/>
  <c r="AL8" i="7"/>
  <c r="AK8" i="7"/>
  <c r="AV8" i="7"/>
  <c r="CM8" i="7"/>
  <c r="BV8" i="7"/>
  <c r="BC8" i="7"/>
  <c r="P8" i="7"/>
  <c r="G8" i="7"/>
  <c r="L8" i="7"/>
  <c r="Q8" i="7"/>
  <c r="R8" i="7"/>
  <c r="O8" i="7"/>
  <c r="J8" i="7"/>
  <c r="E8" i="7"/>
  <c r="K8" i="7"/>
  <c r="N8" i="7"/>
  <c r="DT8" i="7"/>
  <c r="FM8" i="7"/>
  <c r="AW8" i="7"/>
  <c r="EX8" i="7"/>
  <c r="EI8" i="7"/>
  <c r="EK8" i="7" s="1"/>
  <c r="BL8" i="7"/>
  <c r="DE8" i="7"/>
  <c r="CP8" i="7"/>
  <c r="CR8" i="7" s="1"/>
  <c r="CA8" i="7"/>
  <c r="CC8" i="7" s="1"/>
  <c r="EX5" i="7"/>
  <c r="FD5" i="7"/>
  <c r="FJ5" i="7"/>
  <c r="FM5" i="7"/>
  <c r="FS5" i="7"/>
  <c r="FY5" i="7"/>
  <c r="FB5" i="7"/>
  <c r="FI5" i="7"/>
  <c r="FQ5" i="7"/>
  <c r="FX5" i="7"/>
  <c r="FA5" i="7"/>
  <c r="FL5" i="7"/>
  <c r="FP5" i="7"/>
  <c r="GA5" i="7"/>
  <c r="Y5" i="7"/>
  <c r="AE5" i="7"/>
  <c r="FE5" i="7"/>
  <c r="FT5" i="7"/>
  <c r="Z5" i="7"/>
  <c r="AF5" i="7"/>
  <c r="FW5" i="7"/>
  <c r="AC5" i="7"/>
  <c r="EM5" i="7"/>
  <c r="ET5" i="7"/>
  <c r="FK5" i="7"/>
  <c r="FN5" i="7"/>
  <c r="FO5" i="7" s="1"/>
  <c r="W5" i="7"/>
  <c r="EL5" i="7"/>
  <c r="ES5" i="7"/>
  <c r="EW5" i="7"/>
  <c r="FH5" i="7"/>
  <c r="V5" i="7"/>
  <c r="EJ5" i="7"/>
  <c r="EV5" i="7"/>
  <c r="DW5" i="7"/>
  <c r="ED5" i="7"/>
  <c r="EH5" i="7"/>
  <c r="DI5" i="7"/>
  <c r="DP5" i="7"/>
  <c r="DC5" i="7"/>
  <c r="EY5" i="7"/>
  <c r="FZ5" i="7"/>
  <c r="EI5" i="7"/>
  <c r="EU5" i="7"/>
  <c r="DU5" i="7"/>
  <c r="EA5" i="7"/>
  <c r="EG5" i="7"/>
  <c r="DH5" i="7"/>
  <c r="DO5" i="7"/>
  <c r="DS5" i="7"/>
  <c r="CZ5" i="7"/>
  <c r="DB5" i="7"/>
  <c r="AG5" i="7"/>
  <c r="EP5" i="7"/>
  <c r="DT5" i="7"/>
  <c r="EF5" i="7"/>
  <c r="DL5" i="7"/>
  <c r="DA5" i="7"/>
  <c r="CP5" i="7"/>
  <c r="CV5" i="7"/>
  <c r="CO5" i="7"/>
  <c r="CB5" i="7"/>
  <c r="CH5" i="7"/>
  <c r="DX5" i="7"/>
  <c r="DE5" i="7"/>
  <c r="DQ5" i="7"/>
  <c r="DD5" i="7"/>
  <c r="CQ5" i="7"/>
  <c r="CW5" i="7"/>
  <c r="CL5" i="7"/>
  <c r="CD5" i="7"/>
  <c r="CK5" i="7"/>
  <c r="DR5" i="7"/>
  <c r="CM5" i="7"/>
  <c r="CE5" i="7"/>
  <c r="BW5" i="7"/>
  <c r="BO5" i="7"/>
  <c r="BV5" i="7"/>
  <c r="BI5" i="7"/>
  <c r="BA5" i="7"/>
  <c r="AU5" i="7"/>
  <c r="AS5" i="7"/>
  <c r="AD5" i="7"/>
  <c r="BX5" i="7"/>
  <c r="BP5" i="7"/>
  <c r="AW5" i="7"/>
  <c r="EE5" i="7"/>
  <c r="DK5" i="7"/>
  <c r="CT5" i="7"/>
  <c r="CA5" i="7"/>
  <c r="BZ5" i="7"/>
  <c r="BM5" i="7"/>
  <c r="BS5" i="7"/>
  <c r="BH5" i="7"/>
  <c r="AZ5" i="7"/>
  <c r="BG5" i="7"/>
  <c r="AV5" i="7"/>
  <c r="AR5" i="7"/>
  <c r="AO5" i="7"/>
  <c r="AH5" i="7"/>
  <c r="EO5" i="7"/>
  <c r="CN5" i="7"/>
  <c r="CG5" i="7"/>
  <c r="BJ5" i="7"/>
  <c r="BC5" i="7"/>
  <c r="AT5" i="7"/>
  <c r="CS5" i="7"/>
  <c r="BY5" i="7"/>
  <c r="DZ5" i="7"/>
  <c r="DF5" i="7"/>
  <c r="BR5" i="7"/>
  <c r="AX5" i="7"/>
  <c r="BD5" i="7"/>
  <c r="AN5" i="7"/>
  <c r="AL5" i="7"/>
  <c r="AK5" i="7"/>
  <c r="BL5" i="7"/>
  <c r="BK5" i="7"/>
  <c r="Q5" i="7"/>
  <c r="R5" i="7"/>
  <c r="K5" i="7"/>
  <c r="P5" i="7"/>
  <c r="G5" i="7"/>
  <c r="N5" i="7"/>
  <c r="D5" i="7"/>
  <c r="J5" i="7"/>
  <c r="CI5" i="7"/>
  <c r="FF5" i="7"/>
  <c r="BE5" i="7"/>
  <c r="FU5" i="7"/>
  <c r="EB5" i="7"/>
  <c r="CX5" i="7"/>
  <c r="AP5" i="7"/>
  <c r="DM5" i="7"/>
  <c r="BT5" i="7"/>
  <c r="EQ5" i="7"/>
  <c r="ER5" i="7" s="1"/>
  <c r="L5" i="7"/>
  <c r="FB9" i="7"/>
  <c r="FH9" i="7"/>
  <c r="FL9" i="7"/>
  <c r="FQ9" i="7"/>
  <c r="FW9" i="7"/>
  <c r="GA9" i="7"/>
  <c r="FA9" i="7"/>
  <c r="FF9" i="7"/>
  <c r="FK9" i="7"/>
  <c r="FP9" i="7"/>
  <c r="FU9" i="7"/>
  <c r="FZ9" i="7"/>
  <c r="FE9" i="7"/>
  <c r="FT9" i="7"/>
  <c r="W9" i="7"/>
  <c r="AC9" i="7"/>
  <c r="AG9" i="7"/>
  <c r="EX9" i="7"/>
  <c r="FI9" i="7"/>
  <c r="FM9" i="7"/>
  <c r="FX9" i="7"/>
  <c r="Y9" i="7"/>
  <c r="AD9" i="7"/>
  <c r="EY9" i="7"/>
  <c r="FY9" i="7"/>
  <c r="T9" i="7"/>
  <c r="AE9" i="7"/>
  <c r="EL9" i="7"/>
  <c r="EQ9" i="7"/>
  <c r="EV9" i="7"/>
  <c r="FS9" i="7"/>
  <c r="AA9" i="7"/>
  <c r="EJ9" i="7"/>
  <c r="EP9" i="7"/>
  <c r="EU9" i="7"/>
  <c r="FN9" i="7"/>
  <c r="Z9" i="7"/>
  <c r="EO9" i="7"/>
  <c r="DU9" i="7"/>
  <c r="EA9" i="7"/>
  <c r="EF9" i="7"/>
  <c r="DH9" i="7"/>
  <c r="DM9" i="7"/>
  <c r="DR9" i="7"/>
  <c r="V9" i="7"/>
  <c r="EM9" i="7"/>
  <c r="EW9" i="7"/>
  <c r="DT9" i="7"/>
  <c r="DZ9" i="7"/>
  <c r="EE9" i="7"/>
  <c r="DF9" i="7"/>
  <c r="DL9" i="7"/>
  <c r="DQ9" i="7"/>
  <c r="CZ9" i="7"/>
  <c r="ET9" i="7"/>
  <c r="DX9" i="7"/>
  <c r="EH9" i="7"/>
  <c r="DE9" i="7"/>
  <c r="DP9" i="7"/>
  <c r="DC9" i="7"/>
  <c r="CT9" i="7"/>
  <c r="CO9" i="7"/>
  <c r="CA9" i="7"/>
  <c r="CG9" i="7"/>
  <c r="FD9" i="7"/>
  <c r="AF9" i="7"/>
  <c r="EB9" i="7"/>
  <c r="DI9" i="7"/>
  <c r="DS9" i="7"/>
  <c r="DD9" i="7"/>
  <c r="CP9" i="7"/>
  <c r="CV9" i="7"/>
  <c r="CL9" i="7"/>
  <c r="CB9" i="7"/>
  <c r="CH9" i="7"/>
  <c r="FJ9" i="7"/>
  <c r="CW9" i="7"/>
  <c r="CM9" i="7"/>
  <c r="CI9" i="7"/>
  <c r="BW9" i="7"/>
  <c r="BM9" i="7"/>
  <c r="BS9" i="7"/>
  <c r="BI9" i="7"/>
  <c r="AZ9" i="7"/>
  <c r="BE9" i="7"/>
  <c r="AU9" i="7"/>
  <c r="AS9" i="7"/>
  <c r="DW9" i="7"/>
  <c r="CX9" i="7"/>
  <c r="CN9" i="7"/>
  <c r="BO9" i="7"/>
  <c r="BJ9" i="7"/>
  <c r="BA9" i="7"/>
  <c r="AT9" i="7"/>
  <c r="ES9" i="7"/>
  <c r="EG9" i="7"/>
  <c r="DO9" i="7"/>
  <c r="DB9" i="7"/>
  <c r="CS9" i="7"/>
  <c r="CE9" i="7"/>
  <c r="BZ9" i="7"/>
  <c r="BL9" i="7"/>
  <c r="BR9" i="7"/>
  <c r="BH9" i="7"/>
  <c r="AX9" i="7"/>
  <c r="BD9" i="7"/>
  <c r="AV9" i="7"/>
  <c r="AR9" i="7"/>
  <c r="AP9" i="7"/>
  <c r="AI9" i="7"/>
  <c r="CK9" i="7"/>
  <c r="BX9" i="7"/>
  <c r="BT9" i="7"/>
  <c r="BG9" i="7"/>
  <c r="AN9" i="7"/>
  <c r="ED9" i="7"/>
  <c r="AO9" i="7"/>
  <c r="AL9" i="7"/>
  <c r="EI9" i="7"/>
  <c r="CQ9" i="7"/>
  <c r="BV9" i="7"/>
  <c r="BC9" i="7"/>
  <c r="DA9" i="7"/>
  <c r="BY9" i="7"/>
  <c r="DK9" i="7"/>
  <c r="CD9" i="7"/>
  <c r="BP9" i="7"/>
  <c r="BK9" i="7"/>
  <c r="AW9" i="7"/>
  <c r="AK9" i="7"/>
  <c r="Q9" i="7"/>
  <c r="G9" i="7"/>
  <c r="L9" i="7"/>
  <c r="R9" i="7"/>
  <c r="J9" i="7"/>
  <c r="P9" i="7"/>
  <c r="O9" i="7"/>
  <c r="E9" i="7"/>
  <c r="K9" i="7"/>
  <c r="N9" i="7"/>
  <c r="FA13" i="7"/>
  <c r="FF13" i="7"/>
  <c r="FK13" i="7"/>
  <c r="FP13" i="7"/>
  <c r="FU13" i="7"/>
  <c r="FZ13" i="7"/>
  <c r="EY13" i="7"/>
  <c r="FE13" i="7"/>
  <c r="FJ13" i="7"/>
  <c r="FN13" i="7"/>
  <c r="FT13" i="7"/>
  <c r="FY13" i="7"/>
  <c r="FI13" i="7"/>
  <c r="FX13" i="7"/>
  <c r="V13" i="7"/>
  <c r="AA13" i="7"/>
  <c r="AF13" i="7"/>
  <c r="FB13" i="7"/>
  <c r="FL13" i="7"/>
  <c r="FQ13" i="7"/>
  <c r="FR13" i="7" s="1"/>
  <c r="GA13" i="7"/>
  <c r="W13" i="7"/>
  <c r="AC13" i="7"/>
  <c r="AG13" i="7"/>
  <c r="FD13" i="7"/>
  <c r="Y13" i="7"/>
  <c r="EJ13" i="7"/>
  <c r="EP13" i="7"/>
  <c r="FW13" i="7"/>
  <c r="T13" i="7"/>
  <c r="AE13" i="7"/>
  <c r="EO13" i="7"/>
  <c r="AD13" i="7"/>
  <c r="ES13" i="7"/>
  <c r="EW13" i="7"/>
  <c r="DZ13" i="7"/>
  <c r="EE13" i="7"/>
  <c r="DF13" i="7"/>
  <c r="DL13" i="7"/>
  <c r="DQ13" i="7"/>
  <c r="FH13" i="7"/>
  <c r="Z13" i="7"/>
  <c r="EQ13" i="7"/>
  <c r="EV13" i="7"/>
  <c r="DX13" i="7"/>
  <c r="ED13" i="7"/>
  <c r="EH13" i="7"/>
  <c r="DK13" i="7"/>
  <c r="DP13" i="7"/>
  <c r="CZ13" i="7"/>
  <c r="FS13" i="7"/>
  <c r="EU13" i="7"/>
  <c r="EB13" i="7"/>
  <c r="DI13" i="7"/>
  <c r="DS13" i="7"/>
  <c r="DC13" i="7"/>
  <c r="CS13" i="7"/>
  <c r="CX13" i="7"/>
  <c r="CO13" i="7"/>
  <c r="CE13" i="7"/>
  <c r="CK13" i="7"/>
  <c r="EL13" i="7"/>
  <c r="DU13" i="7"/>
  <c r="EF13" i="7"/>
  <c r="DM13" i="7"/>
  <c r="DD13" i="7"/>
  <c r="CT13" i="7"/>
  <c r="CL13" i="7"/>
  <c r="CG13" i="7"/>
  <c r="EM13" i="7"/>
  <c r="EN13" i="7" s="1"/>
  <c r="DW13" i="7"/>
  <c r="CV13" i="7"/>
  <c r="CM13" i="7"/>
  <c r="CB13" i="7"/>
  <c r="BW13" i="7"/>
  <c r="BR13" i="7"/>
  <c r="BI13" i="7"/>
  <c r="AX13" i="7"/>
  <c r="BD13" i="7"/>
  <c r="AU13" i="7"/>
  <c r="AS13" i="7"/>
  <c r="ET13" i="7"/>
  <c r="EA13" i="7"/>
  <c r="CW13" i="7"/>
  <c r="CD13" i="7"/>
  <c r="BX13" i="7"/>
  <c r="BM13" i="7"/>
  <c r="AZ13" i="7"/>
  <c r="DR13" i="7"/>
  <c r="DB13" i="7"/>
  <c r="CQ13" i="7"/>
  <c r="CI13" i="7"/>
  <c r="BZ13" i="7"/>
  <c r="BP13" i="7"/>
  <c r="BV13" i="7"/>
  <c r="BH13" i="7"/>
  <c r="BC13" i="7"/>
  <c r="AV13" i="7"/>
  <c r="AR13" i="7"/>
  <c r="AP13" i="7"/>
  <c r="AI13" i="7"/>
  <c r="DH13" i="7"/>
  <c r="CN13" i="7"/>
  <c r="BS13" i="7"/>
  <c r="BJ13" i="7"/>
  <c r="BE13" i="7"/>
  <c r="AT13" i="7"/>
  <c r="AL13" i="7"/>
  <c r="DO13" i="7"/>
  <c r="BY13" i="7"/>
  <c r="BT13" i="7"/>
  <c r="BK13" i="7"/>
  <c r="DA13" i="7"/>
  <c r="BG13" i="7"/>
  <c r="AN13" i="7"/>
  <c r="AO13" i="7"/>
  <c r="AK13" i="7"/>
  <c r="EG13" i="7"/>
  <c r="BO13" i="7"/>
  <c r="CH13" i="7"/>
  <c r="BA13" i="7"/>
  <c r="Q13" i="7"/>
  <c r="E13" i="7"/>
  <c r="K13" i="7"/>
  <c r="R13" i="7"/>
  <c r="N13" i="7"/>
  <c r="P13" i="7"/>
  <c r="O13" i="7"/>
  <c r="L13" i="7"/>
  <c r="G13" i="7"/>
  <c r="J13" i="7"/>
  <c r="EI13" i="7"/>
  <c r="EX13" i="7"/>
  <c r="DE13" i="7"/>
  <c r="DG13" i="7" s="1"/>
  <c r="CP13" i="7"/>
  <c r="CR13" i="7" s="1"/>
  <c r="BL13" i="7"/>
  <c r="FM13" i="7"/>
  <c r="AW13" i="7"/>
  <c r="AY13" i="7" s="1"/>
  <c r="CA13" i="7"/>
  <c r="DT13" i="7"/>
  <c r="AH13" i="7"/>
  <c r="AJ13" i="7" s="1"/>
  <c r="FA17" i="7"/>
  <c r="FF17" i="7"/>
  <c r="FK17" i="7"/>
  <c r="FP17" i="7"/>
  <c r="FU17" i="7"/>
  <c r="EY17" i="7"/>
  <c r="FE17" i="7"/>
  <c r="FJ17" i="7"/>
  <c r="FN17" i="7"/>
  <c r="FT17" i="7"/>
  <c r="EX17" i="7"/>
  <c r="FI17" i="7"/>
  <c r="FM17" i="7"/>
  <c r="FX17" i="7"/>
  <c r="FB17" i="7"/>
  <c r="FL17" i="7"/>
  <c r="FQ17" i="7"/>
  <c r="FY17" i="7"/>
  <c r="FD17" i="7"/>
  <c r="FZ17" i="7"/>
  <c r="T17" i="7"/>
  <c r="Z17" i="7"/>
  <c r="AE17" i="7"/>
  <c r="FW17" i="7"/>
  <c r="S17" i="7"/>
  <c r="Y17" i="7"/>
  <c r="AD17" i="7"/>
  <c r="FS17" i="7"/>
  <c r="AC17" i="7"/>
  <c r="EM17" i="7"/>
  <c r="ES17" i="7"/>
  <c r="EW17" i="7"/>
  <c r="DT17" i="7"/>
  <c r="DZ17" i="7"/>
  <c r="EE17" i="7"/>
  <c r="DF17" i="7"/>
  <c r="DL17" i="7"/>
  <c r="DQ17" i="7"/>
  <c r="AA17" i="7"/>
  <c r="EL17" i="7"/>
  <c r="EQ17" i="7"/>
  <c r="EV17" i="7"/>
  <c r="DX17" i="7"/>
  <c r="ED17" i="7"/>
  <c r="EH17" i="7"/>
  <c r="DE17" i="7"/>
  <c r="DK17" i="7"/>
  <c r="DP17" i="7"/>
  <c r="CZ17" i="7"/>
  <c r="W17" i="7"/>
  <c r="EJ17" i="7"/>
  <c r="EU17" i="7"/>
  <c r="EB17" i="7"/>
  <c r="DI17" i="7"/>
  <c r="DS17" i="7"/>
  <c r="DC17" i="7"/>
  <c r="CS17" i="7"/>
  <c r="CX17" i="7"/>
  <c r="CO17" i="7"/>
  <c r="CE17" i="7"/>
  <c r="CK17" i="7"/>
  <c r="AF17" i="7"/>
  <c r="EO17" i="7"/>
  <c r="DU17" i="7"/>
  <c r="EF17" i="7"/>
  <c r="DM17" i="7"/>
  <c r="DD17" i="7"/>
  <c r="CT17" i="7"/>
  <c r="CL17" i="7"/>
  <c r="CA17" i="7"/>
  <c r="CG17" i="7"/>
  <c r="AG17" i="7"/>
  <c r="EP17" i="7"/>
  <c r="DW17" i="7"/>
  <c r="CP17" i="7"/>
  <c r="CM17" i="7"/>
  <c r="CB17" i="7"/>
  <c r="BW17" i="7"/>
  <c r="BL17" i="7"/>
  <c r="BR17" i="7"/>
  <c r="BI17" i="7"/>
  <c r="AX17" i="7"/>
  <c r="BD17" i="7"/>
  <c r="AU17" i="7"/>
  <c r="AS17" i="7"/>
  <c r="EA17" i="7"/>
  <c r="CQ17" i="7"/>
  <c r="CR17" i="7" s="1"/>
  <c r="BX17" i="7"/>
  <c r="BM17" i="7"/>
  <c r="BS17" i="7"/>
  <c r="BE17" i="7"/>
  <c r="FH17" i="7"/>
  <c r="V17" i="7"/>
  <c r="EI17" i="7"/>
  <c r="DR17" i="7"/>
  <c r="DB17" i="7"/>
  <c r="CW17" i="7"/>
  <c r="CI17" i="7"/>
  <c r="BZ17" i="7"/>
  <c r="BP17" i="7"/>
  <c r="BV17" i="7"/>
  <c r="BH17" i="7"/>
  <c r="AW17" i="7"/>
  <c r="BC17" i="7"/>
  <c r="AV17" i="7"/>
  <c r="AR17" i="7"/>
  <c r="AP17" i="7"/>
  <c r="AI17" i="7"/>
  <c r="GA17" i="7"/>
  <c r="ET17" i="7"/>
  <c r="DH17" i="7"/>
  <c r="CN17" i="7"/>
  <c r="CD17" i="7"/>
  <c r="BJ17" i="7"/>
  <c r="AZ17" i="7"/>
  <c r="AT17" i="7"/>
  <c r="EG17" i="7"/>
  <c r="DO17" i="7"/>
  <c r="AH17" i="7"/>
  <c r="DA17" i="7"/>
  <c r="AN17" i="7"/>
  <c r="CV17" i="7"/>
  <c r="CH17" i="7"/>
  <c r="BT17" i="7"/>
  <c r="BA17" i="7"/>
  <c r="AK17" i="7"/>
  <c r="BG17" i="7"/>
  <c r="BY17" i="7"/>
  <c r="BO17" i="7"/>
  <c r="BK17" i="7"/>
  <c r="AO17" i="7"/>
  <c r="AL17" i="7"/>
  <c r="Q17" i="7"/>
  <c r="E17" i="7"/>
  <c r="K17" i="7"/>
  <c r="R17" i="7"/>
  <c r="N17" i="7"/>
  <c r="P17" i="7"/>
  <c r="O17" i="7"/>
  <c r="L17" i="7"/>
  <c r="J17" i="7"/>
  <c r="D17" i="7"/>
  <c r="G17" i="7"/>
  <c r="O5" i="7"/>
  <c r="FA16" i="7"/>
  <c r="FF16" i="7"/>
  <c r="FK16" i="7"/>
  <c r="FP16" i="7"/>
  <c r="FU16" i="7"/>
  <c r="FZ16" i="7"/>
  <c r="EY16" i="7"/>
  <c r="FE16" i="7"/>
  <c r="FJ16" i="7"/>
  <c r="FN16" i="7"/>
  <c r="FT16" i="7"/>
  <c r="FY16" i="7"/>
  <c r="FD16" i="7"/>
  <c r="FS16" i="7"/>
  <c r="FH16" i="7"/>
  <c r="FW16" i="7"/>
  <c r="EX16" i="7"/>
  <c r="FX16" i="7"/>
  <c r="T16" i="7"/>
  <c r="Z16" i="7"/>
  <c r="AE16" i="7"/>
  <c r="FL16" i="7"/>
  <c r="FQ16" i="7"/>
  <c r="S16" i="7"/>
  <c r="Y16" i="7"/>
  <c r="AD16" i="7"/>
  <c r="FI16" i="7"/>
  <c r="W16" i="7"/>
  <c r="AG16" i="7"/>
  <c r="EM16" i="7"/>
  <c r="ES16" i="7"/>
  <c r="EW16" i="7"/>
  <c r="DT16" i="7"/>
  <c r="DZ16" i="7"/>
  <c r="EE16" i="7"/>
  <c r="DF16" i="7"/>
  <c r="DL16" i="7"/>
  <c r="DQ16" i="7"/>
  <c r="FB16" i="7"/>
  <c r="GA16" i="7"/>
  <c r="V16" i="7"/>
  <c r="AF16" i="7"/>
  <c r="EL16" i="7"/>
  <c r="EQ16" i="7"/>
  <c r="EV16" i="7"/>
  <c r="DX16" i="7"/>
  <c r="ED16" i="7"/>
  <c r="EH16" i="7"/>
  <c r="DE16" i="7"/>
  <c r="DK16" i="7"/>
  <c r="DP16" i="7"/>
  <c r="EP16" i="7"/>
  <c r="DW16" i="7"/>
  <c r="EG16" i="7"/>
  <c r="DO16" i="7"/>
  <c r="CZ16" i="7"/>
  <c r="DC16" i="7"/>
  <c r="CQ16" i="7"/>
  <c r="CW16" i="7"/>
  <c r="CO16" i="7"/>
  <c r="CE16" i="7"/>
  <c r="CK16" i="7"/>
  <c r="AA16" i="7"/>
  <c r="EI16" i="7"/>
  <c r="ET16" i="7"/>
  <c r="EA16" i="7"/>
  <c r="DH16" i="7"/>
  <c r="DR16" i="7"/>
  <c r="DD16" i="7"/>
  <c r="CS16" i="7"/>
  <c r="CX16" i="7"/>
  <c r="CL16" i="7"/>
  <c r="CA16" i="7"/>
  <c r="CG16" i="7"/>
  <c r="FM16" i="7"/>
  <c r="EJ16" i="7"/>
  <c r="EK16" i="7" s="1"/>
  <c r="DS16" i="7"/>
  <c r="DA16" i="7"/>
  <c r="CB16" i="7"/>
  <c r="BW16" i="7"/>
  <c r="BL16" i="7"/>
  <c r="BR16" i="7"/>
  <c r="BI16" i="7"/>
  <c r="AX16" i="7"/>
  <c r="BD16" i="7"/>
  <c r="AR16" i="7"/>
  <c r="AP16" i="7"/>
  <c r="EO16" i="7"/>
  <c r="CD16" i="7"/>
  <c r="BX16" i="7"/>
  <c r="BJ16" i="7"/>
  <c r="AZ16" i="7"/>
  <c r="AS16" i="7"/>
  <c r="EF16" i="7"/>
  <c r="DM16" i="7"/>
  <c r="CV16" i="7"/>
  <c r="CN16" i="7"/>
  <c r="CI16" i="7"/>
  <c r="BZ16" i="7"/>
  <c r="BP16" i="7"/>
  <c r="BV16" i="7"/>
  <c r="BH16" i="7"/>
  <c r="AW16" i="7"/>
  <c r="BC16" i="7"/>
  <c r="AU16" i="7"/>
  <c r="AO16" i="7"/>
  <c r="DU16" i="7"/>
  <c r="DB16" i="7"/>
  <c r="CP16" i="7"/>
  <c r="BM16" i="7"/>
  <c r="BS16" i="7"/>
  <c r="BE16" i="7"/>
  <c r="AC16" i="7"/>
  <c r="BY16" i="7"/>
  <c r="BT16" i="7"/>
  <c r="AN16" i="7"/>
  <c r="CT16" i="7"/>
  <c r="CH16" i="7"/>
  <c r="BK16" i="7"/>
  <c r="AK16" i="7"/>
  <c r="EU16" i="7"/>
  <c r="EB16" i="7"/>
  <c r="EC16" i="7" s="1"/>
  <c r="DI16" i="7"/>
  <c r="DJ16" i="7" s="1"/>
  <c r="CM16" i="7"/>
  <c r="BO16" i="7"/>
  <c r="AT16" i="7"/>
  <c r="AH16" i="7"/>
  <c r="BA16" i="7"/>
  <c r="BB16" i="7" s="1"/>
  <c r="AV16" i="7"/>
  <c r="BG16" i="7"/>
  <c r="AL16" i="7"/>
  <c r="AI16" i="7"/>
  <c r="P16" i="7"/>
  <c r="E16" i="7"/>
  <c r="K16" i="7"/>
  <c r="Q16" i="7"/>
  <c r="R16" i="7"/>
  <c r="O16" i="7"/>
  <c r="N16" i="7"/>
  <c r="L16" i="7"/>
  <c r="D16" i="7"/>
  <c r="G16" i="7"/>
  <c r="J16" i="7"/>
  <c r="FA6" i="7"/>
  <c r="FF6" i="7"/>
  <c r="FK6" i="7"/>
  <c r="FP6" i="7"/>
  <c r="FU6" i="7"/>
  <c r="FZ6" i="7"/>
  <c r="EY6" i="7"/>
  <c r="FE6" i="7"/>
  <c r="FJ6" i="7"/>
  <c r="FN6" i="7"/>
  <c r="FT6" i="7"/>
  <c r="FY6" i="7"/>
  <c r="FI6" i="7"/>
  <c r="FX6" i="7"/>
  <c r="V6" i="7"/>
  <c r="AA6" i="7"/>
  <c r="AF6" i="7"/>
  <c r="FB6" i="7"/>
  <c r="FL6" i="7"/>
  <c r="FQ6" i="7"/>
  <c r="FR6" i="7" s="1"/>
  <c r="GA6" i="7"/>
  <c r="W6" i="7"/>
  <c r="AC6" i="7"/>
  <c r="AG6" i="7"/>
  <c r="FD6" i="7"/>
  <c r="Y6" i="7"/>
  <c r="EJ6" i="7"/>
  <c r="EP6" i="7"/>
  <c r="EU6" i="7"/>
  <c r="FW6" i="7"/>
  <c r="T6" i="7"/>
  <c r="AE6" i="7"/>
  <c r="EO6" i="7"/>
  <c r="ET6" i="7"/>
  <c r="FS6" i="7"/>
  <c r="AD6" i="7"/>
  <c r="ES6" i="7"/>
  <c r="DZ6" i="7"/>
  <c r="EE6" i="7"/>
  <c r="DF6" i="7"/>
  <c r="DL6" i="7"/>
  <c r="DQ6" i="7"/>
  <c r="CZ6" i="7"/>
  <c r="DC6" i="7"/>
  <c r="Z6" i="7"/>
  <c r="EQ6" i="7"/>
  <c r="DX6" i="7"/>
  <c r="ED6" i="7"/>
  <c r="EH6" i="7"/>
  <c r="DK6" i="7"/>
  <c r="DP6" i="7"/>
  <c r="DB6" i="7"/>
  <c r="EW6" i="7"/>
  <c r="EB6" i="7"/>
  <c r="DI6" i="7"/>
  <c r="DS6" i="7"/>
  <c r="CT6" i="7"/>
  <c r="CO6" i="7"/>
  <c r="CE6" i="7"/>
  <c r="CK6" i="7"/>
  <c r="EL6" i="7"/>
  <c r="DU6" i="7"/>
  <c r="EF6" i="7"/>
  <c r="DM6" i="7"/>
  <c r="CV6" i="7"/>
  <c r="CL6" i="7"/>
  <c r="CG6" i="7"/>
  <c r="DW6" i="7"/>
  <c r="CQ6" i="7"/>
  <c r="CH6" i="7"/>
  <c r="BW6" i="7"/>
  <c r="BR6" i="7"/>
  <c r="BI6" i="7"/>
  <c r="AX6" i="7"/>
  <c r="BD6" i="7"/>
  <c r="AV6" i="7"/>
  <c r="AT6" i="7"/>
  <c r="AN6" i="7"/>
  <c r="AI6" i="7"/>
  <c r="DH6" i="7"/>
  <c r="BS6" i="7"/>
  <c r="BJ6" i="7"/>
  <c r="BE6" i="7"/>
  <c r="FH6" i="7"/>
  <c r="EV6" i="7"/>
  <c r="DR6" i="7"/>
  <c r="DD6" i="7"/>
  <c r="CX6" i="7"/>
  <c r="CN6" i="7"/>
  <c r="CD6" i="7"/>
  <c r="BZ6" i="7"/>
  <c r="BP6" i="7"/>
  <c r="BV6" i="7"/>
  <c r="BH6" i="7"/>
  <c r="BC6" i="7"/>
  <c r="AS6" i="7"/>
  <c r="AL6" i="7"/>
  <c r="AK6" i="7"/>
  <c r="EA6" i="7"/>
  <c r="CS6" i="7"/>
  <c r="CI6" i="7"/>
  <c r="BX6" i="7"/>
  <c r="BM6" i="7"/>
  <c r="AZ6" i="7"/>
  <c r="AU6" i="7"/>
  <c r="EG6" i="7"/>
  <c r="DO6" i="7"/>
  <c r="DA6" i="7"/>
  <c r="BO6" i="7"/>
  <c r="CW6" i="7"/>
  <c r="BT6" i="7"/>
  <c r="BA6" i="7"/>
  <c r="BB6" i="7" s="1"/>
  <c r="EM6" i="7"/>
  <c r="EN6" i="7" s="1"/>
  <c r="BG6" i="7"/>
  <c r="CB6" i="7"/>
  <c r="BK6" i="7"/>
  <c r="AR6" i="7"/>
  <c r="AO6" i="7"/>
  <c r="CM6" i="7"/>
  <c r="BY6" i="7"/>
  <c r="AP6" i="7"/>
  <c r="R6" i="7"/>
  <c r="O6" i="7"/>
  <c r="E6" i="7"/>
  <c r="K6" i="7"/>
  <c r="P6" i="7"/>
  <c r="N6" i="7"/>
  <c r="Q6" i="7"/>
  <c r="J6" i="7"/>
  <c r="L6" i="7"/>
  <c r="G6" i="7"/>
  <c r="EX6" i="7"/>
  <c r="EI6" i="7"/>
  <c r="DT6" i="7"/>
  <c r="DV6" i="7" s="1"/>
  <c r="DE6" i="7"/>
  <c r="CP6" i="7"/>
  <c r="CA6" i="7"/>
  <c r="BL6" i="7"/>
  <c r="FM6" i="7"/>
  <c r="AW6" i="7"/>
  <c r="FB10" i="7"/>
  <c r="FH10" i="7"/>
  <c r="FL10" i="7"/>
  <c r="FQ10" i="7"/>
  <c r="FW10" i="7"/>
  <c r="GA10" i="7"/>
  <c r="FA10" i="7"/>
  <c r="FF10" i="7"/>
  <c r="FK10" i="7"/>
  <c r="FP10" i="7"/>
  <c r="FU10" i="7"/>
  <c r="FZ10" i="7"/>
  <c r="EY10" i="7"/>
  <c r="FJ10" i="7"/>
  <c r="FN10" i="7"/>
  <c r="FY10" i="7"/>
  <c r="W10" i="7"/>
  <c r="AC10" i="7"/>
  <c r="AG10" i="7"/>
  <c r="FD10" i="7"/>
  <c r="FS10" i="7"/>
  <c r="S10" i="7"/>
  <c r="Y10" i="7"/>
  <c r="AD10" i="7"/>
  <c r="FE10" i="7"/>
  <c r="Z10" i="7"/>
  <c r="EL10" i="7"/>
  <c r="EQ10" i="7"/>
  <c r="EV10" i="7"/>
  <c r="EX10" i="7"/>
  <c r="FX10" i="7"/>
  <c r="V10" i="7"/>
  <c r="AF10" i="7"/>
  <c r="EJ10" i="7"/>
  <c r="EP10" i="7"/>
  <c r="EU10" i="7"/>
  <c r="AE10" i="7"/>
  <c r="EI10" i="7"/>
  <c r="ET10" i="7"/>
  <c r="DU10" i="7"/>
  <c r="EA10" i="7"/>
  <c r="EF10" i="7"/>
  <c r="DH10" i="7"/>
  <c r="DM10" i="7"/>
  <c r="DR10" i="7"/>
  <c r="CZ10" i="7"/>
  <c r="FI10" i="7"/>
  <c r="AA10" i="7"/>
  <c r="ES10" i="7"/>
  <c r="DT10" i="7"/>
  <c r="DZ10" i="7"/>
  <c r="EE10" i="7"/>
  <c r="DF10" i="7"/>
  <c r="DL10" i="7"/>
  <c r="DQ10" i="7"/>
  <c r="ED10" i="7"/>
  <c r="DK10" i="7"/>
  <c r="DC10" i="7"/>
  <c r="CP10" i="7"/>
  <c r="CV10" i="7"/>
  <c r="CO10" i="7"/>
  <c r="CA10" i="7"/>
  <c r="CG10" i="7"/>
  <c r="FM10" i="7"/>
  <c r="EM10" i="7"/>
  <c r="DW10" i="7"/>
  <c r="EG10" i="7"/>
  <c r="DO10" i="7"/>
  <c r="DD10" i="7"/>
  <c r="CQ10" i="7"/>
  <c r="CW10" i="7"/>
  <c r="CL10" i="7"/>
  <c r="CB10" i="7"/>
  <c r="CH10" i="7"/>
  <c r="T10" i="7"/>
  <c r="EO10" i="7"/>
  <c r="DX10" i="7"/>
  <c r="DE10" i="7"/>
  <c r="DA10" i="7"/>
  <c r="CX10" i="7"/>
  <c r="CI10" i="7"/>
  <c r="BW10" i="7"/>
  <c r="BM10" i="7"/>
  <c r="BS10" i="7"/>
  <c r="BI10" i="7"/>
  <c r="AZ10" i="7"/>
  <c r="BE10" i="7"/>
  <c r="AV10" i="7"/>
  <c r="AT10" i="7"/>
  <c r="AN10" i="7"/>
  <c r="AI10" i="7"/>
  <c r="CK10" i="7"/>
  <c r="BX10" i="7"/>
  <c r="BO10" i="7"/>
  <c r="BT10" i="7"/>
  <c r="BJ10" i="7"/>
  <c r="BA10" i="7"/>
  <c r="AU10" i="7"/>
  <c r="DS10" i="7"/>
  <c r="CT10" i="7"/>
  <c r="CN10" i="7"/>
  <c r="CE10" i="7"/>
  <c r="BZ10" i="7"/>
  <c r="BL10" i="7"/>
  <c r="BR10" i="7"/>
  <c r="BH10" i="7"/>
  <c r="AX10" i="7"/>
  <c r="BD10" i="7"/>
  <c r="AS10" i="7"/>
  <c r="AL10" i="7"/>
  <c r="AK10" i="7"/>
  <c r="EW10" i="7"/>
  <c r="EB10" i="7"/>
  <c r="DI10" i="7"/>
  <c r="DB10" i="7"/>
  <c r="BG10" i="7"/>
  <c r="FT10" i="7"/>
  <c r="CS10" i="7"/>
  <c r="CM10" i="7"/>
  <c r="BP10" i="7"/>
  <c r="BV10" i="7"/>
  <c r="BC10" i="7"/>
  <c r="BY10" i="7"/>
  <c r="AR10" i="7"/>
  <c r="EH10" i="7"/>
  <c r="DP10" i="7"/>
  <c r="CD10" i="7"/>
  <c r="BK10" i="7"/>
  <c r="AO10" i="7"/>
  <c r="AW10" i="7"/>
  <c r="AP10" i="7"/>
  <c r="AH10" i="7"/>
  <c r="R10" i="7"/>
  <c r="O10" i="7"/>
  <c r="G10" i="7"/>
  <c r="L10" i="7"/>
  <c r="P10" i="7"/>
  <c r="D10" i="7"/>
  <c r="J10" i="7"/>
  <c r="Q10" i="7"/>
  <c r="E10" i="7"/>
  <c r="K10" i="7"/>
  <c r="N10" i="7"/>
  <c r="FA14" i="7"/>
  <c r="FF14" i="7"/>
  <c r="FK14" i="7"/>
  <c r="FP14" i="7"/>
  <c r="FU14" i="7"/>
  <c r="FZ14" i="7"/>
  <c r="EY14" i="7"/>
  <c r="FE14" i="7"/>
  <c r="FJ14" i="7"/>
  <c r="FN14" i="7"/>
  <c r="FT14" i="7"/>
  <c r="FY14" i="7"/>
  <c r="FD14" i="7"/>
  <c r="FS14" i="7"/>
  <c r="V14" i="7"/>
  <c r="AA14" i="7"/>
  <c r="AF14" i="7"/>
  <c r="FH14" i="7"/>
  <c r="FW14" i="7"/>
  <c r="W14" i="7"/>
  <c r="AC14" i="7"/>
  <c r="FI14" i="7"/>
  <c r="FM14" i="7"/>
  <c r="S14" i="7"/>
  <c r="AD14" i="7"/>
  <c r="FB14" i="7"/>
  <c r="GA14" i="7"/>
  <c r="Z14" i="7"/>
  <c r="EX14" i="7"/>
  <c r="FX14" i="7"/>
  <c r="AG14" i="7"/>
  <c r="EM14" i="7"/>
  <c r="ES14" i="7"/>
  <c r="EW14" i="7"/>
  <c r="DT14" i="7"/>
  <c r="DZ14" i="7"/>
  <c r="EE14" i="7"/>
  <c r="DF14" i="7"/>
  <c r="DL14" i="7"/>
  <c r="DQ14" i="7"/>
  <c r="CZ14" i="7"/>
  <c r="FQ14" i="7"/>
  <c r="AE14" i="7"/>
  <c r="EL14" i="7"/>
  <c r="EQ14" i="7"/>
  <c r="EV14" i="7"/>
  <c r="DX14" i="7"/>
  <c r="ED14" i="7"/>
  <c r="EH14" i="7"/>
  <c r="DE14" i="7"/>
  <c r="DK14" i="7"/>
  <c r="DP14" i="7"/>
  <c r="Y14" i="7"/>
  <c r="EP14" i="7"/>
  <c r="DW14" i="7"/>
  <c r="EG14" i="7"/>
  <c r="DO14" i="7"/>
  <c r="DC14" i="7"/>
  <c r="CT14" i="7"/>
  <c r="CO14" i="7"/>
  <c r="CE14" i="7"/>
  <c r="CK14" i="7"/>
  <c r="FL14" i="7"/>
  <c r="EI14" i="7"/>
  <c r="ET14" i="7"/>
  <c r="EA14" i="7"/>
  <c r="DH14" i="7"/>
  <c r="DR14" i="7"/>
  <c r="DD14" i="7"/>
  <c r="CP14" i="7"/>
  <c r="CV14" i="7"/>
  <c r="CL14" i="7"/>
  <c r="CA14" i="7"/>
  <c r="CG14" i="7"/>
  <c r="EU14" i="7"/>
  <c r="EB14" i="7"/>
  <c r="DI14" i="7"/>
  <c r="DA14" i="7"/>
  <c r="CW14" i="7"/>
  <c r="CB14" i="7"/>
  <c r="BW14" i="7"/>
  <c r="BL14" i="7"/>
  <c r="BR14" i="7"/>
  <c r="BI14" i="7"/>
  <c r="AX14" i="7"/>
  <c r="BD14" i="7"/>
  <c r="AV14" i="7"/>
  <c r="AT14" i="7"/>
  <c r="AN14" i="7"/>
  <c r="AI14" i="7"/>
  <c r="EF14" i="7"/>
  <c r="DB14" i="7"/>
  <c r="BX14" i="7"/>
  <c r="BM14" i="7"/>
  <c r="BN14" i="7" s="1"/>
  <c r="BE14" i="7"/>
  <c r="T14" i="7"/>
  <c r="U14" i="7" s="1"/>
  <c r="EO14" i="7"/>
  <c r="DU14" i="7"/>
  <c r="CS14" i="7"/>
  <c r="CN14" i="7"/>
  <c r="CI14" i="7"/>
  <c r="BZ14" i="7"/>
  <c r="BP14" i="7"/>
  <c r="BV14" i="7"/>
  <c r="BH14" i="7"/>
  <c r="AW14" i="7"/>
  <c r="BC14" i="7"/>
  <c r="AS14" i="7"/>
  <c r="AL14" i="7"/>
  <c r="AK14" i="7"/>
  <c r="AH14" i="7"/>
  <c r="DM14" i="7"/>
  <c r="CX14" i="7"/>
  <c r="CD14" i="7"/>
  <c r="BS14" i="7"/>
  <c r="BJ14" i="7"/>
  <c r="AZ14" i="7"/>
  <c r="AU14" i="7"/>
  <c r="BT14" i="7"/>
  <c r="BA14" i="7"/>
  <c r="EJ14" i="7"/>
  <c r="BG14" i="7"/>
  <c r="CM14" i="7"/>
  <c r="AP14" i="7"/>
  <c r="CQ14" i="7"/>
  <c r="CH14" i="7"/>
  <c r="BO14" i="7"/>
  <c r="BK14" i="7"/>
  <c r="AR14" i="7"/>
  <c r="AO14" i="7"/>
  <c r="DS14" i="7"/>
  <c r="BY14" i="7"/>
  <c r="R14" i="7"/>
  <c r="O14" i="7"/>
  <c r="E14" i="7"/>
  <c r="K14" i="7"/>
  <c r="P14" i="7"/>
  <c r="N14" i="7"/>
  <c r="Q14" i="7"/>
  <c r="L14" i="7"/>
  <c r="J14" i="7"/>
  <c r="D14" i="7"/>
  <c r="G14" i="7"/>
  <c r="FA18" i="7"/>
  <c r="FF18" i="7"/>
  <c r="FK18" i="7"/>
  <c r="EY18" i="7"/>
  <c r="FE18" i="7"/>
  <c r="FJ18" i="7"/>
  <c r="FD18" i="7"/>
  <c r="FM18" i="7"/>
  <c r="FS18" i="7"/>
  <c r="FX18" i="7"/>
  <c r="FH18" i="7"/>
  <c r="FN18" i="7"/>
  <c r="FT18" i="7"/>
  <c r="FY18" i="7"/>
  <c r="FI18" i="7"/>
  <c r="FU18" i="7"/>
  <c r="T18" i="7"/>
  <c r="Z18" i="7"/>
  <c r="AE18" i="7"/>
  <c r="FB18" i="7"/>
  <c r="FQ18" i="7"/>
  <c r="GA18" i="7"/>
  <c r="S18" i="7"/>
  <c r="Y18" i="7"/>
  <c r="AD18" i="7"/>
  <c r="FZ18" i="7"/>
  <c r="W18" i="7"/>
  <c r="AG18" i="7"/>
  <c r="EM18" i="7"/>
  <c r="ES18" i="7"/>
  <c r="EW18" i="7"/>
  <c r="DT18" i="7"/>
  <c r="DZ18" i="7"/>
  <c r="EE18" i="7"/>
  <c r="DF18" i="7"/>
  <c r="DL18" i="7"/>
  <c r="DQ18" i="7"/>
  <c r="CZ18" i="7"/>
  <c r="FL18" i="7"/>
  <c r="FW18" i="7"/>
  <c r="V18" i="7"/>
  <c r="AF18" i="7"/>
  <c r="EL18" i="7"/>
  <c r="EQ18" i="7"/>
  <c r="EV18" i="7"/>
  <c r="DX18" i="7"/>
  <c r="ED18" i="7"/>
  <c r="EH18" i="7"/>
  <c r="DE18" i="7"/>
  <c r="DK18" i="7"/>
  <c r="DP18" i="7"/>
  <c r="EX18" i="7"/>
  <c r="FP18" i="7"/>
  <c r="AC18" i="7"/>
  <c r="EP18" i="7"/>
  <c r="DW18" i="7"/>
  <c r="EG18" i="7"/>
  <c r="DO18" i="7"/>
  <c r="DC18" i="7"/>
  <c r="CT18" i="7"/>
  <c r="CO18" i="7"/>
  <c r="CE18" i="7"/>
  <c r="EI18" i="7"/>
  <c r="ET18" i="7"/>
  <c r="EA18" i="7"/>
  <c r="DH18" i="7"/>
  <c r="DR18" i="7"/>
  <c r="DD18" i="7"/>
  <c r="CP18" i="7"/>
  <c r="CV18" i="7"/>
  <c r="CL18" i="7"/>
  <c r="CA18" i="7"/>
  <c r="CG18" i="7"/>
  <c r="EU18" i="7"/>
  <c r="EB18" i="7"/>
  <c r="DI18" i="7"/>
  <c r="DA18" i="7"/>
  <c r="CQ18" i="7"/>
  <c r="CB18" i="7"/>
  <c r="CK18" i="7"/>
  <c r="BW18" i="7"/>
  <c r="BL18" i="7"/>
  <c r="BR18" i="7"/>
  <c r="BI18" i="7"/>
  <c r="AX18" i="7"/>
  <c r="BD18" i="7"/>
  <c r="AV18" i="7"/>
  <c r="AT18" i="7"/>
  <c r="AN18" i="7"/>
  <c r="AI18" i="7"/>
  <c r="AA18" i="7"/>
  <c r="EF18" i="7"/>
  <c r="DM18" i="7"/>
  <c r="DB18" i="7"/>
  <c r="CD18" i="7"/>
  <c r="BS18" i="7"/>
  <c r="AZ18" i="7"/>
  <c r="AU18" i="7"/>
  <c r="EO18" i="7"/>
  <c r="DU18" i="7"/>
  <c r="CX18" i="7"/>
  <c r="CN18" i="7"/>
  <c r="CI18" i="7"/>
  <c r="BZ18" i="7"/>
  <c r="BP18" i="7"/>
  <c r="BV18" i="7"/>
  <c r="BH18" i="7"/>
  <c r="AW18" i="7"/>
  <c r="BC18" i="7"/>
  <c r="AS18" i="7"/>
  <c r="AL18" i="7"/>
  <c r="AK18" i="7"/>
  <c r="AH18" i="7"/>
  <c r="CS18" i="7"/>
  <c r="BX18" i="7"/>
  <c r="BM18" i="7"/>
  <c r="BJ18" i="7"/>
  <c r="BE18" i="7"/>
  <c r="EJ18" i="7"/>
  <c r="EK18" i="7" s="1"/>
  <c r="CM18" i="7"/>
  <c r="BT18" i="7"/>
  <c r="BG18" i="7"/>
  <c r="CW18" i="7"/>
  <c r="CH18" i="7"/>
  <c r="BO18" i="7"/>
  <c r="BK18" i="7"/>
  <c r="AO18" i="7"/>
  <c r="BA18" i="7"/>
  <c r="AR18" i="7"/>
  <c r="AP18" i="7"/>
  <c r="DS18" i="7"/>
  <c r="BY18" i="7"/>
  <c r="R18" i="7"/>
  <c r="O18" i="7"/>
  <c r="E18" i="7"/>
  <c r="K18" i="7"/>
  <c r="P18" i="7"/>
  <c r="N18" i="7"/>
  <c r="Q18" i="7"/>
  <c r="L18" i="7"/>
  <c r="D18" i="7"/>
  <c r="G18" i="7"/>
  <c r="J18" i="7"/>
  <c r="B4" i="7"/>
  <c r="H4" i="7" s="1"/>
  <c r="C4" i="7"/>
  <c r="B5" i="7"/>
  <c r="H5" i="7" s="1"/>
  <c r="C5" i="7"/>
  <c r="B6" i="7"/>
  <c r="H6" i="7" s="1"/>
  <c r="C6" i="7"/>
  <c r="B7" i="7"/>
  <c r="H7" i="7" s="1"/>
  <c r="C7" i="7"/>
  <c r="B8" i="7"/>
  <c r="H8" i="7" s="1"/>
  <c r="C8" i="7"/>
  <c r="B9" i="7"/>
  <c r="H9" i="7" s="1"/>
  <c r="C9" i="7"/>
  <c r="B10" i="7"/>
  <c r="H10" i="7" s="1"/>
  <c r="C10" i="7"/>
  <c r="B11" i="7"/>
  <c r="H11" i="7" s="1"/>
  <c r="C11" i="7"/>
  <c r="B12" i="7"/>
  <c r="H12" i="7" s="1"/>
  <c r="C12" i="7"/>
  <c r="B13" i="7"/>
  <c r="H13" i="7" s="1"/>
  <c r="C13" i="7"/>
  <c r="B14" i="7"/>
  <c r="H14" i="7" s="1"/>
  <c r="I14" i="7" s="1"/>
  <c r="C14" i="7"/>
  <c r="B15" i="7"/>
  <c r="H15" i="7" s="1"/>
  <c r="C15" i="7"/>
  <c r="B16" i="7"/>
  <c r="H16" i="7" s="1"/>
  <c r="C16" i="7"/>
  <c r="B17" i="7"/>
  <c r="H17" i="7" s="1"/>
  <c r="I17" i="7" s="1"/>
  <c r="C17" i="7"/>
  <c r="B18" i="7"/>
  <c r="H18" i="7" s="1"/>
  <c r="C18" i="7"/>
  <c r="B19" i="7"/>
  <c r="H19" i="7" s="1"/>
  <c r="C19" i="7"/>
  <c r="C3" i="7"/>
  <c r="B3" i="7"/>
  <c r="AQ5" i="7" l="1"/>
  <c r="FO18" i="7"/>
  <c r="DV4" i="7"/>
  <c r="DV18" i="7"/>
  <c r="CF5" i="7"/>
  <c r="I19" i="7"/>
  <c r="I13" i="7"/>
  <c r="AY6" i="7"/>
  <c r="FG5" i="7"/>
  <c r="DV8" i="7"/>
  <c r="FR19" i="7"/>
  <c r="AJ15" i="7"/>
  <c r="X11" i="7"/>
  <c r="AJ12" i="7"/>
  <c r="CC12" i="7"/>
  <c r="X12" i="7"/>
  <c r="FR15" i="7"/>
  <c r="BU7" i="7"/>
  <c r="FO12" i="7"/>
  <c r="X7" i="7"/>
  <c r="I7" i="7"/>
  <c r="I12" i="7"/>
  <c r="DV16" i="7"/>
  <c r="FC16" i="7"/>
  <c r="EN9" i="7"/>
  <c r="U12" i="7"/>
  <c r="DV12" i="7"/>
  <c r="CR4" i="7"/>
  <c r="EZ8" i="7"/>
  <c r="DV7" i="7"/>
  <c r="CY4" i="7"/>
  <c r="X19" i="7"/>
  <c r="GE4" i="7"/>
  <c r="FG12" i="7"/>
  <c r="GE10" i="7"/>
  <c r="GE6" i="7"/>
  <c r="ER7" i="7"/>
  <c r="GE19" i="7"/>
  <c r="AB8" i="7"/>
  <c r="CY19" i="7"/>
  <c r="CU19" i="7"/>
  <c r="CR19" i="7"/>
  <c r="AB19" i="7"/>
  <c r="GE15" i="7"/>
  <c r="GE11" i="7"/>
  <c r="GE12" i="7"/>
  <c r="EZ5" i="7"/>
  <c r="DV19" i="7"/>
  <c r="DJ8" i="7"/>
  <c r="EZ11" i="7"/>
  <c r="CY7" i="7"/>
  <c r="GE7" i="7"/>
  <c r="BQ10" i="7"/>
  <c r="BU14" i="7"/>
  <c r="CY14" i="7"/>
  <c r="AB4" i="7"/>
  <c r="GE18" i="7"/>
  <c r="GE16" i="7"/>
  <c r="FC17" i="7"/>
  <c r="GE9" i="7"/>
  <c r="CC9" i="7"/>
  <c r="GE5" i="7"/>
  <c r="GE8" i="7"/>
  <c r="GE3" i="7"/>
  <c r="BQ5" i="7"/>
  <c r="GE17" i="7"/>
  <c r="FR17" i="7"/>
  <c r="GE13" i="7"/>
  <c r="FC13" i="7"/>
  <c r="BQ9" i="7"/>
  <c r="CR9" i="7"/>
  <c r="FO9" i="7"/>
  <c r="DY5" i="7"/>
  <c r="AY8" i="7"/>
  <c r="GE14" i="7"/>
  <c r="GF8" i="7"/>
  <c r="GH15" i="7"/>
  <c r="GF16" i="7"/>
  <c r="GG13" i="7"/>
  <c r="GI5" i="7"/>
  <c r="GH11" i="7"/>
  <c r="GI12" i="7"/>
  <c r="GG18" i="7"/>
  <c r="GI18" i="7"/>
  <c r="GF6" i="7"/>
  <c r="GG17" i="7"/>
  <c r="GF19" i="7"/>
  <c r="GF7" i="7"/>
  <c r="GG3" i="7"/>
  <c r="GH3" i="7"/>
  <c r="GI3" i="7"/>
  <c r="GG4" i="7"/>
  <c r="GH9" i="7"/>
  <c r="GF5" i="7"/>
  <c r="GF18" i="7"/>
  <c r="GG14" i="7"/>
  <c r="GI14" i="7"/>
  <c r="GH10" i="7"/>
  <c r="GH6" i="7"/>
  <c r="GF17" i="7"/>
  <c r="GF13" i="7"/>
  <c r="GG9" i="7"/>
  <c r="GH19" i="7"/>
  <c r="GH7" i="7"/>
  <c r="GF3" i="7"/>
  <c r="GF12" i="7"/>
  <c r="GG12" i="7"/>
  <c r="GF4" i="7"/>
  <c r="GH14" i="7"/>
  <c r="GF10" i="7"/>
  <c r="GG6" i="7"/>
  <c r="GI6" i="7"/>
  <c r="GI16" i="7"/>
  <c r="GG16" i="7"/>
  <c r="GH17" i="7"/>
  <c r="GH13" i="7"/>
  <c r="GG5" i="7"/>
  <c r="GH5" i="7"/>
  <c r="GI8" i="7"/>
  <c r="GG8" i="7"/>
  <c r="GI19" i="7"/>
  <c r="GG19" i="7"/>
  <c r="GF15" i="7"/>
  <c r="GI11" i="7"/>
  <c r="GF11" i="7"/>
  <c r="GI7" i="7"/>
  <c r="GG7" i="7"/>
  <c r="GH12" i="7"/>
  <c r="GI4" i="7"/>
  <c r="GH18" i="7"/>
  <c r="GF14" i="7"/>
  <c r="GG10" i="7"/>
  <c r="GI10" i="7"/>
  <c r="GH16" i="7"/>
  <c r="GI17" i="7"/>
  <c r="GI13" i="7"/>
  <c r="GF9" i="7"/>
  <c r="GI9" i="7"/>
  <c r="GH8" i="7"/>
  <c r="GI15" i="7"/>
  <c r="GG15" i="7"/>
  <c r="GG11" i="7"/>
  <c r="GH4" i="7"/>
  <c r="DY18" i="7"/>
  <c r="DJ14" i="7"/>
  <c r="CU10" i="7"/>
  <c r="DV10" i="7"/>
  <c r="FR10" i="7"/>
  <c r="CC16" i="7"/>
  <c r="EZ16" i="7"/>
  <c r="AM13" i="7"/>
  <c r="AM19" i="7"/>
  <c r="AM15" i="7"/>
  <c r="CC15" i="7"/>
  <c r="M11" i="7"/>
  <c r="CR7" i="7"/>
  <c r="I15" i="7"/>
  <c r="I11" i="7"/>
  <c r="I9" i="7"/>
  <c r="I5" i="7"/>
  <c r="AQ18" i="7"/>
  <c r="BF18" i="7"/>
  <c r="AJ18" i="7"/>
  <c r="CR18" i="7"/>
  <c r="CF18" i="7"/>
  <c r="FG18" i="7"/>
  <c r="CR14" i="7"/>
  <c r="EK14" i="7"/>
  <c r="AM14" i="7"/>
  <c r="CJ14" i="7"/>
  <c r="AY14" i="7"/>
  <c r="CF14" i="7"/>
  <c r="FV14" i="7"/>
  <c r="M10" i="7"/>
  <c r="CY10" i="7"/>
  <c r="AB10" i="7"/>
  <c r="DN10" i="7"/>
  <c r="CR6" i="7"/>
  <c r="EZ6" i="7"/>
  <c r="BQ6" i="7"/>
  <c r="CY6" i="7"/>
  <c r="DN6" i="7"/>
  <c r="AB6" i="7"/>
  <c r="AM16" i="7"/>
  <c r="BU16" i="7"/>
  <c r="DN16" i="7"/>
  <c r="AQ16" i="7"/>
  <c r="CY16" i="7"/>
  <c r="AB16" i="7"/>
  <c r="FR16" i="7"/>
  <c r="U16" i="7"/>
  <c r="BF17" i="7"/>
  <c r="EK17" i="7"/>
  <c r="DY17" i="7"/>
  <c r="AB17" i="7"/>
  <c r="DV13" i="7"/>
  <c r="BN13" i="7"/>
  <c r="EK13" i="7"/>
  <c r="CF13" i="7"/>
  <c r="AB13" i="7"/>
  <c r="M9" i="7"/>
  <c r="AM9" i="7"/>
  <c r="X9" i="7"/>
  <c r="FV9" i="7"/>
  <c r="CY5" i="7"/>
  <c r="DJ5" i="7"/>
  <c r="FR8" i="7"/>
  <c r="M19" i="7"/>
  <c r="CJ19" i="7"/>
  <c r="DG19" i="7"/>
  <c r="U19" i="7"/>
  <c r="CJ15" i="7"/>
  <c r="DN15" i="7"/>
  <c r="EK15" i="7"/>
  <c r="EN15" i="7"/>
  <c r="FO15" i="7"/>
  <c r="FG15" i="7"/>
  <c r="BF11" i="7"/>
  <c r="BU11" i="7"/>
  <c r="DN11" i="7"/>
  <c r="EN11" i="7"/>
  <c r="DY7" i="7"/>
  <c r="DG7" i="7"/>
  <c r="FV7" i="7"/>
  <c r="DL20" i="7"/>
  <c r="EK12" i="7"/>
  <c r="BB12" i="7"/>
  <c r="AQ12" i="7"/>
  <c r="CJ12" i="7"/>
  <c r="ER12" i="7"/>
  <c r="DJ12" i="7"/>
  <c r="AM4" i="7"/>
  <c r="BQ4" i="7"/>
  <c r="CJ4" i="7"/>
  <c r="FR4" i="7"/>
  <c r="I16" i="7"/>
  <c r="I8" i="7"/>
  <c r="X6" i="7"/>
  <c r="FC6" i="7"/>
  <c r="CU16" i="7"/>
  <c r="CC17" i="7"/>
  <c r="BF13" i="7"/>
  <c r="EZ9" i="7"/>
  <c r="DN5" i="7"/>
  <c r="FV5" i="7"/>
  <c r="DV15" i="7"/>
  <c r="AB11" i="7"/>
  <c r="CC7" i="7"/>
  <c r="DG12" i="7"/>
  <c r="CY12" i="7"/>
  <c r="CC4" i="7"/>
  <c r="EK6" i="7"/>
  <c r="AM17" i="7"/>
  <c r="BU17" i="7"/>
  <c r="EZ13" i="7"/>
  <c r="DG5" i="7"/>
  <c r="FO8" i="7"/>
  <c r="BB19" i="7"/>
  <c r="CC19" i="7"/>
  <c r="FO11" i="7"/>
  <c r="FR7" i="7"/>
  <c r="CF12" i="7"/>
  <c r="FV12" i="7"/>
  <c r="BN4" i="7"/>
  <c r="DJ7" i="7"/>
  <c r="I10" i="7"/>
  <c r="I6" i="7"/>
  <c r="M18" i="7"/>
  <c r="BB18" i="7"/>
  <c r="ER18" i="7"/>
  <c r="FC18" i="7"/>
  <c r="FV18" i="7"/>
  <c r="F14" i="7"/>
  <c r="DJ10" i="7"/>
  <c r="AM10" i="7"/>
  <c r="CF10" i="7"/>
  <c r="CR10" i="7"/>
  <c r="BN6" i="7"/>
  <c r="M6" i="7"/>
  <c r="EC6" i="7"/>
  <c r="EC17" i="7"/>
  <c r="FV17" i="7"/>
  <c r="BQ13" i="7"/>
  <c r="X13" i="7"/>
  <c r="CF9" i="7"/>
  <c r="AM5" i="7"/>
  <c r="BB5" i="7"/>
  <c r="CR5" i="7"/>
  <c r="BU8" i="7"/>
  <c r="CU8" i="7"/>
  <c r="BQ19" i="7"/>
  <c r="EN19" i="7"/>
  <c r="BQ15" i="7"/>
  <c r="CY15" i="7"/>
  <c r="AY11" i="7"/>
  <c r="F18" i="7"/>
  <c r="EC18" i="7"/>
  <c r="DG18" i="7"/>
  <c r="X18" i="7"/>
  <c r="FR14" i="7"/>
  <c r="EC10" i="7"/>
  <c r="EN10" i="7"/>
  <c r="FC10" i="7"/>
  <c r="CC6" i="7"/>
  <c r="FV6" i="7"/>
  <c r="DG17" i="7"/>
  <c r="DY13" i="7"/>
  <c r="FV13" i="7"/>
  <c r="FR9" i="7"/>
  <c r="FC8" i="7"/>
  <c r="F19" i="7"/>
  <c r="CJ13" i="7"/>
  <c r="BF8" i="7"/>
  <c r="AE20" i="7"/>
  <c r="EL20" i="7"/>
  <c r="BC20" i="7"/>
  <c r="BG20" i="7"/>
  <c r="BI20" i="7"/>
  <c r="AZ20" i="7"/>
  <c r="DA20" i="7"/>
  <c r="DO20" i="7"/>
  <c r="ED20" i="7"/>
  <c r="FX20" i="7"/>
  <c r="DY4" i="7"/>
  <c r="BU4" i="7"/>
  <c r="DN4" i="7"/>
  <c r="FV4" i="7"/>
  <c r="BU18" i="7"/>
  <c r="BQ18" i="7"/>
  <c r="CY18" i="7"/>
  <c r="DN18" i="7"/>
  <c r="AY18" i="7"/>
  <c r="EN18" i="7"/>
  <c r="FR18" i="7"/>
  <c r="U18" i="7"/>
  <c r="M14" i="7"/>
  <c r="AQ14" i="7"/>
  <c r="BB14" i="7"/>
  <c r="DN14" i="7"/>
  <c r="CC14" i="7"/>
  <c r="EC14" i="7"/>
  <c r="EN14" i="7"/>
  <c r="X14" i="7"/>
  <c r="AB14" i="7"/>
  <c r="AQ10" i="7"/>
  <c r="AY10" i="7"/>
  <c r="BU10" i="7"/>
  <c r="AJ10" i="7"/>
  <c r="BF10" i="7"/>
  <c r="BN10" i="7"/>
  <c r="U10" i="7"/>
  <c r="FO10" i="7"/>
  <c r="FV10" i="7"/>
  <c r="FO6" i="7"/>
  <c r="DG6" i="7"/>
  <c r="BU6" i="7"/>
  <c r="BF6" i="7"/>
  <c r="CF6" i="7"/>
  <c r="DJ6" i="7"/>
  <c r="DY6" i="7"/>
  <c r="F16" i="7"/>
  <c r="BN16" i="7"/>
  <c r="CJ16" i="7"/>
  <c r="CR16" i="7"/>
  <c r="DY16" i="7"/>
  <c r="EN16" i="7"/>
  <c r="FO16" i="7"/>
  <c r="FG16" i="7"/>
  <c r="F17" i="7"/>
  <c r="CJ17" i="7"/>
  <c r="AY17" i="7"/>
  <c r="DN17" i="7"/>
  <c r="CY17" i="7"/>
  <c r="DJ17" i="7"/>
  <c r="X17" i="7"/>
  <c r="EN17" i="7"/>
  <c r="EZ17" i="7"/>
  <c r="FG17" i="7"/>
  <c r="CC13" i="7"/>
  <c r="BU13" i="7"/>
  <c r="CU13" i="7"/>
  <c r="ER13" i="7"/>
  <c r="BU9" i="7"/>
  <c r="AQ9" i="7"/>
  <c r="AY9" i="7"/>
  <c r="BB9" i="7"/>
  <c r="CY9" i="7"/>
  <c r="BF9" i="7"/>
  <c r="BN9" i="7"/>
  <c r="CU9" i="7"/>
  <c r="EK9" i="7"/>
  <c r="ER9" i="7"/>
  <c r="BU5" i="7"/>
  <c r="EC5" i="7"/>
  <c r="CJ5" i="7"/>
  <c r="AY5" i="7"/>
  <c r="CU5" i="7"/>
  <c r="DV5" i="7"/>
  <c r="EK5" i="7"/>
  <c r="FC5" i="7"/>
  <c r="AM8" i="7"/>
  <c r="DY8" i="7"/>
  <c r="EN8" i="7"/>
  <c r="ER8" i="7"/>
  <c r="FV8" i="7"/>
  <c r="AQ19" i="7"/>
  <c r="BU19" i="7"/>
  <c r="FV19" i="7"/>
  <c r="BF19" i="7"/>
  <c r="CF19" i="7"/>
  <c r="EK19" i="7"/>
  <c r="FO19" i="7"/>
  <c r="FG19" i="7"/>
  <c r="F15" i="7"/>
  <c r="CU15" i="7"/>
  <c r="X15" i="7"/>
  <c r="DJ15" i="7"/>
  <c r="ER15" i="7"/>
  <c r="FV15" i="7"/>
  <c r="FC11" i="7"/>
  <c r="AQ7" i="7"/>
  <c r="CJ7" i="7"/>
  <c r="AY7" i="7"/>
  <c r="EN7" i="7"/>
  <c r="AB7" i="7"/>
  <c r="DT20" i="7"/>
  <c r="EX20" i="7"/>
  <c r="N20" i="7"/>
  <c r="Y20" i="7"/>
  <c r="P20" i="7"/>
  <c r="Q20" i="7"/>
  <c r="R20" i="7"/>
  <c r="AR20" i="7"/>
  <c r="BH20" i="7"/>
  <c r="AM3" i="7"/>
  <c r="AL20" i="7"/>
  <c r="AQ3" i="7"/>
  <c r="AP20" i="7"/>
  <c r="BM20" i="7"/>
  <c r="BN3" i="7"/>
  <c r="CK20" i="7"/>
  <c r="AO20" i="7"/>
  <c r="BK20" i="7"/>
  <c r="CH20" i="7"/>
  <c r="DW20" i="7"/>
  <c r="BO20" i="7"/>
  <c r="EG20" i="7"/>
  <c r="BF3" i="7"/>
  <c r="BE20" i="7"/>
  <c r="BZ20" i="7"/>
  <c r="EV20" i="7"/>
  <c r="DF20" i="7"/>
  <c r="DG3" i="7"/>
  <c r="EW20" i="7"/>
  <c r="DB20" i="7"/>
  <c r="ER3" i="7"/>
  <c r="EQ20" i="7"/>
  <c r="DS20" i="7"/>
  <c r="EP20" i="7"/>
  <c r="DN3" i="7"/>
  <c r="DM20" i="7"/>
  <c r="EH20" i="7"/>
  <c r="FY20" i="7"/>
  <c r="FI20" i="7"/>
  <c r="FJ20" i="7"/>
  <c r="FA20" i="7"/>
  <c r="FW20" i="7"/>
  <c r="AM12" i="7"/>
  <c r="BQ12" i="7"/>
  <c r="DN12" i="7"/>
  <c r="AB12" i="7"/>
  <c r="FR12" i="7"/>
  <c r="EK4" i="7"/>
  <c r="AQ4" i="7"/>
  <c r="BF4" i="7"/>
  <c r="DJ4" i="7"/>
  <c r="EN4" i="7"/>
  <c r="FG4" i="7"/>
  <c r="ER14" i="7"/>
  <c r="FG10" i="7"/>
  <c r="AQ17" i="7"/>
  <c r="AQ13" i="7"/>
  <c r="CC5" i="7"/>
  <c r="EC11" i="7"/>
  <c r="CF7" i="7"/>
  <c r="CA20" i="7"/>
  <c r="AF20" i="7"/>
  <c r="AK20" i="7"/>
  <c r="ES20" i="7"/>
  <c r="BV20" i="7"/>
  <c r="EN3" i="7"/>
  <c r="EM20" i="7"/>
  <c r="EF20" i="7"/>
  <c r="DH20" i="7"/>
  <c r="FE20" i="7"/>
  <c r="FZ20" i="7"/>
  <c r="EN12" i="7"/>
  <c r="I18" i="7"/>
  <c r="EZ18" i="7"/>
  <c r="BQ14" i="7"/>
  <c r="CU14" i="7"/>
  <c r="DY14" i="7"/>
  <c r="EZ14" i="7"/>
  <c r="EK10" i="7"/>
  <c r="ER6" i="7"/>
  <c r="FG6" i="7"/>
  <c r="CF16" i="7"/>
  <c r="FV16" i="7"/>
  <c r="BB17" i="7"/>
  <c r="BN17" i="7"/>
  <c r="ER17" i="7"/>
  <c r="U17" i="7"/>
  <c r="FO17" i="7"/>
  <c r="CY13" i="7"/>
  <c r="DJ13" i="7"/>
  <c r="FG13" i="7"/>
  <c r="DJ9" i="7"/>
  <c r="DY9" i="7"/>
  <c r="AB9" i="7"/>
  <c r="FC9" i="7"/>
  <c r="BN5" i="7"/>
  <c r="DG8" i="7"/>
  <c r="AQ8" i="7"/>
  <c r="CJ8" i="7"/>
  <c r="CY8" i="7"/>
  <c r="DN8" i="7"/>
  <c r="DJ19" i="7"/>
  <c r="ER19" i="7"/>
  <c r="M15" i="7"/>
  <c r="BU15" i="7"/>
  <c r="AQ15" i="7"/>
  <c r="EC15" i="7"/>
  <c r="DG15" i="7"/>
  <c r="CR11" i="7"/>
  <c r="AQ11" i="7"/>
  <c r="BB11" i="7"/>
  <c r="CU11" i="7"/>
  <c r="DJ11" i="7"/>
  <c r="ER11" i="7"/>
  <c r="FV11" i="7"/>
  <c r="FR11" i="7"/>
  <c r="M7" i="7"/>
  <c r="BB7" i="7"/>
  <c r="DN7" i="7"/>
  <c r="BQ7" i="7"/>
  <c r="AM7" i="7"/>
  <c r="EC7" i="7"/>
  <c r="EK7" i="7"/>
  <c r="EZ7" i="7"/>
  <c r="FM20" i="7"/>
  <c r="CP20" i="7"/>
  <c r="DE20" i="7"/>
  <c r="AD20" i="7"/>
  <c r="W20" i="7"/>
  <c r="X3" i="7"/>
  <c r="I3" i="7"/>
  <c r="H20" i="7"/>
  <c r="CJ3" i="7"/>
  <c r="CI20" i="7"/>
  <c r="CN20" i="7"/>
  <c r="BS20" i="7"/>
  <c r="EA20" i="7"/>
  <c r="BX20" i="7"/>
  <c r="CS20" i="7"/>
  <c r="AU20" i="7"/>
  <c r="BR20" i="7"/>
  <c r="CM20" i="7"/>
  <c r="FS20" i="7"/>
  <c r="BU3" i="7"/>
  <c r="BT20" i="7"/>
  <c r="AN20" i="7"/>
  <c r="BJ20" i="7"/>
  <c r="CG20" i="7"/>
  <c r="CO20" i="7"/>
  <c r="DQ20" i="7"/>
  <c r="CL20" i="7"/>
  <c r="DK20" i="7"/>
  <c r="FN20" i="7"/>
  <c r="FO3" i="7"/>
  <c r="DZ20" i="7"/>
  <c r="EU20" i="7"/>
  <c r="DR20" i="7"/>
  <c r="EO20" i="7"/>
  <c r="FB20" i="7"/>
  <c r="FC3" i="7"/>
  <c r="FT20" i="7"/>
  <c r="FP20" i="7"/>
  <c r="FG3" i="7"/>
  <c r="FF20" i="7"/>
  <c r="GA20" i="7"/>
  <c r="AY12" i="7"/>
  <c r="M12" i="7"/>
  <c r="BU12" i="7"/>
  <c r="EC12" i="7"/>
  <c r="DY12" i="7"/>
  <c r="M4" i="7"/>
  <c r="BB4" i="7"/>
  <c r="ER10" i="7"/>
  <c r="M8" i="7"/>
  <c r="FG8" i="7"/>
  <c r="DY19" i="7"/>
  <c r="U15" i="7"/>
  <c r="AW20" i="7"/>
  <c r="AG20" i="7"/>
  <c r="CZ20" i="7"/>
  <c r="AX20" i="7"/>
  <c r="AY3" i="7"/>
  <c r="CB20" i="7"/>
  <c r="CC3" i="7"/>
  <c r="CF3" i="7"/>
  <c r="CE20" i="7"/>
  <c r="DD20" i="7"/>
  <c r="CW20" i="7"/>
  <c r="EJ20" i="7"/>
  <c r="EK3" i="7"/>
  <c r="FD20" i="7"/>
  <c r="FR3" i="7"/>
  <c r="FQ20" i="7"/>
  <c r="BN18" i="7"/>
  <c r="DJ18" i="7"/>
  <c r="CU18" i="7"/>
  <c r="BF14" i="7"/>
  <c r="AM18" i="7"/>
  <c r="CJ18" i="7"/>
  <c r="AB18" i="7"/>
  <c r="CC18" i="7"/>
  <c r="DV14" i="7"/>
  <c r="AJ14" i="7"/>
  <c r="DG14" i="7"/>
  <c r="FC14" i="7"/>
  <c r="FO14" i="7"/>
  <c r="FG14" i="7"/>
  <c r="F10" i="7"/>
  <c r="BB10" i="7"/>
  <c r="CJ10" i="7"/>
  <c r="DY10" i="7"/>
  <c r="CC10" i="7"/>
  <c r="DG10" i="7"/>
  <c r="X10" i="7"/>
  <c r="EZ10" i="7"/>
  <c r="AQ6" i="7"/>
  <c r="CJ6" i="7"/>
  <c r="AM6" i="7"/>
  <c r="CU6" i="7"/>
  <c r="M16" i="7"/>
  <c r="AJ16" i="7"/>
  <c r="BF16" i="7"/>
  <c r="BQ16" i="7"/>
  <c r="AY16" i="7"/>
  <c r="ER16" i="7"/>
  <c r="DG16" i="7"/>
  <c r="X16" i="7"/>
  <c r="O20" i="7"/>
  <c r="M17" i="7"/>
  <c r="AJ17" i="7"/>
  <c r="BQ17" i="7"/>
  <c r="CU17" i="7"/>
  <c r="DV17" i="7"/>
  <c r="CF17" i="7"/>
  <c r="FO13" i="7"/>
  <c r="M13" i="7"/>
  <c r="BB13" i="7"/>
  <c r="DN13" i="7"/>
  <c r="EC13" i="7"/>
  <c r="CJ9" i="7"/>
  <c r="EC9" i="7"/>
  <c r="DG9" i="7"/>
  <c r="DN9" i="7"/>
  <c r="DV9" i="7"/>
  <c r="FG9" i="7"/>
  <c r="M5" i="7"/>
  <c r="BF5" i="7"/>
  <c r="X5" i="7"/>
  <c r="EN5" i="7"/>
  <c r="FR5" i="7"/>
  <c r="BN8" i="7"/>
  <c r="CF8" i="7"/>
  <c r="EC8" i="7"/>
  <c r="X8" i="7"/>
  <c r="BN19" i="7"/>
  <c r="AY19" i="7"/>
  <c r="DN19" i="7"/>
  <c r="EC19" i="7"/>
  <c r="FC19" i="7"/>
  <c r="EZ19" i="7"/>
  <c r="BB15" i="7"/>
  <c r="BF15" i="7"/>
  <c r="AY15" i="7"/>
  <c r="CF15" i="7"/>
  <c r="DY15" i="7"/>
  <c r="EZ15" i="7"/>
  <c r="AM11" i="7"/>
  <c r="CJ11" i="7"/>
  <c r="CY11" i="7"/>
  <c r="FG11" i="7"/>
  <c r="BF7" i="7"/>
  <c r="BN7" i="7"/>
  <c r="FC7" i="7"/>
  <c r="FO7" i="7"/>
  <c r="FG7" i="7"/>
  <c r="EI20" i="7"/>
  <c r="BL20" i="7"/>
  <c r="K20" i="7"/>
  <c r="M3" i="7"/>
  <c r="L20" i="7"/>
  <c r="J20" i="7"/>
  <c r="Z20" i="7"/>
  <c r="AB3" i="7"/>
  <c r="AC20" i="7"/>
  <c r="DP20" i="7"/>
  <c r="CD20" i="7"/>
  <c r="AV20" i="7"/>
  <c r="AS20" i="7"/>
  <c r="DC20" i="7"/>
  <c r="BB3" i="7"/>
  <c r="BA20" i="7"/>
  <c r="BW20" i="7"/>
  <c r="CY3" i="7"/>
  <c r="CX20" i="7"/>
  <c r="BD20" i="7"/>
  <c r="BY20" i="7"/>
  <c r="AT20" i="7"/>
  <c r="BQ3" i="7"/>
  <c r="BP20" i="7"/>
  <c r="CU3" i="7"/>
  <c r="CT20" i="7"/>
  <c r="CV20" i="7"/>
  <c r="EC3" i="7"/>
  <c r="EB20" i="7"/>
  <c r="CQ20" i="7"/>
  <c r="CR3" i="7"/>
  <c r="DU20" i="7"/>
  <c r="DV3" i="7"/>
  <c r="DJ3" i="7"/>
  <c r="DI20" i="7"/>
  <c r="EE20" i="7"/>
  <c r="FH20" i="7"/>
  <c r="DX20" i="7"/>
  <c r="DY3" i="7"/>
  <c r="ET20" i="7"/>
  <c r="FL20" i="7"/>
  <c r="EY20" i="7"/>
  <c r="EZ3" i="7"/>
  <c r="FV3" i="7"/>
  <c r="FU20" i="7"/>
  <c r="FK20" i="7"/>
  <c r="BF12" i="7"/>
  <c r="FC12" i="7"/>
  <c r="FO4" i="7"/>
  <c r="CF4" i="7"/>
  <c r="CU4" i="7"/>
  <c r="EC4" i="7"/>
  <c r="ER4" i="7"/>
  <c r="FC4" i="7"/>
  <c r="N11" i="1"/>
  <c r="AI8" i="7" s="1"/>
  <c r="N12" i="1"/>
  <c r="AI5" i="7" s="1"/>
  <c r="AJ5" i="7" s="1"/>
  <c r="N13" i="1"/>
  <c r="AI7" i="7" s="1"/>
  <c r="AJ7" i="7" s="1"/>
  <c r="N14" i="1"/>
  <c r="N15" i="1"/>
  <c r="AH3" i="7" s="1"/>
  <c r="N16" i="1"/>
  <c r="AH9" i="7" s="1"/>
  <c r="AJ9" i="7" s="1"/>
  <c r="N17" i="1"/>
  <c r="M11" i="1"/>
  <c r="T8" i="7" s="1"/>
  <c r="M12" i="1"/>
  <c r="T5" i="7" s="1"/>
  <c r="M13" i="1"/>
  <c r="T7" i="7" s="1"/>
  <c r="U7" i="7" s="1"/>
  <c r="M14" i="1"/>
  <c r="M15" i="1"/>
  <c r="M16" i="1"/>
  <c r="M17" i="1"/>
  <c r="M18" i="1"/>
  <c r="M19" i="1"/>
  <c r="M21" i="1"/>
  <c r="M10" i="1"/>
  <c r="S5" i="7" s="1"/>
  <c r="L12" i="1"/>
  <c r="E5" i="7" s="1"/>
  <c r="F5" i="7" s="1"/>
  <c r="L13" i="1"/>
  <c r="E7" i="7" s="1"/>
  <c r="F7" i="7" s="1"/>
  <c r="L14" i="1"/>
  <c r="L15" i="1"/>
  <c r="L16" i="1"/>
  <c r="D9" i="7" s="1"/>
  <c r="F9" i="7" s="1"/>
  <c r="L17" i="1"/>
  <c r="L18" i="1"/>
  <c r="L19" i="1"/>
  <c r="U5" i="7" l="1"/>
  <c r="S9" i="7"/>
  <c r="U9" i="7" s="1"/>
  <c r="GB9" i="7" s="1"/>
  <c r="E3" i="7"/>
  <c r="E20" i="7" s="1"/>
  <c r="AI3" i="7"/>
  <c r="AI20" i="7" s="1"/>
  <c r="T3" i="7"/>
  <c r="T20" i="7" s="1"/>
  <c r="GC7" i="7"/>
  <c r="GC14" i="7"/>
  <c r="GD13" i="7"/>
  <c r="GD16" i="7"/>
  <c r="GB10" i="7"/>
  <c r="GC12" i="7"/>
  <c r="GB12" i="7"/>
  <c r="GC13" i="7"/>
  <c r="GC17" i="7"/>
  <c r="GC19" i="7"/>
  <c r="GD14" i="7"/>
  <c r="GC10" i="7"/>
  <c r="GC9" i="7"/>
  <c r="GB14" i="7"/>
  <c r="GB7" i="7"/>
  <c r="GC11" i="7"/>
  <c r="GD17" i="7"/>
  <c r="GD8" i="7"/>
  <c r="GD15" i="7"/>
  <c r="GB17" i="7"/>
  <c r="GB16" i="7"/>
  <c r="GD6" i="7"/>
  <c r="GC6" i="7"/>
  <c r="GD19" i="7"/>
  <c r="GB5" i="7"/>
  <c r="GC5" i="7"/>
  <c r="GD11" i="7"/>
  <c r="GD3" i="7"/>
  <c r="GB18" i="7"/>
  <c r="GC8" i="7"/>
  <c r="GD10" i="7"/>
  <c r="GD4" i="7"/>
  <c r="GD12" i="7"/>
  <c r="GC3" i="7"/>
  <c r="GD7" i="7"/>
  <c r="GC18" i="7"/>
  <c r="GB15" i="7"/>
  <c r="GB19" i="7"/>
  <c r="GD18" i="7"/>
  <c r="GC16" i="7"/>
  <c r="GD9" i="7"/>
  <c r="GC15" i="7"/>
  <c r="AQ20" i="7"/>
  <c r="FV20" i="7"/>
  <c r="AM20" i="7"/>
  <c r="FR20" i="7"/>
  <c r="CJ20" i="7"/>
  <c r="FG20" i="7"/>
  <c r="DG20" i="7"/>
  <c r="CR20" i="7"/>
  <c r="BQ20" i="7"/>
  <c r="CY20" i="7"/>
  <c r="DV20" i="7"/>
  <c r="ER20" i="7"/>
  <c r="DN20" i="7"/>
  <c r="CU20" i="7"/>
  <c r="EZ20" i="7"/>
  <c r="FC20" i="7"/>
  <c r="CF20" i="7"/>
  <c r="M20" i="7"/>
  <c r="BF20" i="7"/>
  <c r="EK20" i="7"/>
  <c r="AY20" i="7"/>
  <c r="BB20" i="7"/>
  <c r="DJ20" i="7"/>
  <c r="GF20" i="7"/>
  <c r="GE20" i="7"/>
  <c r="CC20" i="7"/>
  <c r="FO20" i="7"/>
  <c r="GG20" i="7"/>
  <c r="BN20" i="7"/>
  <c r="GH20" i="7"/>
  <c r="GI20" i="7"/>
  <c r="EC20" i="7"/>
  <c r="EN20" i="7"/>
  <c r="BU20" i="7"/>
  <c r="DY20" i="7"/>
  <c r="D11" i="7"/>
  <c r="F11" i="7" s="1"/>
  <c r="S6" i="7"/>
  <c r="U6" i="7" s="1"/>
  <c r="AH6" i="7"/>
  <c r="AJ6" i="7" s="1"/>
  <c r="G4" i="7"/>
  <c r="D4" i="7"/>
  <c r="F4" i="7" s="1"/>
  <c r="D13" i="7"/>
  <c r="F13" i="7" s="1"/>
  <c r="AA5" i="7"/>
  <c r="S3" i="7"/>
  <c r="S8" i="7"/>
  <c r="U8" i="7" s="1"/>
  <c r="AH8" i="7"/>
  <c r="AJ8" i="7" s="1"/>
  <c r="D3" i="7"/>
  <c r="D8" i="7"/>
  <c r="F8" i="7" s="1"/>
  <c r="S11" i="7"/>
  <c r="U11" i="7" s="1"/>
  <c r="AH11" i="7"/>
  <c r="AJ11" i="7" s="1"/>
  <c r="V4" i="7"/>
  <c r="D6" i="7"/>
  <c r="F6" i="7" s="1"/>
  <c r="S13" i="7"/>
  <c r="U13" i="7" s="1"/>
  <c r="S4" i="7"/>
  <c r="U4" i="7" s="1"/>
  <c r="AH4" i="7"/>
  <c r="AX24" i="6"/>
  <c r="AY24" i="6" s="1"/>
  <c r="CR24" i="6" s="1"/>
  <c r="I24" i="6" s="1"/>
  <c r="C23" i="6"/>
  <c r="D23" i="6"/>
  <c r="AV23" i="6"/>
  <c r="B23" i="6" s="1"/>
  <c r="AZ23" i="6"/>
  <c r="BD23" i="6"/>
  <c r="BG23" i="6"/>
  <c r="BK23" i="6"/>
  <c r="BN23" i="6"/>
  <c r="BR23" i="6"/>
  <c r="BU23" i="6"/>
  <c r="BY23" i="6"/>
  <c r="CB23" i="6"/>
  <c r="CF23" i="6"/>
  <c r="CI23" i="6"/>
  <c r="CM23" i="6"/>
  <c r="CP23" i="6"/>
  <c r="C24" i="6"/>
  <c r="D24" i="6"/>
  <c r="F24" i="6"/>
  <c r="AV24" i="6"/>
  <c r="B24" i="6" s="1"/>
  <c r="AZ24" i="6"/>
  <c r="BD24" i="6"/>
  <c r="BG24" i="6"/>
  <c r="BK24" i="6"/>
  <c r="BN24" i="6"/>
  <c r="BR24" i="6"/>
  <c r="BU24" i="6"/>
  <c r="BY24" i="6"/>
  <c r="CB24" i="6"/>
  <c r="CF24" i="6"/>
  <c r="CI24" i="6"/>
  <c r="CM24" i="6"/>
  <c r="CP24" i="6"/>
  <c r="C25" i="6"/>
  <c r="D25" i="6"/>
  <c r="AV25" i="6"/>
  <c r="B25" i="6" s="1"/>
  <c r="AZ25" i="6"/>
  <c r="BD25" i="6"/>
  <c r="BG25" i="6"/>
  <c r="BK25" i="6"/>
  <c r="BN25" i="6"/>
  <c r="BR25" i="6"/>
  <c r="BU25" i="6"/>
  <c r="BY25" i="6"/>
  <c r="CB25" i="6"/>
  <c r="CF25" i="6"/>
  <c r="CI25" i="6"/>
  <c r="CM25" i="6"/>
  <c r="CP25" i="6"/>
  <c r="C26" i="6"/>
  <c r="D26" i="6"/>
  <c r="AV26" i="6"/>
  <c r="F26" i="6" s="1"/>
  <c r="AZ26" i="6"/>
  <c r="BD26" i="6"/>
  <c r="BG26" i="6"/>
  <c r="BK26" i="6"/>
  <c r="BN26" i="6"/>
  <c r="BR26" i="6"/>
  <c r="BU26" i="6"/>
  <c r="BY26" i="6"/>
  <c r="CB26" i="6"/>
  <c r="CF26" i="6"/>
  <c r="CI26" i="6"/>
  <c r="CM26" i="6"/>
  <c r="CP26" i="6"/>
  <c r="B27" i="6"/>
  <c r="C27" i="6"/>
  <c r="D27" i="6"/>
  <c r="AV27" i="6"/>
  <c r="F27" i="6" s="1"/>
  <c r="AZ27" i="6"/>
  <c r="BD27" i="6"/>
  <c r="BG27" i="6"/>
  <c r="BK27" i="6"/>
  <c r="BN27" i="6"/>
  <c r="BR27" i="6"/>
  <c r="BU27" i="6"/>
  <c r="BY27" i="6"/>
  <c r="CB27" i="6"/>
  <c r="CF27" i="6"/>
  <c r="CI27" i="6"/>
  <c r="CM27" i="6"/>
  <c r="CP27" i="6"/>
  <c r="C28" i="6"/>
  <c r="D28" i="6"/>
  <c r="AV28" i="6"/>
  <c r="F28" i="6" s="1"/>
  <c r="AZ28" i="6"/>
  <c r="BD28" i="6"/>
  <c r="BG28" i="6"/>
  <c r="BK28" i="6"/>
  <c r="BN28" i="6"/>
  <c r="BR28" i="6"/>
  <c r="BU28" i="6"/>
  <c r="BY28" i="6"/>
  <c r="CB28" i="6"/>
  <c r="CF28" i="6"/>
  <c r="CI28" i="6"/>
  <c r="CM28" i="6"/>
  <c r="CP28" i="6"/>
  <c r="C29" i="6"/>
  <c r="D29" i="6"/>
  <c r="AV29" i="6"/>
  <c r="F29" i="6" s="1"/>
  <c r="AZ29" i="6"/>
  <c r="BD29" i="6"/>
  <c r="BG29" i="6"/>
  <c r="BK29" i="6"/>
  <c r="BN29" i="6"/>
  <c r="BR29" i="6"/>
  <c r="BU29" i="6"/>
  <c r="BY29" i="6"/>
  <c r="CB29" i="6"/>
  <c r="CF29" i="6"/>
  <c r="CI29" i="6"/>
  <c r="CM29" i="6"/>
  <c r="CP29" i="6"/>
  <c r="C30" i="6"/>
  <c r="D30" i="6"/>
  <c r="AV30" i="6"/>
  <c r="B30" i="6" s="1"/>
  <c r="AZ30" i="6"/>
  <c r="BD30" i="6"/>
  <c r="BG30" i="6"/>
  <c r="BK30" i="6"/>
  <c r="BN30" i="6"/>
  <c r="BR30" i="6"/>
  <c r="BU30" i="6"/>
  <c r="BY30" i="6"/>
  <c r="CB30" i="6"/>
  <c r="CF30" i="6"/>
  <c r="CI30" i="6"/>
  <c r="CM30" i="6"/>
  <c r="CP30" i="6"/>
  <c r="C31" i="6"/>
  <c r="D31" i="6"/>
  <c r="AV31" i="6"/>
  <c r="F31" i="6" s="1"/>
  <c r="AZ31" i="6"/>
  <c r="BD31" i="6"/>
  <c r="BG31" i="6"/>
  <c r="BK31" i="6"/>
  <c r="BN31" i="6"/>
  <c r="BR31" i="6"/>
  <c r="BU31" i="6"/>
  <c r="BY31" i="6"/>
  <c r="CB31" i="6"/>
  <c r="CF31" i="6"/>
  <c r="CI31" i="6"/>
  <c r="CM31" i="6"/>
  <c r="CP31" i="6"/>
  <c r="C32" i="6"/>
  <c r="D32" i="6"/>
  <c r="AV32" i="6"/>
  <c r="B32" i="6" s="1"/>
  <c r="AZ32" i="6"/>
  <c r="BD32" i="6"/>
  <c r="BG32" i="6"/>
  <c r="BK32" i="6"/>
  <c r="BN32" i="6"/>
  <c r="BR32" i="6"/>
  <c r="BU32" i="6"/>
  <c r="BY32" i="6"/>
  <c r="CB32" i="6"/>
  <c r="CF32" i="6"/>
  <c r="CI32" i="6"/>
  <c r="CM32" i="6"/>
  <c r="CP32" i="6"/>
  <c r="C33" i="6"/>
  <c r="D33" i="6"/>
  <c r="AV33" i="6"/>
  <c r="F33" i="6" s="1"/>
  <c r="AZ33" i="6"/>
  <c r="BD33" i="6"/>
  <c r="BG33" i="6"/>
  <c r="BK33" i="6"/>
  <c r="BN33" i="6"/>
  <c r="BR33" i="6"/>
  <c r="BU33" i="6"/>
  <c r="BY33" i="6"/>
  <c r="CB33" i="6"/>
  <c r="CF33" i="6"/>
  <c r="CI33" i="6"/>
  <c r="CM33" i="6"/>
  <c r="CP33" i="6"/>
  <c r="C34" i="6"/>
  <c r="D34" i="6"/>
  <c r="AV34" i="6"/>
  <c r="B34" i="6" s="1"/>
  <c r="AZ34" i="6"/>
  <c r="BD34" i="6"/>
  <c r="BG34" i="6"/>
  <c r="BK34" i="6"/>
  <c r="BN34" i="6"/>
  <c r="BR34" i="6"/>
  <c r="BU34" i="6"/>
  <c r="BY34" i="6"/>
  <c r="CB34" i="6"/>
  <c r="CF34" i="6"/>
  <c r="CI34" i="6"/>
  <c r="CM34" i="6"/>
  <c r="CP34" i="6"/>
  <c r="C35" i="6"/>
  <c r="D35" i="6"/>
  <c r="AV35" i="6"/>
  <c r="F35" i="6" s="1"/>
  <c r="AZ35" i="6"/>
  <c r="BD35" i="6"/>
  <c r="BG35" i="6"/>
  <c r="BK35" i="6"/>
  <c r="BN35" i="6"/>
  <c r="BR35" i="6"/>
  <c r="BU35" i="6"/>
  <c r="BY35" i="6"/>
  <c r="CB35" i="6"/>
  <c r="CF35" i="6"/>
  <c r="CI35" i="6"/>
  <c r="CM35" i="6"/>
  <c r="CP35" i="6"/>
  <c r="C36" i="6"/>
  <c r="D36" i="6"/>
  <c r="AV36" i="6"/>
  <c r="B36" i="6" s="1"/>
  <c r="AZ36" i="6"/>
  <c r="BD36" i="6"/>
  <c r="BG36" i="6"/>
  <c r="BK36" i="6"/>
  <c r="BN36" i="6"/>
  <c r="BR36" i="6"/>
  <c r="BU36" i="6"/>
  <c r="BY36" i="6"/>
  <c r="CB36" i="6"/>
  <c r="CF36" i="6"/>
  <c r="CI36" i="6"/>
  <c r="CM36" i="6"/>
  <c r="CP36" i="6"/>
  <c r="C37" i="6"/>
  <c r="D37" i="6"/>
  <c r="AV37" i="6"/>
  <c r="F37" i="6" s="1"/>
  <c r="AZ37" i="6"/>
  <c r="BD37" i="6"/>
  <c r="BG37" i="6"/>
  <c r="BK37" i="6"/>
  <c r="BN37" i="6"/>
  <c r="BR37" i="6"/>
  <c r="BU37" i="6"/>
  <c r="BY37" i="6"/>
  <c r="CB37" i="6"/>
  <c r="CF37" i="6"/>
  <c r="CI37" i="6"/>
  <c r="CM37" i="6"/>
  <c r="CP37" i="6"/>
  <c r="C38" i="6"/>
  <c r="D38" i="6"/>
  <c r="AV38" i="6"/>
  <c r="B38" i="6" s="1"/>
  <c r="AZ38" i="6"/>
  <c r="BD38" i="6"/>
  <c r="BG38" i="6"/>
  <c r="BK38" i="6"/>
  <c r="BN38" i="6"/>
  <c r="BR38" i="6"/>
  <c r="BU38" i="6"/>
  <c r="BY38" i="6"/>
  <c r="CB38" i="6"/>
  <c r="CF38" i="6"/>
  <c r="CI38" i="6"/>
  <c r="CM38" i="6"/>
  <c r="CP38" i="6"/>
  <c r="C39" i="6"/>
  <c r="D39" i="6"/>
  <c r="AV39" i="6"/>
  <c r="F39" i="6" s="1"/>
  <c r="AZ39" i="6"/>
  <c r="BD39" i="6"/>
  <c r="BG39" i="6"/>
  <c r="BK39" i="6"/>
  <c r="BN39" i="6"/>
  <c r="BR39" i="6"/>
  <c r="BU39" i="6"/>
  <c r="BY39" i="6"/>
  <c r="CB39" i="6"/>
  <c r="CF39" i="6"/>
  <c r="CI39" i="6"/>
  <c r="CM39" i="6"/>
  <c r="CP39" i="6"/>
  <c r="C40" i="6"/>
  <c r="D40" i="6"/>
  <c r="AV40" i="6"/>
  <c r="B40" i="6" s="1"/>
  <c r="AZ40" i="6"/>
  <c r="BD40" i="6"/>
  <c r="BG40" i="6"/>
  <c r="BK40" i="6"/>
  <c r="BN40" i="6"/>
  <c r="BR40" i="6"/>
  <c r="BU40" i="6"/>
  <c r="BY40" i="6"/>
  <c r="CB40" i="6"/>
  <c r="CF40" i="6"/>
  <c r="CI40" i="6"/>
  <c r="CM40" i="6"/>
  <c r="CP40" i="6"/>
  <c r="F3" i="7" l="1"/>
  <c r="F20" i="7" s="1"/>
  <c r="AJ3" i="7"/>
  <c r="GB6" i="7"/>
  <c r="GB8" i="7"/>
  <c r="GB13" i="7"/>
  <c r="GB11" i="7"/>
  <c r="AJ4" i="7"/>
  <c r="AH20" i="7"/>
  <c r="AJ20" i="10"/>
  <c r="AH20" i="10"/>
  <c r="S20" i="10"/>
  <c r="U3" i="10"/>
  <c r="U20" i="10" s="1"/>
  <c r="G20" i="7"/>
  <c r="I4" i="7"/>
  <c r="U3" i="7"/>
  <c r="U20" i="7" s="1"/>
  <c r="S20" i="7"/>
  <c r="I20" i="10"/>
  <c r="G20" i="10"/>
  <c r="X4" i="7"/>
  <c r="X20" i="7" s="1"/>
  <c r="V20" i="7"/>
  <c r="AB5" i="7"/>
  <c r="AA20" i="7"/>
  <c r="X20" i="10"/>
  <c r="V20" i="10"/>
  <c r="D20" i="10"/>
  <c r="F3" i="10"/>
  <c r="AB20" i="10"/>
  <c r="AA20" i="10"/>
  <c r="F40" i="6"/>
  <c r="B39" i="6"/>
  <c r="F38" i="6"/>
  <c r="B37" i="6"/>
  <c r="F36" i="6"/>
  <c r="B35" i="6"/>
  <c r="F34" i="6"/>
  <c r="B33" i="6"/>
  <c r="F32" i="6"/>
  <c r="B31" i="6"/>
  <c r="F30" i="6"/>
  <c r="B29" i="6"/>
  <c r="AX38" i="6"/>
  <c r="AY38" i="6" s="1"/>
  <c r="CR38" i="6" s="1"/>
  <c r="I38" i="6" s="1"/>
  <c r="AX34" i="6"/>
  <c r="AY34" i="6" s="1"/>
  <c r="CR34" i="6" s="1"/>
  <c r="I34" i="6" s="1"/>
  <c r="AX30" i="6"/>
  <c r="AY30" i="6" s="1"/>
  <c r="CR30" i="6" s="1"/>
  <c r="I30" i="6" s="1"/>
  <c r="AX26" i="6"/>
  <c r="AY26" i="6" s="1"/>
  <c r="CR26" i="6" s="1"/>
  <c r="I26" i="6" s="1"/>
  <c r="AX37" i="6"/>
  <c r="AY37" i="6" s="1"/>
  <c r="CR37" i="6" s="1"/>
  <c r="I37" i="6" s="1"/>
  <c r="AX33" i="6"/>
  <c r="AX29" i="6"/>
  <c r="AY29" i="6" s="1"/>
  <c r="CR29" i="6" s="1"/>
  <c r="I29" i="6" s="1"/>
  <c r="AX25" i="6"/>
  <c r="AY25" i="6" s="1"/>
  <c r="CR25" i="6" s="1"/>
  <c r="I25" i="6" s="1"/>
  <c r="B28" i="6"/>
  <c r="B26" i="6"/>
  <c r="AX40" i="6"/>
  <c r="AY40" i="6" s="1"/>
  <c r="CR40" i="6" s="1"/>
  <c r="I40" i="6" s="1"/>
  <c r="AX36" i="6"/>
  <c r="AY36" i="6" s="1"/>
  <c r="CR36" i="6" s="1"/>
  <c r="I36" i="6" s="1"/>
  <c r="AX32" i="6"/>
  <c r="AY32" i="6" s="1"/>
  <c r="CR32" i="6" s="1"/>
  <c r="I32" i="6" s="1"/>
  <c r="AX28" i="6"/>
  <c r="AY28" i="6" s="1"/>
  <c r="CR28" i="6" s="1"/>
  <c r="I28" i="6" s="1"/>
  <c r="AX39" i="6"/>
  <c r="AY39" i="6" s="1"/>
  <c r="CR39" i="6" s="1"/>
  <c r="I39" i="6" s="1"/>
  <c r="AX35" i="6"/>
  <c r="AY35" i="6" s="1"/>
  <c r="CR35" i="6" s="1"/>
  <c r="I35" i="6" s="1"/>
  <c r="AX31" i="6"/>
  <c r="AY31" i="6" s="1"/>
  <c r="CR31" i="6" s="1"/>
  <c r="I31" i="6" s="1"/>
  <c r="AX27" i="6"/>
  <c r="AY27" i="6" s="1"/>
  <c r="CR27" i="6" s="1"/>
  <c r="I27" i="6" s="1"/>
  <c r="AX23" i="6"/>
  <c r="AY23" i="6" s="1"/>
  <c r="CR23" i="6" s="1"/>
  <c r="I23" i="6" s="1"/>
  <c r="AY33" i="6"/>
  <c r="CR33" i="6" s="1"/>
  <c r="I33" i="6" s="1"/>
  <c r="F25" i="6"/>
  <c r="F23" i="6"/>
  <c r="BN10" i="6"/>
  <c r="CP22" i="6"/>
  <c r="CM22" i="6"/>
  <c r="CI22" i="6"/>
  <c r="CF22" i="6"/>
  <c r="CB22" i="6"/>
  <c r="BY22" i="6"/>
  <c r="BU22" i="6"/>
  <c r="BR22" i="6"/>
  <c r="BN22" i="6"/>
  <c r="BK22" i="6"/>
  <c r="BG22" i="6"/>
  <c r="BD22" i="6"/>
  <c r="AZ22" i="6"/>
  <c r="AV22" i="6"/>
  <c r="D22" i="6"/>
  <c r="C22" i="6"/>
  <c r="CP21" i="6"/>
  <c r="CM21" i="6"/>
  <c r="CI21" i="6"/>
  <c r="CF21" i="6"/>
  <c r="CB21" i="6"/>
  <c r="BY21" i="6"/>
  <c r="BU21" i="6"/>
  <c r="BR21" i="6"/>
  <c r="BN21" i="6"/>
  <c r="BK21" i="6"/>
  <c r="BG21" i="6"/>
  <c r="BD21" i="6"/>
  <c r="AZ21" i="6"/>
  <c r="AV21" i="6"/>
  <c r="F21" i="6" s="1"/>
  <c r="D21" i="6"/>
  <c r="C21" i="6"/>
  <c r="CP20" i="6"/>
  <c r="CM20" i="6"/>
  <c r="CI20" i="6"/>
  <c r="CF20" i="6"/>
  <c r="CB20" i="6"/>
  <c r="BY20" i="6"/>
  <c r="BU20" i="6"/>
  <c r="BR20" i="6"/>
  <c r="BN20" i="6"/>
  <c r="BK20" i="6"/>
  <c r="BG20" i="6"/>
  <c r="BD20" i="6"/>
  <c r="AZ20" i="6"/>
  <c r="AV20" i="6"/>
  <c r="D20" i="6"/>
  <c r="C20" i="6"/>
  <c r="CP19" i="6"/>
  <c r="CM19" i="6"/>
  <c r="CI19" i="6"/>
  <c r="CF19" i="6"/>
  <c r="CB19" i="6"/>
  <c r="BY19" i="6"/>
  <c r="BU19" i="6"/>
  <c r="BR19" i="6"/>
  <c r="BN19" i="6"/>
  <c r="BK19" i="6"/>
  <c r="BG19" i="6"/>
  <c r="BD19" i="6"/>
  <c r="AZ19" i="6"/>
  <c r="AV19" i="6"/>
  <c r="F19" i="6"/>
  <c r="D19" i="6"/>
  <c r="C19" i="6"/>
  <c r="CP18" i="6"/>
  <c r="CM18" i="6"/>
  <c r="CI18" i="6"/>
  <c r="CF18" i="6"/>
  <c r="CB18" i="6"/>
  <c r="BY18" i="6"/>
  <c r="BU18" i="6"/>
  <c r="BR18" i="6"/>
  <c r="BN18" i="6"/>
  <c r="BK18" i="6"/>
  <c r="BG18" i="6"/>
  <c r="BD18" i="6"/>
  <c r="AZ18" i="6"/>
  <c r="AV18" i="6"/>
  <c r="D18" i="6"/>
  <c r="C18" i="6"/>
  <c r="CP17" i="6"/>
  <c r="CM17" i="6"/>
  <c r="CI17" i="6"/>
  <c r="CF17" i="6"/>
  <c r="CB17" i="6"/>
  <c r="BY17" i="6"/>
  <c r="BU17" i="6"/>
  <c r="BR17" i="6"/>
  <c r="BN17" i="6"/>
  <c r="BK17" i="6"/>
  <c r="BG17" i="6"/>
  <c r="BD17" i="6"/>
  <c r="AZ17" i="6"/>
  <c r="AV17" i="6"/>
  <c r="F17" i="6"/>
  <c r="D17" i="6"/>
  <c r="C17" i="6"/>
  <c r="CP16" i="6"/>
  <c r="CM16" i="6"/>
  <c r="CI16" i="6"/>
  <c r="CF16" i="6"/>
  <c r="CB16" i="6"/>
  <c r="BY16" i="6"/>
  <c r="BU16" i="6"/>
  <c r="BR16" i="6"/>
  <c r="BN16" i="6"/>
  <c r="BK16" i="6"/>
  <c r="BG16" i="6"/>
  <c r="BD16" i="6"/>
  <c r="AZ16" i="6"/>
  <c r="AV16" i="6"/>
  <c r="D16" i="6"/>
  <c r="C16" i="6"/>
  <c r="CP15" i="6"/>
  <c r="CM15" i="6"/>
  <c r="CI15" i="6"/>
  <c r="CF15" i="6"/>
  <c r="CB15" i="6"/>
  <c r="BY15" i="6"/>
  <c r="BU15" i="6"/>
  <c r="BR15" i="6"/>
  <c r="BN15" i="6"/>
  <c r="BK15" i="6"/>
  <c r="BG15" i="6"/>
  <c r="BD15" i="6"/>
  <c r="AZ15" i="6"/>
  <c r="AV15" i="6"/>
  <c r="AX15" i="6" s="1"/>
  <c r="AY15" i="6" s="1"/>
  <c r="CR15" i="6" s="1"/>
  <c r="I15" i="6" s="1"/>
  <c r="D15" i="6"/>
  <c r="C15" i="6"/>
  <c r="B15" i="6"/>
  <c r="CP14" i="6"/>
  <c r="CM14" i="6"/>
  <c r="CI14" i="6"/>
  <c r="CF14" i="6"/>
  <c r="CB14" i="6"/>
  <c r="BY14" i="6"/>
  <c r="BU14" i="6"/>
  <c r="BR14" i="6"/>
  <c r="BN14" i="6"/>
  <c r="BK14" i="6"/>
  <c r="BG14" i="6"/>
  <c r="BD14" i="6"/>
  <c r="AZ14" i="6"/>
  <c r="AV14" i="6"/>
  <c r="D14" i="6"/>
  <c r="C14" i="6"/>
  <c r="CP13" i="6"/>
  <c r="CM13" i="6"/>
  <c r="CI13" i="6"/>
  <c r="CF13" i="6"/>
  <c r="CB13" i="6"/>
  <c r="BY13" i="6"/>
  <c r="BU13" i="6"/>
  <c r="BR13" i="6"/>
  <c r="BN13" i="6"/>
  <c r="BK13" i="6"/>
  <c r="BG13" i="6"/>
  <c r="BD13" i="6"/>
  <c r="AZ13" i="6"/>
  <c r="AV13" i="6"/>
  <c r="D13" i="6"/>
  <c r="C13" i="6"/>
  <c r="CP12" i="6"/>
  <c r="CM12" i="6"/>
  <c r="CI12" i="6"/>
  <c r="CF12" i="6"/>
  <c r="CB12" i="6"/>
  <c r="BY12" i="6"/>
  <c r="BU12" i="6"/>
  <c r="BR12" i="6"/>
  <c r="BN12" i="6"/>
  <c r="BK12" i="6"/>
  <c r="BD12" i="6"/>
  <c r="BG12" i="6" s="1"/>
  <c r="AZ12" i="6"/>
  <c r="AV12" i="6"/>
  <c r="D12" i="6"/>
  <c r="C12" i="6"/>
  <c r="CP11" i="6"/>
  <c r="CM11" i="6"/>
  <c r="CI11" i="6"/>
  <c r="CF11" i="6"/>
  <c r="CB11" i="6"/>
  <c r="BY11" i="6"/>
  <c r="BU11" i="6"/>
  <c r="BR11" i="6"/>
  <c r="BN11" i="6"/>
  <c r="BK11" i="6"/>
  <c r="BG11" i="6"/>
  <c r="BD11" i="6"/>
  <c r="AZ11" i="6"/>
  <c r="AV11" i="6"/>
  <c r="D11" i="6"/>
  <c r="C11" i="6"/>
  <c r="CP10" i="6"/>
  <c r="CM10" i="6"/>
  <c r="CI10" i="6"/>
  <c r="CF10" i="6"/>
  <c r="CB10" i="6"/>
  <c r="BY10" i="6"/>
  <c r="BR10" i="6"/>
  <c r="BU10" i="6" s="1"/>
  <c r="BK10" i="6"/>
  <c r="BD10" i="6"/>
  <c r="BG10" i="6" s="1"/>
  <c r="AZ10" i="6"/>
  <c r="AV10" i="6"/>
  <c r="D10" i="6"/>
  <c r="C10" i="6"/>
  <c r="CP9" i="6"/>
  <c r="CM9" i="6"/>
  <c r="CI9" i="6"/>
  <c r="CF9" i="6"/>
  <c r="CB9" i="6"/>
  <c r="BY9" i="6"/>
  <c r="BU9" i="6"/>
  <c r="BR9" i="6"/>
  <c r="BN9" i="6"/>
  <c r="BK9" i="6"/>
  <c r="BG9" i="6"/>
  <c r="BD9" i="6"/>
  <c r="AZ9" i="6"/>
  <c r="AV9" i="6"/>
  <c r="F9" i="6"/>
  <c r="D9" i="6"/>
  <c r="C9" i="6"/>
  <c r="B9" i="6"/>
  <c r="CP8" i="6"/>
  <c r="CM8" i="6"/>
  <c r="CI8" i="6"/>
  <c r="CF8" i="6"/>
  <c r="CB8" i="6"/>
  <c r="BY8" i="6"/>
  <c r="BU8" i="6"/>
  <c r="BR8" i="6"/>
  <c r="BN8" i="6"/>
  <c r="BK8" i="6"/>
  <c r="BG8" i="6"/>
  <c r="BD8" i="6"/>
  <c r="AZ8" i="6"/>
  <c r="AV8" i="6"/>
  <c r="D8" i="6"/>
  <c r="C8" i="6"/>
  <c r="AJ20" i="7" l="1"/>
  <c r="AB20" i="7"/>
  <c r="GD5" i="7"/>
  <c r="GD20" i="7" s="1"/>
  <c r="GB4" i="7"/>
  <c r="I20" i="7"/>
  <c r="GC4" i="7"/>
  <c r="GC20" i="7" s="1"/>
  <c r="GB3" i="7"/>
  <c r="F20" i="10"/>
  <c r="GB3" i="10"/>
  <c r="GB20" i="10" s="1"/>
  <c r="AX9" i="6"/>
  <c r="AY9" i="6" s="1"/>
  <c r="CR9" i="6" s="1"/>
  <c r="I9" i="6" s="1"/>
  <c r="B10" i="6"/>
  <c r="AX10" i="6"/>
  <c r="AY10" i="6" s="1"/>
  <c r="CR10" i="6" s="1"/>
  <c r="I10" i="6" s="1"/>
  <c r="AX11" i="6"/>
  <c r="AY11" i="6" s="1"/>
  <c r="CR11" i="6" s="1"/>
  <c r="I11" i="6" s="1"/>
  <c r="B12" i="6"/>
  <c r="AX12" i="6"/>
  <c r="F13" i="6"/>
  <c r="AX13" i="6"/>
  <c r="AY13" i="6" s="1"/>
  <c r="CR13" i="6" s="1"/>
  <c r="I13" i="6" s="1"/>
  <c r="B14" i="6"/>
  <c r="AX14" i="6"/>
  <c r="AY14" i="6" s="1"/>
  <c r="CR14" i="6" s="1"/>
  <c r="I14" i="6" s="1"/>
  <c r="AX17" i="6"/>
  <c r="AY17" i="6" s="1"/>
  <c r="CR17" i="6" s="1"/>
  <c r="I17" i="6" s="1"/>
  <c r="B18" i="6"/>
  <c r="AX18" i="6"/>
  <c r="AY18" i="6" s="1"/>
  <c r="CR18" i="6" s="1"/>
  <c r="I18" i="6" s="1"/>
  <c r="B16" i="6"/>
  <c r="AX16" i="6"/>
  <c r="AY16" i="6" s="1"/>
  <c r="CR16" i="6" s="1"/>
  <c r="I16" i="6" s="1"/>
  <c r="B8" i="6"/>
  <c r="AX8" i="6"/>
  <c r="AY8" i="6" s="1"/>
  <c r="CR8" i="6" s="1"/>
  <c r="I8" i="6" s="1"/>
  <c r="B13" i="6"/>
  <c r="F15" i="6"/>
  <c r="AX19" i="6"/>
  <c r="AY19" i="6" s="1"/>
  <c r="CR19" i="6" s="1"/>
  <c r="I19" i="6" s="1"/>
  <c r="B20" i="6"/>
  <c r="AX20" i="6"/>
  <c r="AY20" i="6" s="1"/>
  <c r="CR20" i="6" s="1"/>
  <c r="I20" i="6" s="1"/>
  <c r="AX21" i="6"/>
  <c r="AY21" i="6" s="1"/>
  <c r="CR21" i="6" s="1"/>
  <c r="I21" i="6" s="1"/>
  <c r="B22" i="6"/>
  <c r="AX22" i="6"/>
  <c r="AY22" i="6" s="1"/>
  <c r="CR22" i="6" s="1"/>
  <c r="I22" i="6" s="1"/>
  <c r="F11" i="6"/>
  <c r="B11" i="6"/>
  <c r="AY12" i="6"/>
  <c r="CR12" i="6" s="1"/>
  <c r="I12" i="6" s="1"/>
  <c r="B17" i="6"/>
  <c r="B19" i="6"/>
  <c r="B21" i="6"/>
  <c r="F8" i="6"/>
  <c r="F10" i="6"/>
  <c r="F12" i="6"/>
  <c r="F14" i="6"/>
  <c r="F16" i="6"/>
  <c r="F18" i="6"/>
  <c r="F20" i="6"/>
  <c r="F22" i="6"/>
  <c r="CP11" i="1"/>
  <c r="CP12" i="1"/>
  <c r="CP13" i="1"/>
  <c r="CP14" i="1"/>
  <c r="CP15" i="1"/>
  <c r="CP16" i="1"/>
  <c r="CP17" i="1"/>
  <c r="CP18" i="1"/>
  <c r="CP19" i="1"/>
  <c r="CP21" i="1"/>
  <c r="CP22" i="1"/>
  <c r="CP23" i="1"/>
  <c r="CP24" i="1"/>
  <c r="CP25" i="1"/>
  <c r="CP26" i="1"/>
  <c r="CP27" i="1"/>
  <c r="CP28" i="1"/>
  <c r="CP29" i="1"/>
  <c r="CP30" i="1"/>
  <c r="CP31" i="1"/>
  <c r="CP32" i="1"/>
  <c r="CP33" i="1"/>
  <c r="CP34" i="1"/>
  <c r="CP35" i="1"/>
  <c r="CP36" i="1"/>
  <c r="CP37" i="1"/>
  <c r="CP38" i="1"/>
  <c r="CP39" i="1"/>
  <c r="CP40" i="1"/>
  <c r="CP41" i="1"/>
  <c r="CP42" i="1"/>
  <c r="CP43" i="1"/>
  <c r="CI11" i="1"/>
  <c r="CI12" i="1"/>
  <c r="CI13" i="1"/>
  <c r="CI14" i="1"/>
  <c r="CI15" i="1"/>
  <c r="CI16" i="1"/>
  <c r="CI17" i="1"/>
  <c r="CI18" i="1"/>
  <c r="CI19" i="1"/>
  <c r="CI21" i="1"/>
  <c r="CI22" i="1"/>
  <c r="CI23" i="1"/>
  <c r="CI24" i="1"/>
  <c r="CI25" i="1"/>
  <c r="CI26" i="1"/>
  <c r="CI27" i="1"/>
  <c r="CI28" i="1"/>
  <c r="CI29" i="1"/>
  <c r="CI30" i="1"/>
  <c r="CI31" i="1"/>
  <c r="CI32" i="1"/>
  <c r="CI33" i="1"/>
  <c r="CI34" i="1"/>
  <c r="CI35" i="1"/>
  <c r="CI36" i="1"/>
  <c r="CI37" i="1"/>
  <c r="CI38" i="1"/>
  <c r="CI39" i="1"/>
  <c r="CI40" i="1"/>
  <c r="CI41" i="1"/>
  <c r="CI42" i="1"/>
  <c r="CI43" i="1"/>
  <c r="CP10" i="1"/>
  <c r="CI10" i="1"/>
  <c r="CB40" i="1"/>
  <c r="CB41" i="1"/>
  <c r="CB42" i="1"/>
  <c r="CB43" i="1"/>
  <c r="CB11" i="1"/>
  <c r="CB12" i="1"/>
  <c r="CB14" i="1"/>
  <c r="CB15" i="1"/>
  <c r="CB16" i="1"/>
  <c r="CB17" i="1"/>
  <c r="CB18" i="1"/>
  <c r="CB19" i="1"/>
  <c r="CB21" i="1"/>
  <c r="CB22" i="1"/>
  <c r="CB23" i="1"/>
  <c r="CB24" i="1"/>
  <c r="CB25" i="1"/>
  <c r="CB26" i="1"/>
  <c r="CB27" i="1"/>
  <c r="CB28" i="1"/>
  <c r="CB29" i="1"/>
  <c r="CB30" i="1"/>
  <c r="CB31" i="1"/>
  <c r="CB32" i="1"/>
  <c r="CB33" i="1"/>
  <c r="CB34" i="1"/>
  <c r="CB35" i="1"/>
  <c r="CB36" i="1"/>
  <c r="CB37" i="1"/>
  <c r="CB38" i="1"/>
  <c r="CB39" i="1"/>
  <c r="CB10" i="1"/>
  <c r="BU11" i="1"/>
  <c r="BU12" i="1"/>
  <c r="BU14" i="1"/>
  <c r="BU15" i="1"/>
  <c r="BU16" i="1"/>
  <c r="BU17" i="1"/>
  <c r="BU18" i="1"/>
  <c r="BU19" i="1"/>
  <c r="BU21" i="1"/>
  <c r="BU22" i="1"/>
  <c r="BU23" i="1"/>
  <c r="BU24" i="1"/>
  <c r="BU25" i="1"/>
  <c r="BU26" i="1"/>
  <c r="BU27" i="1"/>
  <c r="BU28" i="1"/>
  <c r="BU29" i="1"/>
  <c r="BU30" i="1"/>
  <c r="BU31" i="1"/>
  <c r="BU32" i="1"/>
  <c r="BU33" i="1"/>
  <c r="BU34" i="1"/>
  <c r="BU35" i="1"/>
  <c r="BU36" i="1"/>
  <c r="BU37" i="1"/>
  <c r="BU38" i="1"/>
  <c r="BU39" i="1"/>
  <c r="BU40" i="1"/>
  <c r="BU41" i="1"/>
  <c r="BU42" i="1"/>
  <c r="BU43" i="1"/>
  <c r="BU10" i="1"/>
  <c r="BN11" i="1"/>
  <c r="BN12" i="1"/>
  <c r="BN14" i="1"/>
  <c r="BN15" i="1"/>
  <c r="BN16" i="1"/>
  <c r="BN17" i="1"/>
  <c r="BN18" i="1"/>
  <c r="BN19" i="1"/>
  <c r="BN21" i="1"/>
  <c r="BN22" i="1"/>
  <c r="BN23" i="1"/>
  <c r="BN24" i="1"/>
  <c r="BN25" i="1"/>
  <c r="BN26" i="1"/>
  <c r="BN27" i="1"/>
  <c r="BN28" i="1"/>
  <c r="BN29" i="1"/>
  <c r="BN30" i="1"/>
  <c r="BN31" i="1"/>
  <c r="BN32" i="1"/>
  <c r="BN33" i="1"/>
  <c r="BN34" i="1"/>
  <c r="BN35" i="1"/>
  <c r="BN36" i="1"/>
  <c r="BN37" i="1"/>
  <c r="BN38" i="1"/>
  <c r="BN39" i="1"/>
  <c r="BN40" i="1"/>
  <c r="BN41" i="1"/>
  <c r="BN42" i="1"/>
  <c r="BN43" i="1"/>
  <c r="GB20" i="7" l="1"/>
  <c r="BG11" i="1"/>
  <c r="BG14" i="1"/>
  <c r="BG16" i="1"/>
  <c r="BG17" i="1"/>
  <c r="BG21" i="1"/>
  <c r="BG22" i="1"/>
  <c r="BG23" i="1"/>
  <c r="BG24" i="1"/>
  <c r="BG25" i="1"/>
  <c r="BG26" i="1"/>
  <c r="BG27" i="1"/>
  <c r="BG28" i="1"/>
  <c r="BG29" i="1"/>
  <c r="BG30" i="1"/>
  <c r="BG31" i="1"/>
  <c r="BG32" i="1"/>
  <c r="BG33" i="1"/>
  <c r="BG34" i="1"/>
  <c r="BG35" i="1"/>
  <c r="BG36" i="1"/>
  <c r="BG37" i="1"/>
  <c r="BG38" i="1"/>
  <c r="BG39" i="1"/>
  <c r="BG40" i="1"/>
  <c r="BG41" i="1"/>
  <c r="BG42" i="1"/>
  <c r="BG43" i="1"/>
  <c r="D19" i="1" l="1"/>
  <c r="C19" i="1"/>
  <c r="AZ11" i="1" l="1"/>
  <c r="AZ12" i="1"/>
  <c r="AZ13" i="1"/>
  <c r="AZ14" i="1"/>
  <c r="AZ15" i="1"/>
  <c r="AZ16" i="1"/>
  <c r="AZ17" i="1"/>
  <c r="AZ18" i="1"/>
  <c r="AZ19" i="1"/>
  <c r="AZ21" i="1"/>
  <c r="AZ22" i="1"/>
  <c r="AZ23" i="1"/>
  <c r="AZ24" i="1"/>
  <c r="AZ25" i="1"/>
  <c r="AZ26" i="1"/>
  <c r="AZ27" i="1"/>
  <c r="AZ28" i="1"/>
  <c r="AZ29" i="1"/>
  <c r="AZ30" i="1"/>
  <c r="AZ31" i="1"/>
  <c r="AZ32" i="1"/>
  <c r="AZ33" i="1"/>
  <c r="AZ34" i="1"/>
  <c r="AZ35" i="1"/>
  <c r="AZ36" i="1"/>
  <c r="AZ37" i="1"/>
  <c r="AZ38" i="1"/>
  <c r="AZ39" i="1"/>
  <c r="AZ40" i="1"/>
  <c r="AZ41" i="1"/>
  <c r="AZ42" i="1"/>
  <c r="AZ43" i="1"/>
  <c r="AZ10" i="1"/>
  <c r="AV12" i="1" l="1"/>
  <c r="AX12" i="1" s="1"/>
  <c r="BD15" i="1" l="1"/>
  <c r="BG15" i="1" s="1"/>
  <c r="C24" i="1"/>
  <c r="D24" i="1"/>
  <c r="C25" i="1"/>
  <c r="D25" i="1"/>
  <c r="C26" i="1"/>
  <c r="D26" i="1"/>
  <c r="C27" i="1"/>
  <c r="D27" i="1"/>
  <c r="C28" i="1"/>
  <c r="D28" i="1"/>
  <c r="C29" i="1"/>
  <c r="D29" i="1"/>
  <c r="C30" i="1"/>
  <c r="D30" i="1"/>
  <c r="C31" i="1"/>
  <c r="D31" i="1"/>
  <c r="C32" i="1"/>
  <c r="D32" i="1"/>
  <c r="C33" i="1"/>
  <c r="D33" i="1"/>
  <c r="C34" i="1"/>
  <c r="D34" i="1"/>
  <c r="C35" i="1"/>
  <c r="D35" i="1"/>
  <c r="C36" i="1"/>
  <c r="D36" i="1"/>
  <c r="C37" i="1"/>
  <c r="D37" i="1"/>
  <c r="C38" i="1"/>
  <c r="D38" i="1"/>
  <c r="C39" i="1"/>
  <c r="D39" i="1"/>
  <c r="C40" i="1"/>
  <c r="D40" i="1"/>
  <c r="C41" i="1"/>
  <c r="D41" i="1"/>
  <c r="C42" i="1"/>
  <c r="D42" i="1"/>
  <c r="C43" i="1"/>
  <c r="D43" i="1"/>
  <c r="D11" i="1"/>
  <c r="D12" i="1"/>
  <c r="D13" i="1"/>
  <c r="D14" i="1"/>
  <c r="D15" i="1"/>
  <c r="D16" i="1"/>
  <c r="D17" i="1"/>
  <c r="D18" i="1"/>
  <c r="D21" i="1"/>
  <c r="D22" i="1"/>
  <c r="D23" i="1"/>
  <c r="D10" i="1"/>
  <c r="C11" i="1"/>
  <c r="C12" i="1"/>
  <c r="C13" i="1"/>
  <c r="C14" i="1"/>
  <c r="C15" i="1"/>
  <c r="C16" i="1"/>
  <c r="C17" i="1"/>
  <c r="C18" i="1"/>
  <c r="C21" i="1"/>
  <c r="C22" i="1"/>
  <c r="C23" i="1"/>
  <c r="C10" i="1"/>
  <c r="F95" i="6" l="1"/>
  <c r="F94" i="6"/>
  <c r="F93" i="6"/>
  <c r="F92" i="6"/>
  <c r="F91" i="6"/>
  <c r="F90" i="6"/>
  <c r="F89" i="6"/>
  <c r="F88" i="6"/>
  <c r="F87" i="6"/>
  <c r="F86" i="6"/>
  <c r="F85" i="6"/>
  <c r="F84" i="6"/>
  <c r="F83" i="6"/>
  <c r="F82" i="6"/>
  <c r="F81" i="6"/>
  <c r="F80" i="6"/>
  <c r="F79" i="6"/>
  <c r="B79" i="6"/>
  <c r="F78" i="6"/>
  <c r="B78" i="6"/>
  <c r="F77" i="6"/>
  <c r="B77" i="6"/>
  <c r="F76" i="6"/>
  <c r="B76" i="6"/>
  <c r="F75" i="6"/>
  <c r="B75" i="6"/>
  <c r="F74" i="6"/>
  <c r="B74" i="6"/>
  <c r="F73" i="6"/>
  <c r="B73" i="6"/>
  <c r="F72" i="6"/>
  <c r="B72" i="6"/>
  <c r="F71" i="6"/>
  <c r="B71" i="6"/>
  <c r="F70" i="6"/>
  <c r="B70" i="6"/>
  <c r="F69" i="6"/>
  <c r="B69" i="6"/>
  <c r="F68" i="6"/>
  <c r="B68" i="6"/>
  <c r="F67" i="6"/>
  <c r="B67" i="6"/>
  <c r="F66" i="6"/>
  <c r="B66" i="6"/>
  <c r="F65" i="6"/>
  <c r="B65" i="6"/>
  <c r="F64" i="6"/>
  <c r="B64" i="6"/>
  <c r="F63" i="6"/>
  <c r="B63" i="6"/>
  <c r="F62" i="6"/>
  <c r="B62" i="6"/>
  <c r="F61" i="6"/>
  <c r="B61" i="6"/>
  <c r="F60" i="6"/>
  <c r="B60" i="6"/>
  <c r="F59" i="6"/>
  <c r="B59" i="6"/>
  <c r="F58" i="6"/>
  <c r="B58" i="6"/>
  <c r="F57" i="6"/>
  <c r="B57" i="6"/>
  <c r="F56" i="6"/>
  <c r="B56" i="6"/>
  <c r="F55" i="6"/>
  <c r="B55" i="6"/>
  <c r="F54" i="6"/>
  <c r="B54" i="6"/>
  <c r="F53" i="6"/>
  <c r="B53" i="6"/>
  <c r="F52" i="6"/>
  <c r="B52" i="6"/>
  <c r="F51" i="6"/>
  <c r="B51" i="6"/>
  <c r="F50" i="6"/>
  <c r="B50" i="6"/>
  <c r="F49" i="6"/>
  <c r="B49" i="6"/>
  <c r="F48" i="6"/>
  <c r="B48" i="6"/>
  <c r="F47" i="6"/>
  <c r="B47" i="6"/>
  <c r="F46" i="6"/>
  <c r="B46" i="6"/>
  <c r="F45" i="6"/>
  <c r="B45" i="6"/>
  <c r="F44" i="6"/>
  <c r="B44" i="6"/>
  <c r="F43" i="6"/>
  <c r="B43" i="6"/>
  <c r="F42" i="6"/>
  <c r="B42" i="6"/>
  <c r="F41" i="6"/>
  <c r="B41" i="6"/>
  <c r="AV10" i="1" l="1"/>
  <c r="AX10" i="1" s="1"/>
  <c r="BD10" i="1"/>
  <c r="BG10" i="1" s="1"/>
  <c r="BK10" i="1"/>
  <c r="BR10" i="1"/>
  <c r="BY10" i="1"/>
  <c r="CF10" i="1"/>
  <c r="CM10" i="1"/>
  <c r="CM43" i="1"/>
  <c r="CM42" i="1"/>
  <c r="CM41" i="1"/>
  <c r="CM40" i="1"/>
  <c r="CM39" i="1"/>
  <c r="CM38" i="1"/>
  <c r="CM37" i="1"/>
  <c r="CM36" i="1"/>
  <c r="CM35" i="1"/>
  <c r="CM34" i="1"/>
  <c r="CM33" i="1"/>
  <c r="CM32" i="1"/>
  <c r="CM31" i="1"/>
  <c r="CM30" i="1"/>
  <c r="CM29" i="1"/>
  <c r="CM28" i="1"/>
  <c r="CM27" i="1"/>
  <c r="CM26" i="1"/>
  <c r="CM25" i="1"/>
  <c r="CM24" i="1"/>
  <c r="CM23" i="1"/>
  <c r="CM22" i="1"/>
  <c r="CM21" i="1"/>
  <c r="CM19" i="1"/>
  <c r="CM18" i="1"/>
  <c r="CM17" i="1"/>
  <c r="CM16" i="1"/>
  <c r="CM15" i="1"/>
  <c r="CM14" i="1"/>
  <c r="CM13" i="1"/>
  <c r="CM12" i="1"/>
  <c r="CM11" i="1"/>
  <c r="CF43" i="1"/>
  <c r="CF42" i="1"/>
  <c r="CF41" i="1"/>
  <c r="CF40" i="1"/>
  <c r="CF39" i="1"/>
  <c r="CF38" i="1"/>
  <c r="CF37" i="1"/>
  <c r="CF36" i="1"/>
  <c r="CF35" i="1"/>
  <c r="CF34" i="1"/>
  <c r="CF33" i="1"/>
  <c r="CF32" i="1"/>
  <c r="CF31" i="1"/>
  <c r="CF30" i="1"/>
  <c r="CF29" i="1"/>
  <c r="CF28" i="1"/>
  <c r="CF27" i="1"/>
  <c r="CF26" i="1"/>
  <c r="CF25" i="1"/>
  <c r="CF24" i="1"/>
  <c r="CF23" i="1"/>
  <c r="CF22" i="1"/>
  <c r="CF21" i="1"/>
  <c r="CF19" i="1"/>
  <c r="CF18" i="1"/>
  <c r="CF17" i="1"/>
  <c r="CF16" i="1"/>
  <c r="CF15" i="1"/>
  <c r="CF14" i="1"/>
  <c r="CF13" i="1"/>
  <c r="CF12" i="1"/>
  <c r="CF11" i="1"/>
  <c r="BY43" i="1"/>
  <c r="BY42" i="1"/>
  <c r="BY41" i="1"/>
  <c r="BY40" i="1"/>
  <c r="BY39" i="1"/>
  <c r="BY38" i="1"/>
  <c r="BY37" i="1"/>
  <c r="BY36" i="1"/>
  <c r="BY35" i="1"/>
  <c r="BY34" i="1"/>
  <c r="BY33" i="1"/>
  <c r="BY32" i="1"/>
  <c r="BY31" i="1"/>
  <c r="BY30" i="1"/>
  <c r="BY29" i="1"/>
  <c r="BY28" i="1"/>
  <c r="BY27" i="1"/>
  <c r="BY26" i="1"/>
  <c r="BY25" i="1"/>
  <c r="BY24" i="1"/>
  <c r="BY23" i="1"/>
  <c r="BY22" i="1"/>
  <c r="BY21" i="1"/>
  <c r="BY19" i="1"/>
  <c r="BY18" i="1"/>
  <c r="BY17" i="1"/>
  <c r="BY16" i="1"/>
  <c r="BY15" i="1"/>
  <c r="BY14" i="1"/>
  <c r="BY13" i="1"/>
  <c r="CB13" i="1" s="1"/>
  <c r="BY12" i="1"/>
  <c r="BY11" i="1"/>
  <c r="BR43" i="1"/>
  <c r="BR42" i="1"/>
  <c r="BR41" i="1"/>
  <c r="BR40" i="1"/>
  <c r="BR39" i="1"/>
  <c r="BR38" i="1"/>
  <c r="BR37" i="1"/>
  <c r="BR36" i="1"/>
  <c r="BR35" i="1"/>
  <c r="BR34" i="1"/>
  <c r="BR33" i="1"/>
  <c r="BR32" i="1"/>
  <c r="BR31" i="1"/>
  <c r="BR30" i="1"/>
  <c r="BR29" i="1"/>
  <c r="BR28" i="1"/>
  <c r="BR27" i="1"/>
  <c r="BR26" i="1"/>
  <c r="BR25" i="1"/>
  <c r="BR24" i="1"/>
  <c r="BR23" i="1"/>
  <c r="BR22" i="1"/>
  <c r="BR21" i="1"/>
  <c r="BR19" i="1"/>
  <c r="BR18" i="1"/>
  <c r="BR17" i="1"/>
  <c r="BR16" i="1"/>
  <c r="BR15" i="1"/>
  <c r="BR14" i="1"/>
  <c r="BR13" i="1"/>
  <c r="BU13" i="1" s="1"/>
  <c r="BR12" i="1"/>
  <c r="BR11" i="1"/>
  <c r="BK43" i="1"/>
  <c r="BK42" i="1"/>
  <c r="BK41" i="1"/>
  <c r="BK40" i="1"/>
  <c r="BK39" i="1"/>
  <c r="BK38" i="1"/>
  <c r="BK37" i="1"/>
  <c r="BK36" i="1"/>
  <c r="BK35" i="1"/>
  <c r="BK34" i="1"/>
  <c r="BK33" i="1"/>
  <c r="BK32" i="1"/>
  <c r="BK31" i="1"/>
  <c r="BK30" i="1"/>
  <c r="BK29" i="1"/>
  <c r="BK28" i="1"/>
  <c r="BK27" i="1"/>
  <c r="BK26" i="1"/>
  <c r="BK25" i="1"/>
  <c r="BK24" i="1"/>
  <c r="BK23" i="1"/>
  <c r="BK22" i="1"/>
  <c r="BK21" i="1"/>
  <c r="BK19" i="1"/>
  <c r="BK18" i="1"/>
  <c r="BK17" i="1"/>
  <c r="BK16" i="1"/>
  <c r="BK15" i="1"/>
  <c r="BK14" i="1"/>
  <c r="BK13" i="1"/>
  <c r="BN13" i="1" s="1"/>
  <c r="BK12" i="1"/>
  <c r="BK11" i="1"/>
  <c r="BD11" i="1"/>
  <c r="BD12" i="1"/>
  <c r="BD13" i="1"/>
  <c r="BG13" i="1" s="1"/>
  <c r="BD14" i="1"/>
  <c r="BD16" i="1"/>
  <c r="BD17" i="1"/>
  <c r="BD18" i="1"/>
  <c r="BG18" i="1" s="1"/>
  <c r="AE8" i="3" s="1"/>
  <c r="BD19" i="1"/>
  <c r="BD21" i="1"/>
  <c r="BD22" i="1"/>
  <c r="BD23" i="1"/>
  <c r="BD24" i="1"/>
  <c r="BD25" i="1"/>
  <c r="BD26" i="1"/>
  <c r="BD27" i="1"/>
  <c r="BD28" i="1"/>
  <c r="BD29" i="1"/>
  <c r="BD30" i="1"/>
  <c r="BD31" i="1"/>
  <c r="BD32" i="1"/>
  <c r="BD33" i="1"/>
  <c r="BD34" i="1"/>
  <c r="BD35" i="1"/>
  <c r="BD36" i="1"/>
  <c r="BD37" i="1"/>
  <c r="BD38" i="1"/>
  <c r="BD39" i="1"/>
  <c r="BD40" i="1"/>
  <c r="BD41" i="1"/>
  <c r="BD42" i="1"/>
  <c r="BD43" i="1"/>
  <c r="AV11" i="1"/>
  <c r="AY12" i="1"/>
  <c r="AV13" i="1"/>
  <c r="AV14" i="1"/>
  <c r="AV15" i="1"/>
  <c r="AX15" i="1" s="1"/>
  <c r="AV16" i="1"/>
  <c r="AV17" i="1"/>
  <c r="AX17" i="1" s="1"/>
  <c r="AV18" i="1"/>
  <c r="AV19" i="1"/>
  <c r="AV21" i="1"/>
  <c r="AX21" i="1" s="1"/>
  <c r="AV22" i="1"/>
  <c r="AX22" i="1" s="1"/>
  <c r="AV23" i="1"/>
  <c r="AX23" i="1" s="1"/>
  <c r="AV24" i="1"/>
  <c r="AX24" i="1" s="1"/>
  <c r="AV25" i="1"/>
  <c r="AX25" i="1" s="1"/>
  <c r="AV26" i="1"/>
  <c r="AX26" i="1" s="1"/>
  <c r="AV27" i="1"/>
  <c r="AX27" i="1" s="1"/>
  <c r="AV28" i="1"/>
  <c r="AX28" i="1" s="1"/>
  <c r="AV29" i="1"/>
  <c r="AX29" i="1" s="1"/>
  <c r="AV30" i="1"/>
  <c r="AX30" i="1" s="1"/>
  <c r="AV31" i="1"/>
  <c r="AX31" i="1" s="1"/>
  <c r="AV32" i="1"/>
  <c r="AX32" i="1" s="1"/>
  <c r="AV33" i="1"/>
  <c r="AX33" i="1" s="1"/>
  <c r="AV34" i="1"/>
  <c r="AX34" i="1" s="1"/>
  <c r="AV35" i="1"/>
  <c r="AX35" i="1" s="1"/>
  <c r="AV36" i="1"/>
  <c r="AX36" i="1" s="1"/>
  <c r="AV37" i="1"/>
  <c r="AX37" i="1" s="1"/>
  <c r="AV38" i="1"/>
  <c r="AX38" i="1" s="1"/>
  <c r="AV39" i="1"/>
  <c r="AX39" i="1" s="1"/>
  <c r="AV40" i="1"/>
  <c r="AX40" i="1" s="1"/>
  <c r="AV41" i="1"/>
  <c r="AX41" i="1" s="1"/>
  <c r="AV42" i="1"/>
  <c r="AX42" i="1" s="1"/>
  <c r="AV43" i="1"/>
  <c r="AX43" i="1" s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A16" i="3"/>
  <c r="B16" i="3"/>
  <c r="C16" i="3"/>
  <c r="A17" i="3"/>
  <c r="B17" i="3"/>
  <c r="C17" i="3"/>
  <c r="A18" i="3"/>
  <c r="B18" i="3"/>
  <c r="C18" i="3"/>
  <c r="A19" i="3"/>
  <c r="B19" i="3"/>
  <c r="C19" i="3"/>
  <c r="A3" i="3"/>
  <c r="B3" i="3"/>
  <c r="C3" i="3"/>
  <c r="L3" i="3" l="1"/>
  <c r="L20" i="3" s="1"/>
  <c r="P3" i="3"/>
  <c r="P20" i="3" s="1"/>
  <c r="N3" i="3"/>
  <c r="N20" i="3" s="1"/>
  <c r="F11" i="3"/>
  <c r="M11" i="3"/>
  <c r="F13" i="3"/>
  <c r="M13" i="3"/>
  <c r="F17" i="3"/>
  <c r="M17" i="3"/>
  <c r="F12" i="3"/>
  <c r="M12" i="3"/>
  <c r="F8" i="3"/>
  <c r="M8" i="3"/>
  <c r="M4" i="3"/>
  <c r="M3" i="3"/>
  <c r="F16" i="3"/>
  <c r="M16" i="3"/>
  <c r="F7" i="3"/>
  <c r="M7" i="3"/>
  <c r="F10" i="3"/>
  <c r="M10" i="3"/>
  <c r="F6" i="3"/>
  <c r="M6" i="3"/>
  <c r="F18" i="3"/>
  <c r="M18" i="3"/>
  <c r="F14" i="3"/>
  <c r="M14" i="3"/>
  <c r="F9" i="3"/>
  <c r="M9" i="3"/>
  <c r="F5" i="3"/>
  <c r="M5" i="3"/>
  <c r="F19" i="3"/>
  <c r="M19" i="3"/>
  <c r="F15" i="3"/>
  <c r="M15" i="3"/>
  <c r="F3" i="3"/>
  <c r="AX11" i="1"/>
  <c r="AY11" i="1" s="1"/>
  <c r="CR11" i="1" s="1"/>
  <c r="I11" i="1" s="1"/>
  <c r="AX18" i="1"/>
  <c r="AY18" i="1" s="1"/>
  <c r="CR18" i="1" s="1"/>
  <c r="I18" i="1" s="1"/>
  <c r="AX14" i="1"/>
  <c r="AY14" i="1" s="1"/>
  <c r="CR14" i="1" s="1"/>
  <c r="I14" i="1" s="1"/>
  <c r="AX13" i="1"/>
  <c r="AX16" i="1"/>
  <c r="AI8" i="3"/>
  <c r="AI9" i="3" s="1"/>
  <c r="B19" i="1"/>
  <c r="AX19" i="1"/>
  <c r="AK8" i="3"/>
  <c r="AK9" i="3" s="1"/>
  <c r="AF8" i="3"/>
  <c r="AL8" i="3"/>
  <c r="AL9" i="3" s="1"/>
  <c r="AH8" i="3"/>
  <c r="AH9" i="3" s="1"/>
  <c r="AG8" i="3"/>
  <c r="AG9" i="3" s="1"/>
  <c r="AJ8" i="3"/>
  <c r="AJ9" i="3" s="1"/>
  <c r="AB4" i="3"/>
  <c r="AB3" i="3"/>
  <c r="AB11" i="3"/>
  <c r="AB7" i="3"/>
  <c r="AB13" i="3"/>
  <c r="K17" i="3"/>
  <c r="AB17" i="3"/>
  <c r="AB12" i="3"/>
  <c r="K10" i="3"/>
  <c r="AB10" i="3"/>
  <c r="AB6" i="3"/>
  <c r="K18" i="3"/>
  <c r="AB18" i="3"/>
  <c r="K14" i="3"/>
  <c r="AB14" i="3"/>
  <c r="AB8" i="3"/>
  <c r="K16" i="3"/>
  <c r="AB16" i="3"/>
  <c r="AB9" i="3"/>
  <c r="AB5" i="3"/>
  <c r="K19" i="3"/>
  <c r="AB19" i="3"/>
  <c r="K15" i="3"/>
  <c r="AB15" i="3"/>
  <c r="E11" i="3"/>
  <c r="J11" i="3"/>
  <c r="AC11" i="3"/>
  <c r="H11" i="3"/>
  <c r="E7" i="3"/>
  <c r="J7" i="3"/>
  <c r="AC7" i="3"/>
  <c r="H7" i="3"/>
  <c r="AC10" i="3"/>
  <c r="H10" i="3"/>
  <c r="E10" i="3"/>
  <c r="J10" i="3"/>
  <c r="J6" i="3"/>
  <c r="H6" i="3"/>
  <c r="E6" i="3"/>
  <c r="AC6" i="3"/>
  <c r="J18" i="3"/>
  <c r="AC18" i="3"/>
  <c r="H18" i="3"/>
  <c r="E18" i="3"/>
  <c r="E14" i="3"/>
  <c r="J14" i="3"/>
  <c r="AC14" i="3"/>
  <c r="H14" i="3"/>
  <c r="AC12" i="3"/>
  <c r="H12" i="3"/>
  <c r="E12" i="3"/>
  <c r="J12" i="3"/>
  <c r="AC8" i="3"/>
  <c r="H8" i="3"/>
  <c r="E8" i="3"/>
  <c r="J8" i="3"/>
  <c r="AC4" i="3"/>
  <c r="H4" i="3"/>
  <c r="J4" i="3"/>
  <c r="E4" i="3"/>
  <c r="AC3" i="3"/>
  <c r="H3" i="3"/>
  <c r="D3" i="3"/>
  <c r="J3" i="3"/>
  <c r="E3" i="3"/>
  <c r="AC16" i="3"/>
  <c r="H16" i="3"/>
  <c r="J16" i="3"/>
  <c r="E16" i="3"/>
  <c r="J13" i="3"/>
  <c r="AC13" i="3"/>
  <c r="H13" i="3"/>
  <c r="E13" i="3"/>
  <c r="J17" i="3"/>
  <c r="AC17" i="3"/>
  <c r="H17" i="3"/>
  <c r="E17" i="3"/>
  <c r="J9" i="3"/>
  <c r="AC9" i="3"/>
  <c r="H9" i="3"/>
  <c r="E9" i="3"/>
  <c r="J5" i="3"/>
  <c r="AC5" i="3"/>
  <c r="H5" i="3"/>
  <c r="E5" i="3"/>
  <c r="E19" i="3"/>
  <c r="J19" i="3"/>
  <c r="AC19" i="3"/>
  <c r="H19" i="3"/>
  <c r="E15" i="3"/>
  <c r="AC15" i="3"/>
  <c r="H15" i="3"/>
  <c r="J15" i="3"/>
  <c r="G7" i="3"/>
  <c r="D7" i="3"/>
  <c r="I7" i="3"/>
  <c r="G13" i="3"/>
  <c r="D13" i="3"/>
  <c r="I13" i="3"/>
  <c r="G6" i="3"/>
  <c r="I6" i="3"/>
  <c r="D6" i="3"/>
  <c r="G12" i="3"/>
  <c r="I12" i="3"/>
  <c r="D12" i="3"/>
  <c r="G8" i="3"/>
  <c r="I8" i="3"/>
  <c r="D8" i="3"/>
  <c r="G4" i="3"/>
  <c r="I4" i="3"/>
  <c r="D4" i="3"/>
  <c r="G3" i="3"/>
  <c r="I3" i="3"/>
  <c r="G16" i="3"/>
  <c r="D16" i="3"/>
  <c r="I16" i="3"/>
  <c r="G18" i="3"/>
  <c r="D18" i="3"/>
  <c r="I18" i="3"/>
  <c r="G14" i="3"/>
  <c r="D14" i="3"/>
  <c r="I14" i="3"/>
  <c r="G11" i="3"/>
  <c r="I11" i="3"/>
  <c r="D11" i="3"/>
  <c r="G17" i="3"/>
  <c r="D17" i="3"/>
  <c r="I17" i="3"/>
  <c r="G10" i="3"/>
  <c r="I10" i="3"/>
  <c r="D10" i="3"/>
  <c r="G9" i="3"/>
  <c r="I9" i="3"/>
  <c r="D9" i="3"/>
  <c r="G5" i="3"/>
  <c r="D5" i="3"/>
  <c r="I5" i="3"/>
  <c r="G19" i="3"/>
  <c r="I19" i="3"/>
  <c r="D19" i="3"/>
  <c r="G15" i="3"/>
  <c r="I15" i="3"/>
  <c r="D15" i="3"/>
  <c r="AY37" i="1"/>
  <c r="CR37" i="1" s="1"/>
  <c r="I37" i="1" s="1"/>
  <c r="B29" i="1"/>
  <c r="AY29" i="1"/>
  <c r="CR29" i="1" s="1"/>
  <c r="I29" i="1" s="1"/>
  <c r="B21" i="1"/>
  <c r="K12" i="3" s="1"/>
  <c r="AY21" i="1"/>
  <c r="CR21" i="1" s="1"/>
  <c r="I21" i="1" s="1"/>
  <c r="B18" i="1"/>
  <c r="B10" i="1"/>
  <c r="O5" i="3" s="1"/>
  <c r="AY10" i="1"/>
  <c r="CR10" i="1" s="1"/>
  <c r="I10" i="1" s="1"/>
  <c r="F36" i="1"/>
  <c r="AY36" i="1"/>
  <c r="CR36" i="1" s="1"/>
  <c r="I36" i="1" s="1"/>
  <c r="F24" i="1"/>
  <c r="AY24" i="1"/>
  <c r="CR24" i="1" s="1"/>
  <c r="I24" i="1" s="1"/>
  <c r="B43" i="1"/>
  <c r="AY43" i="1"/>
  <c r="CR43" i="1" s="1"/>
  <c r="I43" i="1" s="1"/>
  <c r="B39" i="1"/>
  <c r="AY39" i="1"/>
  <c r="CR39" i="1" s="1"/>
  <c r="I39" i="1" s="1"/>
  <c r="B35" i="1"/>
  <c r="AY35" i="1"/>
  <c r="CR35" i="1" s="1"/>
  <c r="I35" i="1" s="1"/>
  <c r="F31" i="1"/>
  <c r="AY31" i="1"/>
  <c r="CR31" i="1" s="1"/>
  <c r="I31" i="1" s="1"/>
  <c r="F27" i="1"/>
  <c r="AY27" i="1"/>
  <c r="CR27" i="1" s="1"/>
  <c r="I27" i="1" s="1"/>
  <c r="B23" i="1"/>
  <c r="AY23" i="1"/>
  <c r="CR23" i="1" s="1"/>
  <c r="I23" i="1" s="1"/>
  <c r="AY16" i="1"/>
  <c r="CR16" i="1" s="1"/>
  <c r="I16" i="1" s="1"/>
  <c r="F41" i="1"/>
  <c r="AY41" i="1"/>
  <c r="CR41" i="1" s="1"/>
  <c r="I41" i="1" s="1"/>
  <c r="F33" i="1"/>
  <c r="AY33" i="1"/>
  <c r="CR33" i="1" s="1"/>
  <c r="I33" i="1" s="1"/>
  <c r="F25" i="1"/>
  <c r="AY25" i="1"/>
  <c r="CR25" i="1" s="1"/>
  <c r="I25" i="1" s="1"/>
  <c r="AY40" i="1"/>
  <c r="CR40" i="1" s="1"/>
  <c r="I40" i="1" s="1"/>
  <c r="F32" i="1"/>
  <c r="AY32" i="1"/>
  <c r="CR32" i="1" s="1"/>
  <c r="I32" i="1" s="1"/>
  <c r="B28" i="1"/>
  <c r="AY28" i="1"/>
  <c r="CR28" i="1" s="1"/>
  <c r="I28" i="1" s="1"/>
  <c r="K13" i="3"/>
  <c r="AY17" i="1"/>
  <c r="CR17" i="1" s="1"/>
  <c r="I17" i="1" s="1"/>
  <c r="AY13" i="1"/>
  <c r="CR13" i="1" s="1"/>
  <c r="I13" i="1" s="1"/>
  <c r="B42" i="1"/>
  <c r="AY42" i="1"/>
  <c r="CR42" i="1" s="1"/>
  <c r="I42" i="1" s="1"/>
  <c r="B38" i="1"/>
  <c r="AY38" i="1"/>
  <c r="CR38" i="1" s="1"/>
  <c r="I38" i="1" s="1"/>
  <c r="B34" i="1"/>
  <c r="AY34" i="1"/>
  <c r="CR34" i="1" s="1"/>
  <c r="I34" i="1" s="1"/>
  <c r="B30" i="1"/>
  <c r="AY30" i="1"/>
  <c r="CR30" i="1" s="1"/>
  <c r="I30" i="1" s="1"/>
  <c r="F26" i="1"/>
  <c r="AY26" i="1"/>
  <c r="CR26" i="1" s="1"/>
  <c r="I26" i="1" s="1"/>
  <c r="B22" i="1"/>
  <c r="AY22" i="1"/>
  <c r="CR22" i="1" s="1"/>
  <c r="I22" i="1" s="1"/>
  <c r="AY15" i="1"/>
  <c r="CR15" i="1" s="1"/>
  <c r="I15" i="1" s="1"/>
  <c r="AY19" i="1"/>
  <c r="CR19" i="1" s="1"/>
  <c r="I19" i="1" s="1"/>
  <c r="O17" i="3"/>
  <c r="O12" i="3"/>
  <c r="O16" i="3"/>
  <c r="O10" i="3"/>
  <c r="O18" i="3"/>
  <c r="O19" i="3"/>
  <c r="O15" i="3"/>
  <c r="F10" i="1"/>
  <c r="CR12" i="1"/>
  <c r="I12" i="1" s="1"/>
  <c r="F34" i="1"/>
  <c r="F29" i="1"/>
  <c r="B41" i="1"/>
  <c r="B25" i="1"/>
  <c r="B37" i="1"/>
  <c r="F37" i="1"/>
  <c r="B33" i="1"/>
  <c r="B24" i="1"/>
  <c r="B32" i="1"/>
  <c r="F28" i="1"/>
  <c r="B40" i="1"/>
  <c r="AE9" i="3"/>
  <c r="F40" i="1"/>
  <c r="B36" i="1"/>
  <c r="B26" i="1"/>
  <c r="B31" i="1"/>
  <c r="F42" i="1"/>
  <c r="F30" i="1"/>
  <c r="F38" i="1"/>
  <c r="F22" i="1"/>
  <c r="B27" i="1"/>
  <c r="F43" i="1"/>
  <c r="F39" i="1"/>
  <c r="F35" i="1"/>
  <c r="F23" i="1"/>
  <c r="M20" i="3" l="1"/>
  <c r="D20" i="7"/>
  <c r="O7" i="3"/>
  <c r="K7" i="3"/>
  <c r="J20" i="3"/>
  <c r="K5" i="3"/>
  <c r="I20" i="3"/>
  <c r="AB20" i="3"/>
  <c r="E20" i="3"/>
  <c r="H20" i="3"/>
  <c r="AC20" i="3"/>
  <c r="G20" i="3"/>
  <c r="D20" i="3"/>
  <c r="O13" i="3"/>
  <c r="O14" i="3"/>
  <c r="AF9" i="3"/>
  <c r="F13" i="1" l="1"/>
  <c r="F14" i="1"/>
  <c r="F15" i="1"/>
  <c r="F16" i="1"/>
  <c r="F17" i="1"/>
  <c r="F18" i="1"/>
  <c r="F19" i="1"/>
  <c r="F21" i="1"/>
  <c r="B13" i="1"/>
  <c r="K11" i="3" s="1"/>
  <c r="B14" i="1"/>
  <c r="K8" i="3" s="1"/>
  <c r="B15" i="1"/>
  <c r="B16" i="1"/>
  <c r="B17" i="1"/>
  <c r="K6" i="3" s="1"/>
  <c r="F11" i="1"/>
  <c r="F12" i="1"/>
  <c r="O9" i="3" l="1"/>
  <c r="K9" i="3"/>
  <c r="O8" i="3"/>
  <c r="O6" i="3"/>
  <c r="O11" i="3"/>
  <c r="B12" i="1"/>
  <c r="B11" i="1"/>
  <c r="F4" i="3" l="1"/>
  <c r="F20" i="3" s="1"/>
  <c r="K3" i="3"/>
  <c r="O3" i="3"/>
  <c r="K4" i="3"/>
  <c r="O4" i="3"/>
  <c r="V13" i="3"/>
  <c r="V5" i="3"/>
  <c r="S3" i="3"/>
  <c r="W10" i="3"/>
  <c r="W5" i="3"/>
  <c r="S12" i="3"/>
  <c r="W4" i="3"/>
  <c r="V12" i="3"/>
  <c r="U8" i="3"/>
  <c r="V15" i="3"/>
  <c r="S16" i="3"/>
  <c r="R18" i="3"/>
  <c r="S19" i="3"/>
  <c r="R7" i="3"/>
  <c r="R15" i="3"/>
  <c r="U14" i="3"/>
  <c r="S13" i="3"/>
  <c r="V3" i="3"/>
  <c r="V6" i="3"/>
  <c r="S14" i="3"/>
  <c r="V11" i="3"/>
  <c r="W17" i="3"/>
  <c r="AA14" i="3"/>
  <c r="W9" i="3"/>
  <c r="S17" i="3"/>
  <c r="R4" i="3"/>
  <c r="V14" i="3"/>
  <c r="U11" i="3"/>
  <c r="W19" i="3"/>
  <c r="S6" i="3"/>
  <c r="R16" i="3"/>
  <c r="Q16" i="3" s="1"/>
  <c r="U19" i="3"/>
  <c r="U17" i="3"/>
  <c r="Y14" i="3"/>
  <c r="W13" i="3"/>
  <c r="S7" i="3"/>
  <c r="R8" i="3"/>
  <c r="V18" i="3"/>
  <c r="U16" i="3"/>
  <c r="AA8" i="3"/>
  <c r="Y6" i="3"/>
  <c r="Y15" i="3"/>
  <c r="AA9" i="3"/>
  <c r="Z6" i="3"/>
  <c r="Z15" i="3"/>
  <c r="AA10" i="3"/>
  <c r="Y7" i="3"/>
  <c r="Y16" i="3"/>
  <c r="AA11" i="3"/>
  <c r="Z7" i="3"/>
  <c r="Z16" i="3"/>
  <c r="R14" i="3"/>
  <c r="Q14" i="3" s="1"/>
  <c r="V10" i="3"/>
  <c r="R10" i="3"/>
  <c r="V7" i="3"/>
  <c r="Y12" i="3"/>
  <c r="Z12" i="3"/>
  <c r="Y13" i="3"/>
  <c r="Z13" i="3"/>
  <c r="W14" i="3"/>
  <c r="W7" i="3"/>
  <c r="W8" i="3"/>
  <c r="U6" i="3"/>
  <c r="U3" i="3"/>
  <c r="S9" i="3"/>
  <c r="S10" i="3"/>
  <c r="W3" i="3"/>
  <c r="U9" i="3"/>
  <c r="U7" i="3"/>
  <c r="W15" i="3"/>
  <c r="S18" i="3"/>
  <c r="S11" i="3"/>
  <c r="W12" i="3"/>
  <c r="U10" i="3"/>
  <c r="U4" i="3"/>
  <c r="AA12" i="3"/>
  <c r="Y8" i="3"/>
  <c r="Y17" i="3"/>
  <c r="AA13" i="3"/>
  <c r="Z8" i="3"/>
  <c r="Z17" i="3"/>
  <c r="AA15" i="3"/>
  <c r="Y9" i="3"/>
  <c r="Y18" i="3"/>
  <c r="AA16" i="3"/>
  <c r="Z9" i="3"/>
  <c r="Z18" i="3"/>
  <c r="Y11" i="3"/>
  <c r="AA3" i="3"/>
  <c r="Y3" i="3"/>
  <c r="U13" i="3"/>
  <c r="R11" i="3"/>
  <c r="Q11" i="3" s="1"/>
  <c r="V4" i="3"/>
  <c r="S4" i="3"/>
  <c r="AA4" i="3"/>
  <c r="AA5" i="3"/>
  <c r="AA6" i="3"/>
  <c r="AA7" i="3"/>
  <c r="R19" i="3"/>
  <c r="W18" i="3"/>
  <c r="W11" i="3"/>
  <c r="U15" i="3"/>
  <c r="V8" i="3"/>
  <c r="U12" i="3"/>
  <c r="R13" i="3"/>
  <c r="Q13" i="3" s="1"/>
  <c r="R17" i="3"/>
  <c r="S8" i="3"/>
  <c r="U18" i="3"/>
  <c r="V16" i="3"/>
  <c r="R5" i="3"/>
  <c r="W6" i="3"/>
  <c r="W16" i="3"/>
  <c r="V19" i="3"/>
  <c r="V17" i="3"/>
  <c r="Z14" i="3"/>
  <c r="AA17" i="3"/>
  <c r="Y10" i="3"/>
  <c r="Y19" i="3"/>
  <c r="AA18" i="3"/>
  <c r="Z10" i="3"/>
  <c r="Z19" i="3"/>
  <c r="AA19" i="3"/>
  <c r="Z3" i="3"/>
  <c r="Z11" i="3"/>
  <c r="U5" i="3"/>
  <c r="S15" i="3"/>
  <c r="R12" i="3"/>
  <c r="R9" i="3"/>
  <c r="V9" i="3"/>
  <c r="Y4" i="3"/>
  <c r="Z4" i="3"/>
  <c r="Y5" i="3"/>
  <c r="Z5" i="3"/>
  <c r="S5" i="3"/>
  <c r="R6" i="3"/>
  <c r="R3" i="3"/>
  <c r="O20" i="3" l="1"/>
  <c r="K20" i="3"/>
  <c r="Q15" i="3"/>
  <c r="T12" i="3"/>
  <c r="T15" i="3"/>
  <c r="T14" i="3"/>
  <c r="T9" i="3"/>
  <c r="T6" i="3"/>
  <c r="T8" i="3"/>
  <c r="Q19" i="3"/>
  <c r="T13" i="3"/>
  <c r="Q17" i="3"/>
  <c r="T10" i="3"/>
  <c r="Q9" i="3"/>
  <c r="T11" i="3"/>
  <c r="Q12" i="3"/>
  <c r="T5" i="3"/>
  <c r="Q7" i="3"/>
  <c r="X4" i="3"/>
  <c r="X19" i="3"/>
  <c r="X3" i="3"/>
  <c r="X17" i="3"/>
  <c r="X13" i="3"/>
  <c r="X15" i="3"/>
  <c r="Q3" i="3"/>
  <c r="X18" i="3"/>
  <c r="X16" i="3"/>
  <c r="X10" i="3"/>
  <c r="X8" i="3"/>
  <c r="X6" i="3"/>
  <c r="Q6" i="3"/>
  <c r="X14" i="3"/>
  <c r="X9" i="3"/>
  <c r="T4" i="3"/>
  <c r="W20" i="3"/>
  <c r="T7" i="3"/>
  <c r="X7" i="3"/>
  <c r="T16" i="3"/>
  <c r="Q5" i="3"/>
  <c r="Q4" i="3"/>
  <c r="AA20" i="3"/>
  <c r="Q8" i="3"/>
  <c r="T17" i="3"/>
  <c r="Q10" i="3"/>
  <c r="X5" i="3"/>
  <c r="T18" i="3"/>
  <c r="X11" i="3"/>
  <c r="T3" i="3"/>
  <c r="X12" i="3"/>
  <c r="T19" i="3"/>
  <c r="Q18" i="3"/>
  <c r="T20" i="3" l="1"/>
  <c r="Q20" i="3"/>
  <c r="X20" i="3"/>
</calcChain>
</file>

<file path=xl/comments1.xml><?xml version="1.0" encoding="utf-8"?>
<comments xmlns="http://schemas.openxmlformats.org/spreadsheetml/2006/main">
  <authors>
    <author>Clemence MEUNIER</author>
  </authors>
  <commentList>
    <comment ref="F1" authorId="0" shapeId="0">
      <text>
        <r>
          <rPr>
            <b/>
            <sz val="9"/>
            <color indexed="81"/>
            <rFont val="Tahoma"/>
            <family val="2"/>
          </rPr>
          <t>Clemence MEUNIER:</t>
        </r>
        <r>
          <rPr>
            <sz val="9"/>
            <color indexed="81"/>
            <rFont val="Tahoma"/>
            <family val="2"/>
          </rPr>
          <t xml:space="preserve">
Ne prend pas en compte les archives</t>
        </r>
      </text>
    </comment>
    <comment ref="K1" authorId="0" shapeId="0">
      <text>
        <r>
          <rPr>
            <b/>
            <sz val="9"/>
            <color indexed="81"/>
            <rFont val="Tahoma"/>
            <family val="2"/>
          </rPr>
          <t>Clemence MEUNIER:</t>
        </r>
        <r>
          <rPr>
            <sz val="9"/>
            <color indexed="81"/>
            <rFont val="Tahoma"/>
            <family val="2"/>
          </rPr>
          <t xml:space="preserve">
Ne prend pas en compte les archives</t>
        </r>
      </text>
    </comment>
    <comment ref="M1" authorId="0" shapeId="0">
      <text>
        <r>
          <rPr>
            <b/>
            <sz val="9"/>
            <color indexed="81"/>
            <rFont val="Tahoma"/>
            <family val="2"/>
          </rPr>
          <t>Clemence MEUNIER:</t>
        </r>
        <r>
          <rPr>
            <sz val="9"/>
            <color indexed="81"/>
            <rFont val="Tahoma"/>
            <family val="2"/>
          </rPr>
          <t xml:space="preserve">
Ne prend pas en compte les archives</t>
        </r>
      </text>
    </comment>
  </commentList>
</comments>
</file>

<file path=xl/comments2.xml><?xml version="1.0" encoding="utf-8"?>
<comments xmlns="http://schemas.openxmlformats.org/spreadsheetml/2006/main">
  <authors>
    <author>Clemence MEUNIER</author>
  </authors>
  <commentList>
    <comment ref="N1" authorId="0" shapeId="0">
      <text>
        <r>
          <rPr>
            <b/>
            <sz val="9"/>
            <color indexed="81"/>
            <rFont val="Tahoma"/>
            <family val="2"/>
          </rPr>
          <t>Clemence MEUNIER:</t>
        </r>
        <r>
          <rPr>
            <sz val="9"/>
            <color indexed="81"/>
            <rFont val="Tahoma"/>
            <family val="2"/>
          </rPr>
          <t xml:space="preserve">
Terminé
</t>
        </r>
      </text>
    </comment>
    <comment ref="N2" authorId="0" shapeId="0">
      <text>
        <r>
          <rPr>
            <b/>
            <sz val="9"/>
            <color indexed="81"/>
            <rFont val="Tahoma"/>
            <family val="2"/>
          </rPr>
          <t>Clemence MEUNIER:</t>
        </r>
        <r>
          <rPr>
            <sz val="9"/>
            <color indexed="81"/>
            <rFont val="Tahoma"/>
            <family val="2"/>
          </rPr>
          <t xml:space="preserve">
En cours</t>
        </r>
      </text>
    </comment>
    <comment ref="N3" authorId="0" shapeId="0">
      <text>
        <r>
          <rPr>
            <b/>
            <sz val="9"/>
            <color indexed="81"/>
            <rFont val="Tahoma"/>
            <family val="2"/>
          </rPr>
          <t>Clemence MEUNIER:</t>
        </r>
        <r>
          <rPr>
            <sz val="9"/>
            <color indexed="81"/>
            <rFont val="Tahoma"/>
            <family val="2"/>
          </rPr>
          <t xml:space="preserve">
Salarié éducation nationale</t>
        </r>
      </text>
    </comment>
    <comment ref="N4" authorId="0" shapeId="0">
      <text>
        <r>
          <rPr>
            <b/>
            <sz val="9"/>
            <color indexed="81"/>
            <rFont val="Tahoma"/>
            <family val="2"/>
          </rPr>
          <t>Clemence MEUNIER:</t>
        </r>
        <r>
          <rPr>
            <sz val="9"/>
            <color indexed="81"/>
            <rFont val="Tahoma"/>
            <family val="2"/>
          </rPr>
          <t xml:space="preserve">
Maladie - 1 an d'ancienneté</t>
        </r>
      </text>
    </comment>
    <comment ref="N5" authorId="0" shapeId="0">
      <text>
        <r>
          <rPr>
            <b/>
            <sz val="9"/>
            <color indexed="81"/>
            <rFont val="Tahoma"/>
            <family val="2"/>
          </rPr>
          <t>Clemence MEUNIER:</t>
        </r>
        <r>
          <rPr>
            <sz val="9"/>
            <color indexed="81"/>
            <rFont val="Tahoma"/>
            <family val="2"/>
          </rPr>
          <t xml:space="preserve">
Maternité -1 an d'ancienneté</t>
        </r>
      </text>
    </comment>
    <comment ref="N6" authorId="0" shapeId="0">
      <text>
        <r>
          <rPr>
            <b/>
            <sz val="9"/>
            <color indexed="81"/>
            <rFont val="Tahoma"/>
            <family val="2"/>
          </rPr>
          <t>Clemence MEUNIER:</t>
        </r>
        <r>
          <rPr>
            <sz val="9"/>
            <color indexed="81"/>
            <rFont val="Tahoma"/>
            <family val="2"/>
          </rPr>
          <t xml:space="preserve">
Temps partiel thérapeutique</t>
        </r>
      </text>
    </comment>
    <comment ref="N7" authorId="0" shapeId="0">
      <text>
        <r>
          <rPr>
            <b/>
            <sz val="9"/>
            <color indexed="81"/>
            <rFont val="Tahoma"/>
            <family val="2"/>
          </rPr>
          <t>Clemence MEUNIER:</t>
        </r>
        <r>
          <rPr>
            <sz val="9"/>
            <color indexed="81"/>
            <rFont val="Tahoma"/>
            <family val="2"/>
          </rPr>
          <t xml:space="preserve">
Rupture de droit / Plus de maintien</t>
        </r>
      </text>
    </comment>
  </commentList>
</comments>
</file>

<file path=xl/sharedStrings.xml><?xml version="1.0" encoding="utf-8"?>
<sst xmlns="http://schemas.openxmlformats.org/spreadsheetml/2006/main" count="713" uniqueCount="148">
  <si>
    <t>N° Sécu</t>
  </si>
  <si>
    <t xml:space="preserve">Nom </t>
  </si>
  <si>
    <t>Prénom</t>
  </si>
  <si>
    <t>ETAB</t>
  </si>
  <si>
    <t>Nbre de jours d'arrêts</t>
  </si>
  <si>
    <t>TOTAL ETAB</t>
  </si>
  <si>
    <t>TYPE</t>
  </si>
  <si>
    <t>ETAT</t>
  </si>
  <si>
    <t>MA</t>
  </si>
  <si>
    <t>MA BIS</t>
  </si>
  <si>
    <t>AT</t>
  </si>
  <si>
    <t>AT BIS</t>
  </si>
  <si>
    <t>MAT</t>
  </si>
  <si>
    <t>MAT BIS</t>
  </si>
  <si>
    <t>MTT</t>
  </si>
  <si>
    <t>EDUC</t>
  </si>
  <si>
    <t>MA-1</t>
  </si>
  <si>
    <t>MAT-1</t>
  </si>
  <si>
    <t>PAT</t>
  </si>
  <si>
    <t>NEW</t>
  </si>
  <si>
    <t>RG</t>
  </si>
  <si>
    <t>EC</t>
  </si>
  <si>
    <t>RD</t>
  </si>
  <si>
    <t>Ecart de jours</t>
  </si>
  <si>
    <t>A masquer copie K</t>
  </si>
  <si>
    <t>NB DE JOURS A INDMENISE</t>
  </si>
  <si>
    <t>N° SECU</t>
  </si>
  <si>
    <t>NOM</t>
  </si>
  <si>
    <t>PRENOM</t>
  </si>
  <si>
    <t>NB JOURS D'ARRÊT</t>
  </si>
  <si>
    <t>DATE D'ATTESTATION</t>
  </si>
  <si>
    <t>JOURS DE CARENCE</t>
  </si>
  <si>
    <t>-</t>
  </si>
  <si>
    <t>SUIVI DES ARRÊTS MALADIE</t>
  </si>
  <si>
    <t>SALARIE</t>
  </si>
  <si>
    <t>ARRÊT</t>
  </si>
  <si>
    <t>PERIODE D'INDEMNISATION</t>
  </si>
  <si>
    <t xml:space="preserve">TOTAL IJ NET </t>
  </si>
  <si>
    <t xml:space="preserve">DATE DU VIREMENT </t>
  </si>
  <si>
    <t>MOIS PAIE</t>
  </si>
  <si>
    <t>1ER PAIEMENT</t>
  </si>
  <si>
    <t>NB DE JOURS</t>
  </si>
  <si>
    <t>INTEGRATION IJSS PAIE - SIEGE</t>
  </si>
  <si>
    <t>2E PAIEMENT</t>
  </si>
  <si>
    <t>3E PAIEMENT</t>
  </si>
  <si>
    <t>4E PAIEMENT</t>
  </si>
  <si>
    <t>5E PAIEMENT</t>
  </si>
  <si>
    <t>6E PAIEMENT</t>
  </si>
  <si>
    <t>DATE FIN</t>
  </si>
  <si>
    <t>DATE DEBUT</t>
  </si>
  <si>
    <t>LAURENT</t>
  </si>
  <si>
    <t>MALADIE</t>
  </si>
  <si>
    <t>PATERNITE</t>
  </si>
  <si>
    <t>ACCIDENT DU TRAVAIL</t>
  </si>
  <si>
    <t>MATERNITE</t>
  </si>
  <si>
    <t>MAINTIEN</t>
  </si>
  <si>
    <t>MAINTIEN 1/2</t>
  </si>
  <si>
    <t>- 1 ANS</t>
  </si>
  <si>
    <t>RBT</t>
  </si>
  <si>
    <t>SUIVI DES ARRÊTS MALADIE - ARCHIVES</t>
  </si>
  <si>
    <t>NB D'ARRÊT</t>
  </si>
  <si>
    <t>ANNEE</t>
  </si>
  <si>
    <t>Nombre d'arrêts 2016</t>
  </si>
  <si>
    <t>Nombre d'arrêts 2015</t>
  </si>
  <si>
    <t>Nombre d'arrêts 2017</t>
  </si>
  <si>
    <t>Commentaires</t>
  </si>
  <si>
    <t>IJ Journalier Nette</t>
  </si>
  <si>
    <t>Arrêts 2015-archives</t>
  </si>
  <si>
    <t>Arrêts 2016-archives</t>
  </si>
  <si>
    <t>Arrêts 2017-archives</t>
  </si>
  <si>
    <t>Nombre de jours d'arrêts - archive</t>
  </si>
  <si>
    <t>Nbre de jours d'arrêts 2016</t>
  </si>
  <si>
    <t>Nombre de jours d'arrêts - archive 2016</t>
  </si>
  <si>
    <t xml:space="preserve">AT BIS </t>
  </si>
  <si>
    <t>SANS CARENCE</t>
  </si>
  <si>
    <t>SS MAINTIEN</t>
  </si>
  <si>
    <t>Maladie</t>
  </si>
  <si>
    <t>Autres</t>
  </si>
  <si>
    <t>Accident du travail</t>
  </si>
  <si>
    <t>Maternité/Paternité</t>
  </si>
  <si>
    <t>Congés Enfants Malades</t>
  </si>
  <si>
    <t>Congés sans solde</t>
  </si>
  <si>
    <t>Temps partiel thérapeutique</t>
  </si>
  <si>
    <t>Congés exceptionnels</t>
  </si>
  <si>
    <t>Type absences diverses</t>
  </si>
  <si>
    <t>EN</t>
  </si>
  <si>
    <t>CS</t>
  </si>
  <si>
    <t>EX</t>
  </si>
  <si>
    <t>AU</t>
  </si>
  <si>
    <t>Congés Enfants Malade</t>
  </si>
  <si>
    <t>Congés exceptionnel</t>
  </si>
  <si>
    <t>Contrat</t>
  </si>
  <si>
    <t>CDI</t>
  </si>
  <si>
    <t>NB JOURS</t>
  </si>
  <si>
    <t/>
  </si>
  <si>
    <t>AT bis</t>
  </si>
  <si>
    <t>MAT bis</t>
  </si>
  <si>
    <t>MA Bis</t>
  </si>
  <si>
    <t>JANVIER 2016</t>
  </si>
  <si>
    <t>FEVRIER 2016</t>
  </si>
  <si>
    <t>MARS 2016</t>
  </si>
  <si>
    <t>AVRIL 2016</t>
  </si>
  <si>
    <t>MAI 2016</t>
  </si>
  <si>
    <t>JUIN 2016</t>
  </si>
  <si>
    <t>JUILLET 2016</t>
  </si>
  <si>
    <t>AOÛT 2016</t>
  </si>
  <si>
    <t>SEPTEMBRE 2016</t>
  </si>
  <si>
    <t>OCTOBRE 2016</t>
  </si>
  <si>
    <t>NOVEMBRE 2016</t>
  </si>
  <si>
    <t>DECEMBRE 2016</t>
  </si>
  <si>
    <t>Nbre de jours d'arrêts 2015</t>
  </si>
  <si>
    <t>Nbre de jours d'arrêts 2017</t>
  </si>
  <si>
    <t>ANNEE 2016</t>
  </si>
  <si>
    <t>ANNEE 2017</t>
  </si>
  <si>
    <t>JANVIER 2017</t>
  </si>
  <si>
    <t>FEVRIER 2017</t>
  </si>
  <si>
    <t>MARS 2017</t>
  </si>
  <si>
    <t>AVRIL 2017</t>
  </si>
  <si>
    <t>MAI 2017</t>
  </si>
  <si>
    <t>JUIN 2017</t>
  </si>
  <si>
    <t>JUILLET 2017</t>
  </si>
  <si>
    <t>AOÛT 2017</t>
  </si>
  <si>
    <t>SEPTEMBRE 2017</t>
  </si>
  <si>
    <t>OCTOBRE 2017</t>
  </si>
  <si>
    <t>NOVEMBRE 2017</t>
  </si>
  <si>
    <t>DECEMBRE 2017</t>
  </si>
  <si>
    <t>ABSENCES 2016</t>
  </si>
  <si>
    <t>ABSENCES 2017</t>
  </si>
  <si>
    <t>PATRICK</t>
  </si>
  <si>
    <t>JENNIFER</t>
  </si>
  <si>
    <t>CAD</t>
  </si>
  <si>
    <t>MELANIE</t>
  </si>
  <si>
    <t>NOELLE-LINE</t>
  </si>
  <si>
    <t>LOIC</t>
  </si>
  <si>
    <t>CDD</t>
  </si>
  <si>
    <t>NATHALIE</t>
  </si>
  <si>
    <t>abandon sur perte 1 jours</t>
  </si>
  <si>
    <t>perte</t>
  </si>
  <si>
    <t>Nbre de jours d'arrêts 2016 - archives</t>
  </si>
  <si>
    <t>Nbre de jours d'arrêts 2017 - archives</t>
  </si>
  <si>
    <t>Nbre de jours d'arrêts - archives</t>
  </si>
  <si>
    <t>pierre</t>
  </si>
  <si>
    <t xml:space="preserve">paul </t>
  </si>
  <si>
    <t>jacques</t>
  </si>
  <si>
    <t>durand</t>
  </si>
  <si>
    <t>robert</t>
  </si>
  <si>
    <t>marie</t>
  </si>
  <si>
    <t>anne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</si>
</sst>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mmm\-yy;@"/>
  </numFmts>
  <fonts count="2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MS Sans Serif"/>
      <charset val="1"/>
    </font>
    <font>
      <b/>
      <sz val="10"/>
      <color theme="0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6"/>
      <color theme="4"/>
      <name val="Narkisim"/>
      <family val="2"/>
      <charset val="177"/>
    </font>
    <font>
      <b/>
      <sz val="11"/>
      <color theme="0"/>
      <name val="Narkisim"/>
      <family val="2"/>
      <charset val="177"/>
    </font>
    <font>
      <sz val="11"/>
      <color theme="1"/>
      <name val="Narkisim"/>
      <family val="2"/>
      <charset val="177"/>
    </font>
    <font>
      <sz val="10"/>
      <color theme="1"/>
      <name val="Calibri"/>
      <family val="2"/>
      <scheme val="minor"/>
    </font>
    <font>
      <b/>
      <sz val="12"/>
      <color theme="4"/>
      <name val="FangSong"/>
      <family val="3"/>
    </font>
    <font>
      <b/>
      <sz val="11"/>
      <color theme="7" tint="-0.499984740745262"/>
      <name val="Narkisim"/>
      <family val="2"/>
      <charset val="177"/>
    </font>
    <font>
      <b/>
      <sz val="8"/>
      <color theme="7" tint="-0.499984740745262"/>
      <name val="Calibri"/>
      <family val="2"/>
      <scheme val="minor"/>
    </font>
    <font>
      <b/>
      <sz val="11"/>
      <color theme="8" tint="-0.499984740745262"/>
      <name val="Narkisim"/>
      <family val="2"/>
      <charset val="177"/>
    </font>
    <font>
      <b/>
      <sz val="8"/>
      <color theme="8" tint="-0.499984740745262"/>
      <name val="Calibri"/>
      <family val="2"/>
      <scheme val="minor"/>
    </font>
    <font>
      <b/>
      <sz val="11"/>
      <color theme="9" tint="-0.499984740745262"/>
      <name val="Narkisim"/>
      <family val="2"/>
      <charset val="177"/>
    </font>
    <font>
      <b/>
      <sz val="8"/>
      <color theme="9" tint="-0.49998474074526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8"/>
      <color theme="1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sz val="1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/>
      <top style="thin">
        <color theme="4" tint="-0.499984740745262"/>
      </top>
      <bottom style="thin">
        <color theme="4" tint="-0.499984740745262"/>
      </bottom>
      <diagonal/>
    </border>
    <border>
      <left/>
      <right/>
      <top style="thin">
        <color theme="4" tint="-0.499984740745262"/>
      </top>
      <bottom style="thin">
        <color theme="4" tint="-0.499984740745262"/>
      </bottom>
      <diagonal/>
    </border>
    <border>
      <left/>
      <right/>
      <top/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/>
      <bottom style="thin">
        <color theme="4" tint="-0.499984740745262"/>
      </bottom>
      <diagonal/>
    </border>
    <border>
      <left style="thin">
        <color theme="4" tint="-0.499984740745262"/>
      </left>
      <right/>
      <top/>
      <bottom style="thin">
        <color theme="4" tint="-0.499984740745262"/>
      </bottom>
      <diagonal/>
    </border>
    <border>
      <left/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/>
      <right/>
      <top style="thin">
        <color theme="4" tint="-0.499984740745262"/>
      </top>
      <bottom/>
      <diagonal/>
    </border>
    <border>
      <left/>
      <right style="thin">
        <color theme="4" tint="-0.499984740745262"/>
      </right>
      <top style="thin">
        <color theme="4" tint="-0.499984740745262"/>
      </top>
      <bottom/>
      <diagonal/>
    </border>
    <border>
      <left style="thin">
        <color indexed="64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/>
      <top style="thin">
        <color theme="4" tint="-0.499984740745262"/>
      </top>
      <bottom/>
      <diagonal/>
    </border>
    <border>
      <left style="thin">
        <color indexed="64"/>
      </left>
      <right/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theme="4" tint="-0.249977111117893"/>
      </left>
      <right/>
      <top style="medium">
        <color theme="4" tint="-0.249977111117893"/>
      </top>
      <bottom style="thin">
        <color theme="4" tint="-0.499984740745262"/>
      </bottom>
      <diagonal/>
    </border>
    <border>
      <left/>
      <right/>
      <top style="medium">
        <color theme="4" tint="-0.249977111117893"/>
      </top>
      <bottom style="thin">
        <color theme="4" tint="-0.499984740745262"/>
      </bottom>
      <diagonal/>
    </border>
    <border>
      <left/>
      <right style="medium">
        <color theme="4" tint="-0.249977111117893"/>
      </right>
      <top style="medium">
        <color theme="4" tint="-0.249977111117893"/>
      </top>
      <bottom style="thin">
        <color theme="4" tint="-0.499984740745262"/>
      </bottom>
      <diagonal/>
    </border>
    <border>
      <left style="medium">
        <color theme="4" tint="-0.249977111117893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249977111117893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theme="4" tint="-0.249977111117893"/>
      </left>
      <right style="thin">
        <color theme="4" tint="-0.499984740745262"/>
      </right>
      <top style="thin">
        <color theme="4" tint="-0.499984740745262"/>
      </top>
      <bottom style="medium">
        <color theme="4" tint="-0.249977111117893"/>
      </bottom>
      <diagonal/>
    </border>
    <border>
      <left style="thin">
        <color indexed="64"/>
      </left>
      <right style="thin">
        <color theme="4" tint="-0.499984740745262"/>
      </right>
      <top style="thin">
        <color theme="4" tint="-0.499984740745262"/>
      </top>
      <bottom style="medium">
        <color theme="4" tint="-0.249977111117893"/>
      </bottom>
      <diagonal/>
    </border>
    <border>
      <left style="thin">
        <color indexed="64"/>
      </left>
      <right style="medium">
        <color theme="4" tint="-0.249977111117893"/>
      </right>
      <top style="thin">
        <color theme="4" tint="-0.499984740745262"/>
      </top>
      <bottom style="medium">
        <color theme="4" tint="-0.249977111117893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23" fillId="0" borderId="0"/>
  </cellStyleXfs>
  <cellXfs count="125">
    <xf numFmtId="0" fontId="0" fillId="0" borderId="0" xfId="0"/>
    <xf numFmtId="1" fontId="0" fillId="0" borderId="0" xfId="0" applyNumberFormat="1"/>
    <xf numFmtId="1" fontId="4" fillId="2" borderId="1" xfId="2" applyNumberFormat="1" applyFont="1" applyFill="1" applyBorder="1" applyAlignment="1" applyProtection="1">
      <alignment horizontal="left" vertical="top" wrapText="1"/>
    </xf>
    <xf numFmtId="0" fontId="4" fillId="2" borderId="1" xfId="2" applyNumberFormat="1" applyFont="1" applyFill="1" applyBorder="1" applyAlignment="1" applyProtection="1">
      <alignment horizontal="left" vertical="top" wrapText="1"/>
    </xf>
    <xf numFmtId="0" fontId="0" fillId="0" borderId="1" xfId="0" applyBorder="1"/>
    <xf numFmtId="0" fontId="0" fillId="0" borderId="2" xfId="0" applyBorder="1"/>
    <xf numFmtId="0" fontId="6" fillId="5" borderId="2" xfId="0" applyFont="1" applyFill="1" applyBorder="1"/>
    <xf numFmtId="0" fontId="0" fillId="0" borderId="0" xfId="0" applyBorder="1"/>
    <xf numFmtId="1" fontId="0" fillId="0" borderId="3" xfId="0" applyNumberFormat="1" applyBorder="1"/>
    <xf numFmtId="1" fontId="0" fillId="0" borderId="4" xfId="0" applyNumberFormat="1" applyBorder="1"/>
    <xf numFmtId="1" fontId="2" fillId="0" borderId="2" xfId="0" applyNumberFormat="1" applyFont="1" applyBorder="1" applyAlignment="1">
      <alignment horizontal="center" vertical="center"/>
    </xf>
    <xf numFmtId="1" fontId="0" fillId="4" borderId="2" xfId="0" applyNumberFormat="1" applyFill="1" applyBorder="1"/>
    <xf numFmtId="0" fontId="0" fillId="4" borderId="2" xfId="0" applyFill="1" applyBorder="1"/>
    <xf numFmtId="17" fontId="0" fillId="0" borderId="0" xfId="0" applyNumberFormat="1"/>
    <xf numFmtId="0" fontId="10" fillId="0" borderId="0" xfId="0" applyFont="1"/>
    <xf numFmtId="164" fontId="0" fillId="0" borderId="0" xfId="0" applyNumberFormat="1"/>
    <xf numFmtId="0" fontId="11" fillId="0" borderId="0" xfId="0" applyFont="1"/>
    <xf numFmtId="1" fontId="0" fillId="4" borderId="3" xfId="0" applyNumberFormat="1" applyFill="1" applyBorder="1"/>
    <xf numFmtId="0" fontId="0" fillId="9" borderId="2" xfId="0" applyFill="1" applyBorder="1"/>
    <xf numFmtId="164" fontId="0" fillId="9" borderId="2" xfId="0" applyNumberFormat="1" applyFill="1" applyBorder="1"/>
    <xf numFmtId="0" fontId="0" fillId="8" borderId="2" xfId="0" applyFill="1" applyBorder="1"/>
    <xf numFmtId="164" fontId="0" fillId="8" borderId="2" xfId="0" applyNumberFormat="1" applyFill="1" applyBorder="1"/>
    <xf numFmtId="0" fontId="0" fillId="7" borderId="2" xfId="0" applyFill="1" applyBorder="1"/>
    <xf numFmtId="164" fontId="0" fillId="7" borderId="2" xfId="0" applyNumberFormat="1" applyFill="1" applyBorder="1"/>
    <xf numFmtId="0" fontId="0" fillId="0" borderId="3" xfId="0" applyNumberFormat="1" applyBorder="1"/>
    <xf numFmtId="0" fontId="7" fillId="3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horizontal="center" wrapText="1"/>
    </xf>
    <xf numFmtId="0" fontId="7" fillId="3" borderId="0" xfId="0" applyFont="1" applyFill="1" applyAlignment="1">
      <alignment horizontal="center" vertical="center"/>
    </xf>
    <xf numFmtId="0" fontId="14" fillId="10" borderId="2" xfId="0" applyFont="1" applyFill="1" applyBorder="1" applyAlignment="1">
      <alignment vertical="center" wrapText="1"/>
    </xf>
    <xf numFmtId="0" fontId="16" fillId="13" borderId="2" xfId="0" applyFont="1" applyFill="1" applyBorder="1" applyAlignment="1">
      <alignment vertical="center" wrapText="1"/>
    </xf>
    <xf numFmtId="0" fontId="18" fillId="15" borderId="2" xfId="0" applyFont="1" applyFill="1" applyBorder="1" applyAlignment="1">
      <alignment vertical="center" wrapText="1"/>
    </xf>
    <xf numFmtId="0" fontId="14" fillId="10" borderId="2" xfId="0" applyFont="1" applyFill="1" applyBorder="1" applyAlignment="1">
      <alignment horizontal="centerContinuous" vertical="center" wrapText="1"/>
    </xf>
    <xf numFmtId="0" fontId="16" fillId="13" borderId="2" xfId="0" applyFont="1" applyFill="1" applyBorder="1" applyAlignment="1">
      <alignment horizontal="centerContinuous" vertical="center" wrapText="1"/>
    </xf>
    <xf numFmtId="0" fontId="18" fillId="15" borderId="2" xfId="0" applyFont="1" applyFill="1" applyBorder="1" applyAlignment="1">
      <alignment horizontal="centerContinuous" vertical="center" wrapText="1"/>
    </xf>
    <xf numFmtId="14" fontId="0" fillId="8" borderId="2" xfId="0" applyNumberFormat="1" applyFill="1" applyBorder="1"/>
    <xf numFmtId="0" fontId="0" fillId="0" borderId="0" xfId="0" applyFill="1"/>
    <xf numFmtId="0" fontId="0" fillId="0" borderId="0" xfId="0" quotePrefix="1"/>
    <xf numFmtId="1" fontId="6" fillId="5" borderId="11" xfId="0" applyNumberFormat="1" applyFont="1" applyFill="1" applyBorder="1" applyAlignment="1">
      <alignment horizontal="center"/>
    </xf>
    <xf numFmtId="49" fontId="0" fillId="0" borderId="3" xfId="0" applyNumberFormat="1" applyBorder="1"/>
    <xf numFmtId="0" fontId="0" fillId="0" borderId="8" xfId="0" applyNumberFormat="1" applyBorder="1"/>
    <xf numFmtId="1" fontId="0" fillId="0" borderId="1" xfId="0" applyNumberFormat="1" applyBorder="1"/>
    <xf numFmtId="1" fontId="0" fillId="0" borderId="3" xfId="0" applyNumberFormat="1" applyBorder="1" applyProtection="1">
      <protection locked="0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1" fontId="0" fillId="0" borderId="2" xfId="0" applyNumberFormat="1" applyBorder="1" applyProtection="1">
      <protection locked="0"/>
    </xf>
    <xf numFmtId="1" fontId="0" fillId="0" borderId="0" xfId="0" applyNumberFormat="1" applyProtection="1">
      <protection locked="0"/>
    </xf>
    <xf numFmtId="14" fontId="0" fillId="5" borderId="2" xfId="0" applyNumberFormat="1" applyFill="1" applyBorder="1" applyProtection="1">
      <protection locked="0"/>
    </xf>
    <xf numFmtId="14" fontId="0" fillId="5" borderId="2" xfId="0" applyNumberFormat="1" applyFill="1" applyBorder="1" applyAlignment="1" applyProtection="1">
      <alignment horizontal="center" vertical="center"/>
      <protection locked="0"/>
    </xf>
    <xf numFmtId="1" fontId="0" fillId="5" borderId="3" xfId="0" applyNumberFormat="1" applyFill="1" applyBorder="1" applyProtection="1">
      <protection locked="0"/>
    </xf>
    <xf numFmtId="14" fontId="0" fillId="9" borderId="2" xfId="0" applyNumberFormat="1" applyFill="1" applyBorder="1" applyProtection="1">
      <protection locked="0"/>
    </xf>
    <xf numFmtId="0" fontId="0" fillId="9" borderId="2" xfId="0" applyFill="1" applyBorder="1" applyProtection="1">
      <protection locked="0"/>
    </xf>
    <xf numFmtId="164" fontId="0" fillId="9" borderId="2" xfId="0" applyNumberFormat="1" applyFill="1" applyBorder="1" applyProtection="1">
      <protection locked="0"/>
    </xf>
    <xf numFmtId="2" fontId="0" fillId="9" borderId="2" xfId="0" applyNumberFormat="1" applyFill="1" applyBorder="1" applyProtection="1"/>
    <xf numFmtId="0" fontId="0" fillId="0" borderId="0" xfId="0" applyProtection="1"/>
    <xf numFmtId="2" fontId="0" fillId="8" borderId="2" xfId="0" applyNumberFormat="1" applyFill="1" applyBorder="1"/>
    <xf numFmtId="14" fontId="0" fillId="7" borderId="2" xfId="0" applyNumberFormat="1" applyFill="1" applyBorder="1"/>
    <xf numFmtId="2" fontId="0" fillId="7" borderId="2" xfId="0" applyNumberFormat="1" applyFill="1" applyBorder="1"/>
    <xf numFmtId="0" fontId="0" fillId="8" borderId="2" xfId="0" applyFill="1" applyBorder="1" applyProtection="1">
      <protection locked="0"/>
    </xf>
    <xf numFmtId="14" fontId="0" fillId="8" borderId="2" xfId="0" applyNumberFormat="1" applyFill="1" applyBorder="1" applyProtection="1">
      <protection locked="0"/>
    </xf>
    <xf numFmtId="164" fontId="0" fillId="8" borderId="2" xfId="0" applyNumberFormat="1" applyFill="1" applyBorder="1" applyProtection="1">
      <protection locked="0"/>
    </xf>
    <xf numFmtId="0" fontId="0" fillId="7" borderId="2" xfId="0" applyFill="1" applyBorder="1" applyProtection="1">
      <protection locked="0"/>
    </xf>
    <xf numFmtId="14" fontId="0" fillId="7" borderId="2" xfId="0" applyNumberFormat="1" applyFill="1" applyBorder="1" applyProtection="1">
      <protection locked="0"/>
    </xf>
    <xf numFmtId="164" fontId="0" fillId="7" borderId="2" xfId="0" applyNumberFormat="1" applyFill="1" applyBorder="1" applyProtection="1">
      <protection locked="0"/>
    </xf>
    <xf numFmtId="49" fontId="0" fillId="0" borderId="3" xfId="0" applyNumberFormat="1" applyBorder="1" applyProtection="1">
      <protection locked="0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center" vertical="center" wrapText="1"/>
    </xf>
    <xf numFmtId="0" fontId="14" fillId="0" borderId="2" xfId="0" applyFont="1" applyFill="1" applyBorder="1" applyAlignment="1">
      <alignment horizontal="centerContinuous" vertical="center" wrapText="1"/>
    </xf>
    <xf numFmtId="0" fontId="14" fillId="0" borderId="2" xfId="0" applyFont="1" applyFill="1" applyBorder="1" applyAlignment="1">
      <alignment vertical="center" wrapText="1"/>
    </xf>
    <xf numFmtId="0" fontId="16" fillId="0" borderId="2" xfId="0" applyFont="1" applyFill="1" applyBorder="1" applyAlignment="1">
      <alignment horizontal="centerContinuous" vertical="center" wrapText="1"/>
    </xf>
    <xf numFmtId="0" fontId="16" fillId="0" borderId="2" xfId="0" applyFont="1" applyFill="1" applyBorder="1" applyAlignment="1">
      <alignment vertical="center" wrapText="1"/>
    </xf>
    <xf numFmtId="0" fontId="18" fillId="0" borderId="2" xfId="0" applyFont="1" applyFill="1" applyBorder="1" applyAlignment="1">
      <alignment horizontal="centerContinuous" vertical="center" wrapText="1"/>
    </xf>
    <xf numFmtId="0" fontId="18" fillId="0" borderId="2" xfId="0" applyFont="1" applyFill="1" applyBorder="1" applyAlignment="1">
      <alignment vertical="center" wrapText="1"/>
    </xf>
    <xf numFmtId="0" fontId="1" fillId="0" borderId="7" xfId="0" applyFont="1" applyFill="1" applyBorder="1" applyAlignment="1">
      <alignment horizontal="center" vertical="center" wrapText="1"/>
    </xf>
    <xf numFmtId="14" fontId="21" fillId="0" borderId="0" xfId="0" applyNumberFormat="1" applyFont="1" applyFill="1" applyAlignment="1">
      <alignment horizontal="center" vertical="center" wrapText="1"/>
    </xf>
    <xf numFmtId="0" fontId="9" fillId="6" borderId="9" xfId="0" applyFont="1" applyFill="1" applyBorder="1" applyAlignment="1">
      <alignment horizontal="center"/>
    </xf>
    <xf numFmtId="2" fontId="0" fillId="5" borderId="2" xfId="0" applyNumberFormat="1" applyFill="1" applyBorder="1" applyProtection="1"/>
    <xf numFmtId="0" fontId="5" fillId="3" borderId="2" xfId="0" applyFont="1" applyFill="1" applyBorder="1" applyAlignment="1">
      <alignment vertical="center" wrapText="1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5" fillId="6" borderId="2" xfId="0" applyFont="1" applyFill="1" applyBorder="1" applyAlignment="1">
      <alignment vertical="center" wrapText="1"/>
    </xf>
    <xf numFmtId="0" fontId="9" fillId="6" borderId="9" xfId="0" applyFont="1" applyFill="1" applyBorder="1" applyAlignment="1">
      <alignment horizontal="center"/>
    </xf>
    <xf numFmtId="0" fontId="5" fillId="6" borderId="23" xfId="0" applyFont="1" applyFill="1" applyBorder="1" applyAlignment="1">
      <alignment vertical="center" wrapText="1"/>
    </xf>
    <xf numFmtId="0" fontId="5" fillId="3" borderId="24" xfId="0" applyFont="1" applyFill="1" applyBorder="1" applyAlignment="1">
      <alignment vertical="center" wrapText="1"/>
    </xf>
    <xf numFmtId="0" fontId="0" fillId="4" borderId="23" xfId="0" applyFill="1" applyBorder="1"/>
    <xf numFmtId="0" fontId="0" fillId="4" borderId="24" xfId="0" applyFill="1" applyBorder="1"/>
    <xf numFmtId="1" fontId="6" fillId="5" borderId="25" xfId="0" applyNumberFormat="1" applyFont="1" applyFill="1" applyBorder="1" applyAlignment="1">
      <alignment horizontal="center"/>
    </xf>
    <xf numFmtId="1" fontId="6" fillId="5" borderId="26" xfId="0" applyNumberFormat="1" applyFont="1" applyFill="1" applyBorder="1" applyAlignment="1">
      <alignment horizontal="center"/>
    </xf>
    <xf numFmtId="1" fontId="6" fillId="5" borderId="27" xfId="0" applyNumberFormat="1" applyFont="1" applyFill="1" applyBorder="1" applyAlignment="1">
      <alignment horizontal="center"/>
    </xf>
    <xf numFmtId="0" fontId="5" fillId="16" borderId="2" xfId="0" applyFont="1" applyFill="1" applyBorder="1" applyAlignment="1">
      <alignment vertical="center" wrapText="1"/>
    </xf>
    <xf numFmtId="0" fontId="5" fillId="16" borderId="24" xfId="0" applyFont="1" applyFill="1" applyBorder="1" applyAlignment="1">
      <alignment vertical="center" wrapText="1"/>
    </xf>
    <xf numFmtId="1" fontId="22" fillId="16" borderId="26" xfId="0" applyNumberFormat="1" applyFont="1" applyFill="1" applyBorder="1" applyAlignment="1">
      <alignment horizontal="center"/>
    </xf>
    <xf numFmtId="1" fontId="22" fillId="16" borderId="27" xfId="0" applyNumberFormat="1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/>
    </xf>
    <xf numFmtId="0" fontId="8" fillId="5" borderId="2" xfId="0" applyFont="1" applyFill="1" applyBorder="1" applyAlignment="1">
      <alignment horizontal="center"/>
    </xf>
    <xf numFmtId="0" fontId="13" fillId="11" borderId="3" xfId="0" applyFont="1" applyFill="1" applyBorder="1" applyAlignment="1">
      <alignment horizontal="center"/>
    </xf>
    <xf numFmtId="0" fontId="13" fillId="11" borderId="4" xfId="0" applyFont="1" applyFill="1" applyBorder="1" applyAlignment="1">
      <alignment horizontal="center"/>
    </xf>
    <xf numFmtId="0" fontId="13" fillId="11" borderId="8" xfId="0" applyFont="1" applyFill="1" applyBorder="1" applyAlignment="1">
      <alignment horizontal="center"/>
    </xf>
    <xf numFmtId="0" fontId="15" fillId="12" borderId="3" xfId="0" applyFont="1" applyFill="1" applyBorder="1" applyAlignment="1">
      <alignment horizontal="center"/>
    </xf>
    <xf numFmtId="0" fontId="15" fillId="12" borderId="4" xfId="0" applyFont="1" applyFill="1" applyBorder="1" applyAlignment="1">
      <alignment horizontal="center"/>
    </xf>
    <xf numFmtId="0" fontId="15" fillId="12" borderId="8" xfId="0" applyFont="1" applyFill="1" applyBorder="1" applyAlignment="1">
      <alignment horizontal="center"/>
    </xf>
    <xf numFmtId="0" fontId="17" fillId="14" borderId="3" xfId="0" applyFont="1" applyFill="1" applyBorder="1" applyAlignment="1">
      <alignment horizontal="center"/>
    </xf>
    <xf numFmtId="0" fontId="17" fillId="14" borderId="4" xfId="0" applyFont="1" applyFill="1" applyBorder="1" applyAlignment="1">
      <alignment horizontal="center"/>
    </xf>
    <xf numFmtId="0" fontId="17" fillId="14" borderId="8" xfId="0" applyFont="1" applyFill="1" applyBorder="1" applyAlignment="1">
      <alignment horizontal="center"/>
    </xf>
    <xf numFmtId="0" fontId="9" fillId="6" borderId="9" xfId="0" applyFont="1" applyFill="1" applyBorder="1" applyAlignment="1">
      <alignment horizontal="center"/>
    </xf>
    <xf numFmtId="0" fontId="9" fillId="6" borderId="10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1" fontId="6" fillId="5" borderId="3" xfId="0" applyNumberFormat="1" applyFont="1" applyFill="1" applyBorder="1" applyAlignment="1">
      <alignment horizontal="center"/>
    </xf>
    <xf numFmtId="1" fontId="6" fillId="5" borderId="4" xfId="0" applyNumberFormat="1" applyFont="1" applyFill="1" applyBorder="1" applyAlignment="1">
      <alignment horizontal="center"/>
    </xf>
    <xf numFmtId="17" fontId="5" fillId="3" borderId="2" xfId="0" applyNumberFormat="1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/>
    </xf>
    <xf numFmtId="49" fontId="5" fillId="16" borderId="21" xfId="0" applyNumberFormat="1" applyFont="1" applyFill="1" applyBorder="1" applyAlignment="1">
      <alignment horizontal="center" vertical="center" wrapText="1"/>
    </xf>
    <xf numFmtId="49" fontId="5" fillId="16" borderId="22" xfId="0" applyNumberFormat="1" applyFont="1" applyFill="1" applyBorder="1" applyAlignment="1">
      <alignment horizontal="center" vertical="center" wrapText="1"/>
    </xf>
    <xf numFmtId="49" fontId="5" fillId="3" borderId="20" xfId="0" applyNumberFormat="1" applyFont="1" applyFill="1" applyBorder="1" applyAlignment="1">
      <alignment horizontal="center" vertical="center" wrapText="1"/>
    </xf>
    <xf numFmtId="49" fontId="5" fillId="3" borderId="21" xfId="0" applyNumberFormat="1" applyFont="1" applyFill="1" applyBorder="1" applyAlignment="1">
      <alignment horizontal="center" vertical="center" wrapText="1"/>
    </xf>
    <xf numFmtId="49" fontId="5" fillId="3" borderId="22" xfId="0" applyNumberFormat="1" applyFont="1" applyFill="1" applyBorder="1" applyAlignment="1">
      <alignment horizontal="center" vertical="center" wrapText="1"/>
    </xf>
    <xf numFmtId="1" fontId="6" fillId="5" borderId="13" xfId="0" applyNumberFormat="1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</cellXfs>
  <cellStyles count="4">
    <cellStyle name="Monétaire [0] 2" xfId="2"/>
    <cellStyle name="Normal" xfId="0" builtinId="0"/>
    <cellStyle name="Normal 2" xfId="1"/>
    <cellStyle name="Normal 3" xfId="3"/>
  </cellStyles>
  <dxfs count="193">
    <dxf>
      <font>
        <color theme="4" tint="-0.24994659260841701"/>
      </font>
      <fill>
        <patternFill>
          <bgColor theme="4" tint="0.59996337778862885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0.79998168889431442"/>
      </font>
      <fill>
        <patternFill>
          <bgColor theme="4"/>
        </patternFill>
      </fill>
    </dxf>
    <dxf>
      <font>
        <color theme="4"/>
      </font>
      <fill>
        <patternFill>
          <bgColor theme="4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7"/>
      </font>
      <fill>
        <patternFill>
          <bgColor theme="7" tint="-0.499984740745262"/>
        </patternFill>
      </fill>
    </dxf>
    <dxf>
      <font>
        <color theme="4" tint="0.79998168889431442"/>
      </font>
      <fill>
        <patternFill>
          <bgColor theme="4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0.79998168889431442"/>
      </font>
      <fill>
        <patternFill>
          <bgColor rgb="FFEBEEF9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4" tint="-0.24994659260841701"/>
      </font>
      <fill>
        <patternFill>
          <bgColor theme="4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0.79998168889431442"/>
      </font>
      <fill>
        <patternFill>
          <bgColor theme="4"/>
        </patternFill>
      </fill>
    </dxf>
    <dxf>
      <font>
        <color theme="4"/>
      </font>
      <fill>
        <patternFill>
          <bgColor theme="4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7"/>
      </font>
      <fill>
        <patternFill>
          <bgColor theme="7" tint="-0.499984740745262"/>
        </patternFill>
      </fill>
    </dxf>
    <dxf>
      <font>
        <color theme="4" tint="0.79998168889431442"/>
      </font>
      <fill>
        <patternFill>
          <bgColor theme="4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theme="4" tint="-0.24994659260841701"/>
      </font>
      <fill>
        <patternFill>
          <bgColor theme="4" tint="0.59996337778862885"/>
        </patternFill>
      </fill>
    </dxf>
    <dxf>
      <font>
        <color theme="4" tint="-0.24994659260841701"/>
      </font>
      <fill>
        <patternFill>
          <bgColor theme="4" tint="0.59996337778862885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0.79998168889431442"/>
      </font>
      <fill>
        <patternFill>
          <bgColor theme="4"/>
        </patternFill>
      </fill>
    </dxf>
    <dxf>
      <font>
        <color theme="4"/>
      </font>
      <fill>
        <patternFill>
          <bgColor theme="4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7"/>
      </font>
      <fill>
        <patternFill>
          <bgColor theme="7" tint="-0.499984740745262"/>
        </patternFill>
      </fill>
    </dxf>
    <dxf>
      <font>
        <color theme="4" tint="0.79998168889431442"/>
      </font>
      <fill>
        <patternFill>
          <bgColor theme="4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theme="4" tint="0.79998168889431442"/>
      </font>
      <fill>
        <patternFill>
          <bgColor rgb="FFEDEFF9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CC6600"/>
      </font>
      <fill>
        <patternFill>
          <bgColor rgb="FFFFCC00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4" tint="-0.24994659260841701"/>
      </font>
      <fill>
        <patternFill>
          <bgColor theme="4" tint="0.59996337778862885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0.79998168889431442"/>
      </font>
      <fill>
        <patternFill>
          <bgColor theme="4"/>
        </patternFill>
      </fill>
    </dxf>
    <dxf>
      <font>
        <color theme="4"/>
      </font>
      <fill>
        <patternFill>
          <bgColor theme="4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7"/>
      </font>
      <fill>
        <patternFill>
          <bgColor theme="7" tint="-0.499984740745262"/>
        </patternFill>
      </fill>
    </dxf>
    <dxf>
      <font>
        <color theme="4" tint="0.79998168889431442"/>
      </font>
      <fill>
        <patternFill>
          <bgColor theme="4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24994659260841701"/>
      </font>
      <fill>
        <patternFill>
          <bgColor theme="4" tint="0.59996337778862885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0.79998168889431442"/>
      </font>
      <fill>
        <patternFill>
          <bgColor theme="4"/>
        </patternFill>
      </fill>
    </dxf>
    <dxf>
      <font>
        <color theme="4"/>
      </font>
      <fill>
        <patternFill>
          <bgColor theme="4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7"/>
      </font>
      <fill>
        <patternFill>
          <bgColor theme="7" tint="-0.499984740745262"/>
        </patternFill>
      </fill>
    </dxf>
    <dxf>
      <font>
        <color theme="4" tint="0.79998168889431442"/>
      </font>
      <fill>
        <patternFill>
          <bgColor theme="4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4" tint="-0.24994659260841701"/>
      </font>
      <fill>
        <patternFill>
          <bgColor theme="4" tint="0.59996337778862885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0.79998168889431442"/>
      </font>
      <fill>
        <patternFill>
          <bgColor theme="4"/>
        </patternFill>
      </fill>
    </dxf>
    <dxf>
      <font>
        <color theme="4"/>
      </font>
      <fill>
        <patternFill>
          <bgColor theme="4" tint="0.7999816888943144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7"/>
      </font>
      <fill>
        <patternFill>
          <bgColor theme="7" tint="-0.499984740745262"/>
        </patternFill>
      </fill>
    </dxf>
    <dxf>
      <font>
        <color theme="4" tint="0.79998168889431442"/>
      </font>
      <fill>
        <patternFill>
          <bgColor theme="4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EBEEF9"/>
      <color rgb="FFEDEFF9"/>
      <color rgb="FFFF0000"/>
      <color rgb="FFFF7C80"/>
      <color rgb="FFCC99FF"/>
      <color rgb="FF993366"/>
      <color rgb="FFFF0066"/>
      <color rgb="FFCC6600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microsoft.com/office/2007/relationships/hdphoto" Target="../media/hdphoto2.wdp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microsoft.com/office/2007/relationships/hdphoto" Target="../media/hdphoto2.wdp"/></Relationships>
</file>

<file path=xl/drawings/_rels/drawing3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microsoft.com/office/2007/relationships/hdphoto" Target="../media/hdphoto2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9525</xdr:rowOff>
    </xdr:from>
    <xdr:to>
      <xdr:col>47</xdr:col>
      <xdr:colOff>47625</xdr:colOff>
      <xdr:row>0</xdr:row>
      <xdr:rowOff>628650</xdr:rowOff>
    </xdr:to>
    <xdr:sp macro="" textlink="">
      <xdr:nvSpPr>
        <xdr:cNvPr id="2" name="Rectangle 1"/>
        <xdr:cNvSpPr/>
      </xdr:nvSpPr>
      <xdr:spPr>
        <a:xfrm>
          <a:off x="57150" y="9525"/>
          <a:ext cx="6067425" cy="619125"/>
        </a:xfrm>
        <a:prstGeom prst="rect">
          <a:avLst/>
        </a:prstGeom>
        <a:ln w="28575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219074</xdr:colOff>
      <xdr:row>0</xdr:row>
      <xdr:rowOff>0</xdr:rowOff>
    </xdr:from>
    <xdr:to>
      <xdr:col>0</xdr:col>
      <xdr:colOff>838199</xdr:colOff>
      <xdr:row>0</xdr:row>
      <xdr:rowOff>619125</xdr:rowOff>
    </xdr:to>
    <xdr:pic macro="[0]!NOFILTER">
      <xdr:nvPicPr>
        <xdr:cNvPr id="6" name="Image 5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0" b="98750" l="3500" r="98250">
                      <a14:foregroundMark x1="80500" y1="27500" x2="87000" y2="48000"/>
                      <a14:foregroundMark x1="48750" y1="14250" x2="52000" y2="45250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4" y="0"/>
          <a:ext cx="619125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876300</xdr:colOff>
      <xdr:row>0</xdr:row>
      <xdr:rowOff>66675</xdr:rowOff>
    </xdr:from>
    <xdr:to>
      <xdr:col>3</xdr:col>
      <xdr:colOff>704850</xdr:colOff>
      <xdr:row>0</xdr:row>
      <xdr:rowOff>561975</xdr:rowOff>
    </xdr:to>
    <xdr:sp macro="" textlink="">
      <xdr:nvSpPr>
        <xdr:cNvPr id="4" name="ZoneTexte 3"/>
        <xdr:cNvSpPr txBox="1"/>
      </xdr:nvSpPr>
      <xdr:spPr>
        <a:xfrm>
          <a:off x="876300" y="66675"/>
          <a:ext cx="1695450" cy="4953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Pour supprimer tous les filtres clique ici</a:t>
          </a:r>
        </a:p>
      </xdr:txBody>
    </xdr:sp>
    <xdr:clientData/>
  </xdr:twoCellAnchor>
  <xdr:twoCellAnchor>
    <xdr:from>
      <xdr:col>4</xdr:col>
      <xdr:colOff>695325</xdr:colOff>
      <xdr:row>0</xdr:row>
      <xdr:rowOff>76200</xdr:rowOff>
    </xdr:from>
    <xdr:to>
      <xdr:col>9</xdr:col>
      <xdr:colOff>457200</xdr:colOff>
      <xdr:row>0</xdr:row>
      <xdr:rowOff>571500</xdr:rowOff>
    </xdr:to>
    <xdr:sp macro="" textlink="">
      <xdr:nvSpPr>
        <xdr:cNvPr id="7" name="ZoneTexte 6"/>
        <xdr:cNvSpPr txBox="1"/>
      </xdr:nvSpPr>
      <xdr:spPr>
        <a:xfrm>
          <a:off x="3276600" y="76200"/>
          <a:ext cx="1695450" cy="4953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Pour faire apparaitre que</a:t>
          </a:r>
          <a:r>
            <a:rPr lang="fr-FR" sz="1100" b="0" cap="none" spc="0" baseline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les cas en attente de RBT</a:t>
          </a:r>
          <a:endParaRPr lang="fr-FR" sz="11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3</xdr:col>
      <xdr:colOff>657224</xdr:colOff>
      <xdr:row>0</xdr:row>
      <xdr:rowOff>47625</xdr:rowOff>
    </xdr:from>
    <xdr:to>
      <xdr:col>6</xdr:col>
      <xdr:colOff>104774</xdr:colOff>
      <xdr:row>0</xdr:row>
      <xdr:rowOff>666750</xdr:rowOff>
    </xdr:to>
    <xdr:pic macro="[0]!EC">
      <xdr:nvPicPr>
        <xdr:cNvPr id="5" name="Image 4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0" b="100000" l="0" r="100000">
                      <a14:foregroundMark x1="38281" y1="29297" x2="54688" y2="49609"/>
                      <a14:foregroundMark x1="30469" y1="67969" x2="51953" y2="37109"/>
                      <a14:foregroundMark x1="45313" y1="71875" x2="50000" y2="62500"/>
                      <a14:foregroundMark x1="53516" y1="28516" x2="58203" y2="29688"/>
                      <a14:foregroundMark x1="55078" y1="41406" x2="58594" y2="53516"/>
                      <a14:foregroundMark x1="72266" y1="66016" x2="72266" y2="70703"/>
                      <a14:foregroundMark x1="68359" y1="69922" x2="76953" y2="72656"/>
                      <a14:foregroundMark x1="7031" y1="85938" x2="91016" y2="86328"/>
                      <a14:foregroundMark x1="36328" y1="29297" x2="38281" y2="35547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4" y="47625"/>
          <a:ext cx="619125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47</xdr:col>
      <xdr:colOff>123825</xdr:colOff>
      <xdr:row>0</xdr:row>
      <xdr:rowOff>38100</xdr:rowOff>
    </xdr:from>
    <xdr:to>
      <xdr:col>48</xdr:col>
      <xdr:colOff>247650</xdr:colOff>
      <xdr:row>0</xdr:row>
      <xdr:rowOff>657225</xdr:rowOff>
    </xdr:to>
    <xdr:sp macro="[0]!RECAPARRET" textlink="">
      <xdr:nvSpPr>
        <xdr:cNvPr id="8" name="Larme 7"/>
        <xdr:cNvSpPr/>
      </xdr:nvSpPr>
      <xdr:spPr>
        <a:xfrm>
          <a:off x="6657975" y="38100"/>
          <a:ext cx="838200" cy="619125"/>
        </a:xfrm>
        <a:prstGeom prst="teardrop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/>
            <a:t>RECAP ARRETS</a:t>
          </a:r>
        </a:p>
      </xdr:txBody>
    </xdr:sp>
    <xdr:clientData/>
  </xdr:twoCellAnchor>
  <xdr:twoCellAnchor>
    <xdr:from>
      <xdr:col>48</xdr:col>
      <xdr:colOff>323850</xdr:colOff>
      <xdr:row>0</xdr:row>
      <xdr:rowOff>38100</xdr:rowOff>
    </xdr:from>
    <xdr:to>
      <xdr:col>49</xdr:col>
      <xdr:colOff>495300</xdr:colOff>
      <xdr:row>0</xdr:row>
      <xdr:rowOff>657225</xdr:rowOff>
    </xdr:to>
    <xdr:sp macro="[0]!ABS_16" textlink="">
      <xdr:nvSpPr>
        <xdr:cNvPr id="9" name="Larme 8"/>
        <xdr:cNvSpPr/>
      </xdr:nvSpPr>
      <xdr:spPr>
        <a:xfrm>
          <a:off x="7572375" y="38100"/>
          <a:ext cx="952500" cy="619125"/>
        </a:xfrm>
        <a:prstGeom prst="teardrop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/>
            <a:t>ABSENCES 2016</a:t>
          </a:r>
        </a:p>
      </xdr:txBody>
    </xdr:sp>
    <xdr:clientData/>
  </xdr:twoCellAnchor>
  <xdr:twoCellAnchor>
    <xdr:from>
      <xdr:col>49</xdr:col>
      <xdr:colOff>600075</xdr:colOff>
      <xdr:row>0</xdr:row>
      <xdr:rowOff>47625</xdr:rowOff>
    </xdr:from>
    <xdr:to>
      <xdr:col>53</xdr:col>
      <xdr:colOff>400050</xdr:colOff>
      <xdr:row>0</xdr:row>
      <xdr:rowOff>666750</xdr:rowOff>
    </xdr:to>
    <xdr:sp macro="[0]!ABS_17" textlink="">
      <xdr:nvSpPr>
        <xdr:cNvPr id="10" name="Larme 9"/>
        <xdr:cNvSpPr/>
      </xdr:nvSpPr>
      <xdr:spPr>
        <a:xfrm>
          <a:off x="8629650" y="47625"/>
          <a:ext cx="952500" cy="619125"/>
        </a:xfrm>
        <a:prstGeom prst="teardrop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/>
            <a:t>ABSENCES 2017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9525</xdr:rowOff>
    </xdr:from>
    <xdr:to>
      <xdr:col>20</xdr:col>
      <xdr:colOff>47625</xdr:colOff>
      <xdr:row>0</xdr:row>
      <xdr:rowOff>628650</xdr:rowOff>
    </xdr:to>
    <xdr:sp macro="" textlink="">
      <xdr:nvSpPr>
        <xdr:cNvPr id="2" name="Rectangle 1"/>
        <xdr:cNvSpPr/>
      </xdr:nvSpPr>
      <xdr:spPr>
        <a:xfrm>
          <a:off x="57150" y="9525"/>
          <a:ext cx="8867775" cy="619125"/>
        </a:xfrm>
        <a:prstGeom prst="rect">
          <a:avLst/>
        </a:prstGeom>
        <a:ln w="28575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219074</xdr:colOff>
      <xdr:row>0</xdr:row>
      <xdr:rowOff>0</xdr:rowOff>
    </xdr:from>
    <xdr:to>
      <xdr:col>0</xdr:col>
      <xdr:colOff>838199</xdr:colOff>
      <xdr:row>0</xdr:row>
      <xdr:rowOff>619125</xdr:rowOff>
    </xdr:to>
    <xdr:pic macro="[0]!NOFILTER">
      <xdr:nvPicPr>
        <xdr:cNvPr id="3" name="Image 2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0" b="98750" l="3500" r="98250">
                      <a14:foregroundMark x1="80500" y1="27500" x2="87000" y2="48000"/>
                      <a14:foregroundMark x1="48750" y1="14250" x2="52000" y2="45250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4" y="0"/>
          <a:ext cx="619125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876300</xdr:colOff>
      <xdr:row>0</xdr:row>
      <xdr:rowOff>66675</xdr:rowOff>
    </xdr:from>
    <xdr:to>
      <xdr:col>2</xdr:col>
      <xdr:colOff>704850</xdr:colOff>
      <xdr:row>0</xdr:row>
      <xdr:rowOff>561975</xdr:rowOff>
    </xdr:to>
    <xdr:sp macro="" textlink="">
      <xdr:nvSpPr>
        <xdr:cNvPr id="4" name="ZoneTexte 3"/>
        <xdr:cNvSpPr txBox="1"/>
      </xdr:nvSpPr>
      <xdr:spPr>
        <a:xfrm>
          <a:off x="876300" y="66675"/>
          <a:ext cx="1695450" cy="4953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Pour supprimer tous les filtres clique ici</a:t>
          </a:r>
        </a:p>
      </xdr:txBody>
    </xdr:sp>
    <xdr:clientData/>
  </xdr:twoCellAnchor>
  <xdr:twoCellAnchor>
    <xdr:from>
      <xdr:col>3</xdr:col>
      <xdr:colOff>695325</xdr:colOff>
      <xdr:row>0</xdr:row>
      <xdr:rowOff>76200</xdr:rowOff>
    </xdr:from>
    <xdr:to>
      <xdr:col>6</xdr:col>
      <xdr:colOff>457200</xdr:colOff>
      <xdr:row>0</xdr:row>
      <xdr:rowOff>571500</xdr:rowOff>
    </xdr:to>
    <xdr:sp macro="" textlink="">
      <xdr:nvSpPr>
        <xdr:cNvPr id="5" name="ZoneTexte 4"/>
        <xdr:cNvSpPr txBox="1"/>
      </xdr:nvSpPr>
      <xdr:spPr>
        <a:xfrm>
          <a:off x="3038475" y="76200"/>
          <a:ext cx="2390775" cy="4953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Pour faire apparaitre que</a:t>
          </a:r>
          <a:r>
            <a:rPr lang="fr-FR" sz="1100" b="0" cap="none" spc="0" baseline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les cas en attente de RBT</a:t>
          </a:r>
          <a:endParaRPr lang="fr-FR" sz="11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2</xdr:col>
      <xdr:colOff>657224</xdr:colOff>
      <xdr:row>0</xdr:row>
      <xdr:rowOff>47625</xdr:rowOff>
    </xdr:from>
    <xdr:to>
      <xdr:col>4</xdr:col>
      <xdr:colOff>104774</xdr:colOff>
      <xdr:row>0</xdr:row>
      <xdr:rowOff>666750</xdr:rowOff>
    </xdr:to>
    <xdr:pic macro="[0]!EC">
      <xdr:nvPicPr>
        <xdr:cNvPr id="6" name="Image 5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0" b="100000" l="0" r="100000">
                      <a14:foregroundMark x1="38281" y1="29297" x2="54688" y2="49609"/>
                      <a14:foregroundMark x1="30469" y1="67969" x2="51953" y2="37109"/>
                      <a14:foregroundMark x1="45313" y1="71875" x2="50000" y2="62500"/>
                      <a14:foregroundMark x1="53516" y1="28516" x2="58203" y2="29688"/>
                      <a14:foregroundMark x1="55078" y1="41406" x2="58594" y2="53516"/>
                      <a14:foregroundMark x1="72266" y1="66016" x2="72266" y2="70703"/>
                      <a14:foregroundMark x1="68359" y1="69922" x2="76953" y2="72656"/>
                      <a14:foregroundMark x1="7031" y1="85938" x2="91016" y2="86328"/>
                      <a14:foregroundMark x1="36328" y1="29297" x2="38281" y2="35547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4" y="47625"/>
          <a:ext cx="619125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219075</xdr:colOff>
      <xdr:row>0</xdr:row>
      <xdr:rowOff>57150</xdr:rowOff>
    </xdr:from>
    <xdr:to>
      <xdr:col>21</xdr:col>
      <xdr:colOff>457200</xdr:colOff>
      <xdr:row>0</xdr:row>
      <xdr:rowOff>676275</xdr:rowOff>
    </xdr:to>
    <xdr:sp macro="[0]!ABS_16" textlink="">
      <xdr:nvSpPr>
        <xdr:cNvPr id="7" name="Larme 6"/>
        <xdr:cNvSpPr/>
      </xdr:nvSpPr>
      <xdr:spPr>
        <a:xfrm>
          <a:off x="5991225" y="57150"/>
          <a:ext cx="952500" cy="619125"/>
        </a:xfrm>
        <a:prstGeom prst="teardrop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/>
            <a:t>ABSENCES 2016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9525</xdr:rowOff>
    </xdr:from>
    <xdr:to>
      <xdr:col>10</xdr:col>
      <xdr:colOff>47625</xdr:colOff>
      <xdr:row>0</xdr:row>
      <xdr:rowOff>628650</xdr:rowOff>
    </xdr:to>
    <xdr:sp macro="" textlink="">
      <xdr:nvSpPr>
        <xdr:cNvPr id="2" name="Rectangle 1"/>
        <xdr:cNvSpPr/>
      </xdr:nvSpPr>
      <xdr:spPr>
        <a:xfrm>
          <a:off x="57150" y="9525"/>
          <a:ext cx="6067425" cy="619125"/>
        </a:xfrm>
        <a:prstGeom prst="rect">
          <a:avLst/>
        </a:prstGeom>
        <a:ln w="28575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219074</xdr:colOff>
      <xdr:row>0</xdr:row>
      <xdr:rowOff>0</xdr:rowOff>
    </xdr:from>
    <xdr:to>
      <xdr:col>0</xdr:col>
      <xdr:colOff>838199</xdr:colOff>
      <xdr:row>0</xdr:row>
      <xdr:rowOff>619125</xdr:rowOff>
    </xdr:to>
    <xdr:pic macro="[0]!Toutafficher">
      <xdr:nvPicPr>
        <xdr:cNvPr id="3" name="Image 2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0" b="98750" l="3500" r="98250">
                      <a14:foregroundMark x1="80500" y1="27500" x2="87000" y2="48000"/>
                      <a14:foregroundMark x1="48750" y1="14250" x2="52000" y2="45250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4" y="0"/>
          <a:ext cx="619125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876300</xdr:colOff>
      <xdr:row>0</xdr:row>
      <xdr:rowOff>66675</xdr:rowOff>
    </xdr:from>
    <xdr:to>
      <xdr:col>3</xdr:col>
      <xdr:colOff>704850</xdr:colOff>
      <xdr:row>0</xdr:row>
      <xdr:rowOff>561975</xdr:rowOff>
    </xdr:to>
    <xdr:sp macro="" textlink="">
      <xdr:nvSpPr>
        <xdr:cNvPr id="4" name="ZoneTexte 3"/>
        <xdr:cNvSpPr txBox="1"/>
      </xdr:nvSpPr>
      <xdr:spPr>
        <a:xfrm>
          <a:off x="876300" y="66675"/>
          <a:ext cx="1695450" cy="4953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Pour supprimer tous les filtres clique ici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9525</xdr:rowOff>
    </xdr:from>
    <xdr:to>
      <xdr:col>20</xdr:col>
      <xdr:colOff>47625</xdr:colOff>
      <xdr:row>0</xdr:row>
      <xdr:rowOff>628650</xdr:rowOff>
    </xdr:to>
    <xdr:sp macro="" textlink="">
      <xdr:nvSpPr>
        <xdr:cNvPr id="2" name="Rectangle 1"/>
        <xdr:cNvSpPr/>
      </xdr:nvSpPr>
      <xdr:spPr>
        <a:xfrm>
          <a:off x="57150" y="9525"/>
          <a:ext cx="15135225" cy="619125"/>
        </a:xfrm>
        <a:prstGeom prst="rect">
          <a:avLst/>
        </a:prstGeom>
        <a:ln w="28575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219074</xdr:colOff>
      <xdr:row>0</xdr:row>
      <xdr:rowOff>0</xdr:rowOff>
    </xdr:from>
    <xdr:to>
      <xdr:col>0</xdr:col>
      <xdr:colOff>838199</xdr:colOff>
      <xdr:row>0</xdr:row>
      <xdr:rowOff>619125</xdr:rowOff>
    </xdr:to>
    <xdr:pic macro="[0]!NOFILTER">
      <xdr:nvPicPr>
        <xdr:cNvPr id="3" name="Image 2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0" b="98750" l="3500" r="98250">
                      <a14:foregroundMark x1="80500" y1="27500" x2="87000" y2="48000"/>
                      <a14:foregroundMark x1="48750" y1="14250" x2="52000" y2="45250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4" y="0"/>
          <a:ext cx="619125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876300</xdr:colOff>
      <xdr:row>0</xdr:row>
      <xdr:rowOff>66675</xdr:rowOff>
    </xdr:from>
    <xdr:to>
      <xdr:col>2</xdr:col>
      <xdr:colOff>704850</xdr:colOff>
      <xdr:row>0</xdr:row>
      <xdr:rowOff>561975</xdr:rowOff>
    </xdr:to>
    <xdr:sp macro="" textlink="">
      <xdr:nvSpPr>
        <xdr:cNvPr id="4" name="ZoneTexte 3"/>
        <xdr:cNvSpPr txBox="1"/>
      </xdr:nvSpPr>
      <xdr:spPr>
        <a:xfrm>
          <a:off x="876300" y="66675"/>
          <a:ext cx="1695450" cy="4953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Pour supprimer tous les filtres clique ici</a:t>
          </a:r>
        </a:p>
      </xdr:txBody>
    </xdr:sp>
    <xdr:clientData/>
  </xdr:twoCellAnchor>
  <xdr:twoCellAnchor>
    <xdr:from>
      <xdr:col>3</xdr:col>
      <xdr:colOff>695325</xdr:colOff>
      <xdr:row>0</xdr:row>
      <xdr:rowOff>76200</xdr:rowOff>
    </xdr:from>
    <xdr:to>
      <xdr:col>6</xdr:col>
      <xdr:colOff>457200</xdr:colOff>
      <xdr:row>0</xdr:row>
      <xdr:rowOff>571500</xdr:rowOff>
    </xdr:to>
    <xdr:sp macro="" textlink="">
      <xdr:nvSpPr>
        <xdr:cNvPr id="5" name="ZoneTexte 4"/>
        <xdr:cNvSpPr txBox="1"/>
      </xdr:nvSpPr>
      <xdr:spPr>
        <a:xfrm>
          <a:off x="3038475" y="76200"/>
          <a:ext cx="1628775" cy="4953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Pour faire apparaitre que</a:t>
          </a:r>
          <a:r>
            <a:rPr lang="fr-FR" sz="1100" b="0" cap="none" spc="0" baseline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les cas en attente de RBT</a:t>
          </a:r>
          <a:endParaRPr lang="fr-FR" sz="11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2</xdr:col>
      <xdr:colOff>657224</xdr:colOff>
      <xdr:row>0</xdr:row>
      <xdr:rowOff>47625</xdr:rowOff>
    </xdr:from>
    <xdr:to>
      <xdr:col>4</xdr:col>
      <xdr:colOff>104774</xdr:colOff>
      <xdr:row>0</xdr:row>
      <xdr:rowOff>666750</xdr:rowOff>
    </xdr:to>
    <xdr:pic macro="[0]!EC">
      <xdr:nvPicPr>
        <xdr:cNvPr id="6" name="Image 5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0" b="100000" l="0" r="100000">
                      <a14:foregroundMark x1="38281" y1="29297" x2="54688" y2="49609"/>
                      <a14:foregroundMark x1="30469" y1="67969" x2="51953" y2="37109"/>
                      <a14:foregroundMark x1="45313" y1="71875" x2="50000" y2="62500"/>
                      <a14:foregroundMark x1="53516" y1="28516" x2="58203" y2="29688"/>
                      <a14:foregroundMark x1="55078" y1="41406" x2="58594" y2="53516"/>
                      <a14:foregroundMark x1="72266" y1="66016" x2="72266" y2="70703"/>
                      <a14:foregroundMark x1="68359" y1="69922" x2="76953" y2="72656"/>
                      <a14:foregroundMark x1="7031" y1="85938" x2="91016" y2="86328"/>
                      <a14:foregroundMark x1="36328" y1="29297" x2="38281" y2="35547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4" y="47625"/>
          <a:ext cx="619125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200025</xdr:colOff>
      <xdr:row>0</xdr:row>
      <xdr:rowOff>47625</xdr:rowOff>
    </xdr:from>
    <xdr:to>
      <xdr:col>21</xdr:col>
      <xdr:colOff>438150</xdr:colOff>
      <xdr:row>0</xdr:row>
      <xdr:rowOff>666750</xdr:rowOff>
    </xdr:to>
    <xdr:sp macro="[0]!ABS_17" textlink="">
      <xdr:nvSpPr>
        <xdr:cNvPr id="7" name="Larme 6"/>
        <xdr:cNvSpPr/>
      </xdr:nvSpPr>
      <xdr:spPr>
        <a:xfrm>
          <a:off x="5972175" y="47625"/>
          <a:ext cx="952500" cy="619125"/>
        </a:xfrm>
        <a:prstGeom prst="teardrop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/>
            <a:t>ABSENCES 2017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Sillage">
      <a:dk1>
        <a:sysClr val="windowText" lastClr="000000"/>
      </a:dk1>
      <a:lt1>
        <a:sysClr val="window" lastClr="FFFFFF"/>
      </a:lt1>
      <a:dk2>
        <a:srgbClr val="212745"/>
      </a:dk2>
      <a:lt2>
        <a:srgbClr val="B4DCFA"/>
      </a:lt2>
      <a:accent1>
        <a:srgbClr val="4E67C8"/>
      </a:accent1>
      <a:accent2>
        <a:srgbClr val="5ECCF3"/>
      </a:accent2>
      <a:accent3>
        <a:srgbClr val="A7EA52"/>
      </a:accent3>
      <a:accent4>
        <a:srgbClr val="5DCEAF"/>
      </a:accent4>
      <a:accent5>
        <a:srgbClr val="FF8021"/>
      </a:accent5>
      <a:accent6>
        <a:srgbClr val="F14124"/>
      </a:accent6>
      <a:hlink>
        <a:srgbClr val="56C7AA"/>
      </a:hlink>
      <a:folHlink>
        <a:srgbClr val="59A8D1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/>
  </sheetPr>
  <dimension ref="A1:CS98"/>
  <sheetViews>
    <sheetView tabSelected="1" zoomScaleNormal="100" workbookViewId="0">
      <selection activeCell="A8" sqref="A8"/>
    </sheetView>
  </sheetViews>
  <sheetFormatPr baseColWidth="10" defaultRowHeight="15" x14ac:dyDescent="0.25"/>
  <cols>
    <col min="1" max="1" width="17.28515625" customWidth="1"/>
    <col min="2" max="2" width="10.7109375" hidden="1" customWidth="1"/>
    <col min="3" max="4" width="10.7109375" customWidth="1"/>
    <col min="5" max="5" width="6.85546875" customWidth="1"/>
    <col min="6" max="6" width="10.7109375" hidden="1" customWidth="1"/>
    <col min="7" max="8" width="10.7109375" customWidth="1"/>
    <col min="9" max="9" width="7.5703125" customWidth="1"/>
    <col min="10" max="47" width="11.7109375" customWidth="1"/>
    <col min="48" max="48" width="10.7109375" customWidth="1"/>
    <col min="49" max="49" width="11.7109375" customWidth="1"/>
    <col min="50" max="52" width="10.7109375" customWidth="1"/>
    <col min="53" max="53" width="6.5703125" customWidth="1"/>
    <col min="97" max="97" width="22.7109375" customWidth="1"/>
  </cols>
  <sheetData>
    <row r="1" spans="1:97" ht="59.25" customHeight="1" x14ac:dyDescent="0.25">
      <c r="A1" s="7"/>
      <c r="B1" s="7"/>
      <c r="C1" s="7"/>
      <c r="D1" s="7"/>
      <c r="E1" s="7"/>
      <c r="F1" s="7"/>
      <c r="G1" s="7"/>
      <c r="H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CB1" s="7"/>
    </row>
    <row r="2" spans="1:97" ht="20.25" x14ac:dyDescent="0.3">
      <c r="A2" s="97" t="s">
        <v>33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7"/>
      <c r="AM2" s="97"/>
      <c r="AN2" s="97"/>
      <c r="AO2" s="97"/>
      <c r="AP2" s="97"/>
      <c r="AQ2" s="97"/>
      <c r="AR2" s="97"/>
      <c r="AS2" s="97"/>
      <c r="AT2" s="97"/>
      <c r="AU2" s="97"/>
      <c r="AV2" s="97"/>
      <c r="AW2" s="97"/>
      <c r="AX2" s="97"/>
      <c r="AY2" s="97"/>
      <c r="AZ2" s="97"/>
      <c r="BA2" s="97"/>
      <c r="BB2" s="97"/>
      <c r="BC2" s="97"/>
      <c r="BD2" s="97"/>
      <c r="BE2" s="97"/>
      <c r="BF2" s="97"/>
      <c r="BG2" s="97"/>
      <c r="BH2" s="97"/>
      <c r="BI2" s="97"/>
      <c r="BJ2" s="97"/>
      <c r="BK2" s="97"/>
      <c r="BL2" s="97"/>
      <c r="BM2" s="98"/>
      <c r="BN2" s="98"/>
      <c r="BO2" s="98"/>
      <c r="BP2" s="98"/>
      <c r="BQ2" s="98"/>
      <c r="BR2" s="98"/>
      <c r="BS2" s="98"/>
      <c r="BT2" s="98"/>
      <c r="BU2" s="98"/>
      <c r="BV2" s="98"/>
      <c r="BW2" s="98"/>
      <c r="BX2" s="98"/>
      <c r="BY2" s="98"/>
      <c r="BZ2" s="98"/>
      <c r="CA2" s="98"/>
      <c r="CB2" s="98"/>
      <c r="CC2" s="98"/>
      <c r="CD2" s="98"/>
      <c r="CE2" s="98"/>
      <c r="CF2" s="98"/>
      <c r="CG2" s="98"/>
      <c r="CH2" s="98"/>
      <c r="CI2" s="98"/>
      <c r="CJ2" s="98"/>
      <c r="CK2" s="98"/>
      <c r="CL2" s="98"/>
      <c r="CM2" s="98"/>
      <c r="CN2" s="98"/>
      <c r="CO2" s="98"/>
      <c r="CP2" s="98"/>
      <c r="CQ2" s="98"/>
      <c r="CR2" s="98"/>
    </row>
    <row r="3" spans="1:97" ht="15" customHeight="1" x14ac:dyDescent="0.25">
      <c r="A3" s="108" t="s">
        <v>34</v>
      </c>
      <c r="B3" s="108"/>
      <c r="C3" s="108"/>
      <c r="D3" s="108"/>
      <c r="E3" s="108"/>
      <c r="F3" s="14"/>
      <c r="G3" s="108" t="s">
        <v>35</v>
      </c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B3" s="108"/>
      <c r="AC3" s="108"/>
      <c r="AD3" s="108"/>
      <c r="AE3" s="108"/>
      <c r="AF3" s="108"/>
      <c r="AG3" s="108"/>
      <c r="AH3" s="108"/>
      <c r="AI3" s="108"/>
      <c r="AJ3" s="108"/>
      <c r="AK3" s="108"/>
      <c r="AL3" s="108"/>
      <c r="AM3" s="108"/>
      <c r="AN3" s="108"/>
      <c r="AO3" s="108"/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9"/>
      <c r="BB3" s="99" t="s">
        <v>40</v>
      </c>
      <c r="BC3" s="100"/>
      <c r="BD3" s="100"/>
      <c r="BE3" s="100"/>
      <c r="BF3" s="100"/>
      <c r="BG3" s="100"/>
      <c r="BH3" s="101"/>
      <c r="BI3" s="102" t="s">
        <v>43</v>
      </c>
      <c r="BJ3" s="103"/>
      <c r="BK3" s="103"/>
      <c r="BL3" s="103"/>
      <c r="BM3" s="103"/>
      <c r="BN3" s="103"/>
      <c r="BO3" s="104"/>
      <c r="BP3" s="105" t="s">
        <v>44</v>
      </c>
      <c r="BQ3" s="106"/>
      <c r="BR3" s="106"/>
      <c r="BS3" s="106"/>
      <c r="BT3" s="106"/>
      <c r="BU3" s="106"/>
      <c r="BV3" s="107"/>
      <c r="BW3" s="99" t="s">
        <v>45</v>
      </c>
      <c r="BX3" s="100"/>
      <c r="BY3" s="100"/>
      <c r="BZ3" s="100"/>
      <c r="CA3" s="100"/>
      <c r="CB3" s="100"/>
      <c r="CC3" s="101"/>
      <c r="CD3" s="102" t="s">
        <v>46</v>
      </c>
      <c r="CE3" s="103"/>
      <c r="CF3" s="103"/>
      <c r="CG3" s="103"/>
      <c r="CH3" s="103"/>
      <c r="CI3" s="103"/>
      <c r="CJ3" s="104"/>
      <c r="CK3" s="105" t="s">
        <v>47</v>
      </c>
      <c r="CL3" s="106"/>
      <c r="CM3" s="106"/>
      <c r="CN3" s="106"/>
      <c r="CO3" s="106"/>
      <c r="CP3" s="106"/>
      <c r="CQ3" s="107"/>
      <c r="CR3" s="95" t="s">
        <v>23</v>
      </c>
      <c r="CS3" s="95" t="s">
        <v>65</v>
      </c>
    </row>
    <row r="4" spans="1:97" ht="28.5" customHeight="1" x14ac:dyDescent="0.25">
      <c r="A4" s="27" t="s">
        <v>26</v>
      </c>
      <c r="B4" s="26" t="s">
        <v>24</v>
      </c>
      <c r="C4" s="25" t="s">
        <v>27</v>
      </c>
      <c r="D4" s="25" t="s">
        <v>28</v>
      </c>
      <c r="E4" s="25" t="s">
        <v>3</v>
      </c>
      <c r="F4" s="26" t="s">
        <v>24</v>
      </c>
      <c r="G4" s="25" t="s">
        <v>6</v>
      </c>
      <c r="H4" s="25" t="s">
        <v>58</v>
      </c>
      <c r="I4" s="25" t="s">
        <v>7</v>
      </c>
      <c r="J4" s="25" t="s">
        <v>49</v>
      </c>
      <c r="K4" s="25" t="s">
        <v>48</v>
      </c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 t="s">
        <v>29</v>
      </c>
      <c r="AW4" s="25" t="s">
        <v>30</v>
      </c>
      <c r="AX4" s="25" t="s">
        <v>31</v>
      </c>
      <c r="AY4" s="25" t="s">
        <v>25</v>
      </c>
      <c r="AZ4" s="25" t="s">
        <v>61</v>
      </c>
      <c r="BA4" s="25" t="s">
        <v>60</v>
      </c>
      <c r="BB4" s="31" t="s">
        <v>36</v>
      </c>
      <c r="BC4" s="31"/>
      <c r="BD4" s="28" t="s">
        <v>41</v>
      </c>
      <c r="BE4" s="28" t="s">
        <v>38</v>
      </c>
      <c r="BF4" s="28" t="s">
        <v>39</v>
      </c>
      <c r="BG4" s="28" t="s">
        <v>66</v>
      </c>
      <c r="BH4" s="28" t="s">
        <v>37</v>
      </c>
      <c r="BI4" s="32" t="s">
        <v>36</v>
      </c>
      <c r="BJ4" s="32"/>
      <c r="BK4" s="29" t="s">
        <v>41</v>
      </c>
      <c r="BL4" s="29" t="s">
        <v>38</v>
      </c>
      <c r="BM4" s="29" t="s">
        <v>39</v>
      </c>
      <c r="BN4" s="29" t="s">
        <v>66</v>
      </c>
      <c r="BO4" s="29" t="s">
        <v>37</v>
      </c>
      <c r="BP4" s="33" t="s">
        <v>36</v>
      </c>
      <c r="BQ4" s="33"/>
      <c r="BR4" s="30" t="s">
        <v>41</v>
      </c>
      <c r="BS4" s="30" t="s">
        <v>38</v>
      </c>
      <c r="BT4" s="30" t="s">
        <v>39</v>
      </c>
      <c r="BU4" s="30" t="s">
        <v>66</v>
      </c>
      <c r="BV4" s="30" t="s">
        <v>37</v>
      </c>
      <c r="BW4" s="31" t="s">
        <v>36</v>
      </c>
      <c r="BX4" s="31"/>
      <c r="BY4" s="28" t="s">
        <v>41</v>
      </c>
      <c r="BZ4" s="28" t="s">
        <v>38</v>
      </c>
      <c r="CA4" s="28" t="s">
        <v>39</v>
      </c>
      <c r="CB4" s="28" t="s">
        <v>66</v>
      </c>
      <c r="CC4" s="28" t="s">
        <v>37</v>
      </c>
      <c r="CD4" s="32" t="s">
        <v>36</v>
      </c>
      <c r="CE4" s="32"/>
      <c r="CF4" s="29" t="s">
        <v>41</v>
      </c>
      <c r="CG4" s="29" t="s">
        <v>38</v>
      </c>
      <c r="CH4" s="29" t="s">
        <v>39</v>
      </c>
      <c r="CI4" s="29" t="s">
        <v>66</v>
      </c>
      <c r="CJ4" s="29" t="s">
        <v>37</v>
      </c>
      <c r="CK4" s="33" t="s">
        <v>36</v>
      </c>
      <c r="CL4" s="33"/>
      <c r="CM4" s="30" t="s">
        <v>41</v>
      </c>
      <c r="CN4" s="30" t="s">
        <v>38</v>
      </c>
      <c r="CO4" s="30" t="s">
        <v>39</v>
      </c>
      <c r="CP4" s="30" t="s">
        <v>66</v>
      </c>
      <c r="CQ4" s="30" t="s">
        <v>37</v>
      </c>
      <c r="CR4" s="96"/>
      <c r="CS4" s="96"/>
    </row>
    <row r="5" spans="1:97" ht="15" hidden="1" customHeight="1" x14ac:dyDescent="0.25">
      <c r="A5" s="64"/>
      <c r="B5" s="65"/>
      <c r="C5" s="66"/>
      <c r="D5" s="66"/>
      <c r="E5" s="66"/>
      <c r="F5" s="65"/>
      <c r="G5" s="66"/>
      <c r="H5" s="66"/>
      <c r="I5" s="66"/>
      <c r="J5" s="66"/>
      <c r="K5" s="66"/>
      <c r="L5" s="74">
        <v>42370</v>
      </c>
      <c r="M5" s="74">
        <v>42401</v>
      </c>
      <c r="N5" s="74">
        <v>42430</v>
      </c>
      <c r="O5" s="74">
        <v>42461</v>
      </c>
      <c r="P5" s="74">
        <v>42491</v>
      </c>
      <c r="Q5" s="74">
        <v>42522</v>
      </c>
      <c r="R5" s="74">
        <v>42552</v>
      </c>
      <c r="S5" s="74">
        <v>42583</v>
      </c>
      <c r="T5" s="74">
        <v>42614</v>
      </c>
      <c r="U5" s="74">
        <v>42644</v>
      </c>
      <c r="V5" s="74">
        <v>42675</v>
      </c>
      <c r="W5" s="74">
        <v>42705</v>
      </c>
      <c r="X5" s="74">
        <v>42736</v>
      </c>
      <c r="Y5" s="74">
        <v>42767</v>
      </c>
      <c r="Z5" s="74">
        <v>42795</v>
      </c>
      <c r="AA5" s="74">
        <v>42826</v>
      </c>
      <c r="AB5" s="74">
        <v>42856</v>
      </c>
      <c r="AC5" s="74">
        <v>42887</v>
      </c>
      <c r="AD5" s="74">
        <v>42917</v>
      </c>
      <c r="AE5" s="74">
        <v>42948</v>
      </c>
      <c r="AF5" s="74">
        <v>42979</v>
      </c>
      <c r="AG5" s="74">
        <v>43009</v>
      </c>
      <c r="AH5" s="74">
        <v>43040</v>
      </c>
      <c r="AI5" s="74">
        <v>43070</v>
      </c>
      <c r="AJ5" s="74">
        <v>43101</v>
      </c>
      <c r="AK5" s="74">
        <v>43132</v>
      </c>
      <c r="AL5" s="74">
        <v>43160</v>
      </c>
      <c r="AM5" s="74">
        <v>43191</v>
      </c>
      <c r="AN5" s="74">
        <v>43221</v>
      </c>
      <c r="AO5" s="74">
        <v>43252</v>
      </c>
      <c r="AP5" s="74">
        <v>43282</v>
      </c>
      <c r="AQ5" s="74">
        <v>43313</v>
      </c>
      <c r="AR5" s="74">
        <v>43344</v>
      </c>
      <c r="AS5" s="74">
        <v>43374</v>
      </c>
      <c r="AT5" s="74">
        <v>43405</v>
      </c>
      <c r="AU5" s="74">
        <v>43435</v>
      </c>
      <c r="AV5" s="66"/>
      <c r="AW5" s="66"/>
      <c r="AX5" s="66"/>
      <c r="AY5" s="66"/>
      <c r="AZ5" s="66"/>
      <c r="BA5" s="66"/>
      <c r="BB5" s="67"/>
      <c r="BC5" s="67"/>
      <c r="BD5" s="68"/>
      <c r="BE5" s="68"/>
      <c r="BF5" s="68"/>
      <c r="BG5" s="68"/>
      <c r="BH5" s="68"/>
      <c r="BI5" s="69"/>
      <c r="BJ5" s="69"/>
      <c r="BK5" s="70"/>
      <c r="BL5" s="70"/>
      <c r="BM5" s="70"/>
      <c r="BN5" s="70"/>
      <c r="BO5" s="70"/>
      <c r="BP5" s="71"/>
      <c r="BQ5" s="71"/>
      <c r="BR5" s="72"/>
      <c r="BS5" s="72"/>
      <c r="BT5" s="72"/>
      <c r="BU5" s="72"/>
      <c r="BV5" s="72"/>
      <c r="BW5" s="67"/>
      <c r="BX5" s="67"/>
      <c r="BY5" s="68"/>
      <c r="BZ5" s="68"/>
      <c r="CA5" s="68"/>
      <c r="CB5" s="68"/>
      <c r="CC5" s="68"/>
      <c r="CD5" s="69"/>
      <c r="CE5" s="69"/>
      <c r="CF5" s="70"/>
      <c r="CG5" s="70"/>
      <c r="CH5" s="70"/>
      <c r="CI5" s="70"/>
      <c r="CJ5" s="70"/>
      <c r="CK5" s="71"/>
      <c r="CL5" s="71"/>
      <c r="CM5" s="72"/>
      <c r="CN5" s="72"/>
      <c r="CO5" s="72"/>
      <c r="CP5" s="72"/>
      <c r="CQ5" s="72"/>
      <c r="CR5" s="73"/>
      <c r="CS5" s="73"/>
    </row>
    <row r="6" spans="1:97" ht="15" hidden="1" customHeight="1" x14ac:dyDescent="0.25">
      <c r="A6" s="64"/>
      <c r="B6" s="65"/>
      <c r="C6" s="66"/>
      <c r="D6" s="66"/>
      <c r="E6" s="66"/>
      <c r="F6" s="65"/>
      <c r="G6" s="66"/>
      <c r="H6" s="66"/>
      <c r="I6" s="66"/>
      <c r="J6" s="66"/>
      <c r="K6" s="66"/>
      <c r="L6" s="74">
        <v>42400</v>
      </c>
      <c r="M6" s="74">
        <v>42429</v>
      </c>
      <c r="N6" s="74">
        <v>42460</v>
      </c>
      <c r="O6" s="74">
        <v>42490</v>
      </c>
      <c r="P6" s="74">
        <v>42521</v>
      </c>
      <c r="Q6" s="74">
        <v>42551</v>
      </c>
      <c r="R6" s="74">
        <v>42582</v>
      </c>
      <c r="S6" s="74">
        <v>42613</v>
      </c>
      <c r="T6" s="74">
        <v>42643</v>
      </c>
      <c r="U6" s="74">
        <v>42674</v>
      </c>
      <c r="V6" s="74">
        <v>42704</v>
      </c>
      <c r="W6" s="74">
        <v>42735</v>
      </c>
      <c r="X6" s="74">
        <v>42766</v>
      </c>
      <c r="Y6" s="74">
        <v>42794</v>
      </c>
      <c r="Z6" s="74">
        <v>42825</v>
      </c>
      <c r="AA6" s="74">
        <v>42855</v>
      </c>
      <c r="AB6" s="74">
        <v>42886</v>
      </c>
      <c r="AC6" s="74">
        <v>42916</v>
      </c>
      <c r="AD6" s="74">
        <v>42947</v>
      </c>
      <c r="AE6" s="74">
        <v>42978</v>
      </c>
      <c r="AF6" s="74">
        <v>43008</v>
      </c>
      <c r="AG6" s="74">
        <v>43039</v>
      </c>
      <c r="AH6" s="74">
        <v>43069</v>
      </c>
      <c r="AI6" s="74">
        <v>43100</v>
      </c>
      <c r="AJ6" s="74">
        <v>43131</v>
      </c>
      <c r="AK6" s="74">
        <v>43159</v>
      </c>
      <c r="AL6" s="74">
        <v>43190</v>
      </c>
      <c r="AM6" s="74">
        <v>43220</v>
      </c>
      <c r="AN6" s="74">
        <v>43251</v>
      </c>
      <c r="AO6" s="74">
        <v>43281</v>
      </c>
      <c r="AP6" s="74">
        <v>43312</v>
      </c>
      <c r="AQ6" s="74">
        <v>43343</v>
      </c>
      <c r="AR6" s="74">
        <v>43373</v>
      </c>
      <c r="AS6" s="74">
        <v>43404</v>
      </c>
      <c r="AT6" s="74">
        <v>43434</v>
      </c>
      <c r="AU6" s="74">
        <v>43465</v>
      </c>
      <c r="AV6" s="66"/>
      <c r="AW6" s="66"/>
      <c r="AX6" s="66"/>
      <c r="AY6" s="66"/>
      <c r="AZ6" s="66"/>
      <c r="BA6" s="66"/>
      <c r="BB6" s="67"/>
      <c r="BC6" s="67"/>
      <c r="BD6" s="68"/>
      <c r="BE6" s="68"/>
      <c r="BF6" s="68"/>
      <c r="BG6" s="68"/>
      <c r="BH6" s="68"/>
      <c r="BI6" s="69"/>
      <c r="BJ6" s="69"/>
      <c r="BK6" s="70"/>
      <c r="BL6" s="70"/>
      <c r="BM6" s="70"/>
      <c r="BN6" s="70"/>
      <c r="BO6" s="70"/>
      <c r="BP6" s="71"/>
      <c r="BQ6" s="71"/>
      <c r="BR6" s="72"/>
      <c r="BS6" s="72"/>
      <c r="BT6" s="72"/>
      <c r="BU6" s="72"/>
      <c r="BV6" s="72"/>
      <c r="BW6" s="67"/>
      <c r="BX6" s="67"/>
      <c r="BY6" s="68"/>
      <c r="BZ6" s="68"/>
      <c r="CA6" s="68"/>
      <c r="CB6" s="68"/>
      <c r="CC6" s="68"/>
      <c r="CD6" s="69"/>
      <c r="CE6" s="69"/>
      <c r="CF6" s="70"/>
      <c r="CG6" s="70"/>
      <c r="CH6" s="70"/>
      <c r="CI6" s="70"/>
      <c r="CJ6" s="70"/>
      <c r="CK6" s="71"/>
      <c r="CL6" s="71"/>
      <c r="CM6" s="72"/>
      <c r="CN6" s="72"/>
      <c r="CO6" s="72"/>
      <c r="CP6" s="72"/>
      <c r="CQ6" s="72"/>
      <c r="CR6" s="73"/>
      <c r="CS6" s="73"/>
    </row>
    <row r="7" spans="1:97" hidden="1" x14ac:dyDescent="0.25">
      <c r="A7" s="41"/>
      <c r="B7" s="40">
        <f>+AV7</f>
        <v>0</v>
      </c>
      <c r="C7" s="39" t="str">
        <f>+IF(A7="","",VLOOKUP(A7,BASE!$A$1:$C$23,2))</f>
        <v/>
      </c>
      <c r="D7" s="5" t="str">
        <f>IF(A7="","",VLOOKUP(A7,BASE!$A$1:$C$23,3))</f>
        <v/>
      </c>
      <c r="E7" s="43">
        <v>1</v>
      </c>
      <c r="F7" s="44">
        <f>+AV7</f>
        <v>0</v>
      </c>
      <c r="G7" s="44"/>
      <c r="H7" s="44"/>
      <c r="I7" s="10" t="str">
        <f>+IF(H7="EDUC","EDUC",IF(H7="- 1 ANS","N-1",IF(H7=BASE!$O$3,"RD",IF(G7="MTT","MTT",IF(CR7=0,"RG","EC")))))</f>
        <v>RG</v>
      </c>
      <c r="J7" s="46"/>
      <c r="K7" s="46"/>
      <c r="L7" s="76" t="str">
        <f t="shared" ref="L7" si="0">+IF(ISBLANK(J7),"",IF(MIN(K7,$L$6)-MAX(J7,$L$5)+1&gt;=0,MIN(K7,$L$6)-MAX(J7,$L$5)+1,0))</f>
        <v/>
      </c>
      <c r="M7" s="76" t="str">
        <f t="shared" ref="M7" si="1">IF(ISBLANK(J7),"",IF(MIN(K7,$M$6)-MAX(J7,$M$5)+1&gt;=0,MIN(K7,$M$6)-MAX(J7,$M$5)+1,0))</f>
        <v/>
      </c>
      <c r="N7" s="76" t="str">
        <f t="shared" ref="N7" si="2">+IF(ISBLANK(J7),"",IF(MIN(K7,$N$6)-MAX(J7,$N$5)+1&gt;=0,MIN(K7,$N$6)-MAX(J7,$N$5)+1,0))</f>
        <v/>
      </c>
      <c r="O7" s="76" t="str">
        <f t="shared" ref="O7" si="3">+IF(ISBLANK(J7),"",IF(MIN(K7,$O$6)-MAX(J7,$O$5)+1&gt;=0,MIN(K7,$O$6)-MAX(J7,$O$5)+1,0))</f>
        <v/>
      </c>
      <c r="P7" s="76" t="str">
        <f t="shared" ref="P7" si="4">+IF(ISBLANK(J7),"",IF(MIN(K7,$P$6)-MAX(J7,$P$5)+1&gt;=0,MIN(K7,$P$6)-MAX(J7,$P$5)+1,0))</f>
        <v/>
      </c>
      <c r="Q7" s="76" t="str">
        <f t="shared" ref="Q7" si="5">+IF(ISBLANK(J7),"",IF(MIN(K7,$Q$6)-MAX(J7,$Q$5)+1&gt;=0,MIN(K7,$Q$6)-MAX(J7,$Q$5)+1,0))</f>
        <v/>
      </c>
      <c r="R7" s="76" t="str">
        <f t="shared" ref="R7" si="6">+IF(ISBLANK(J7),"",IF(MIN(K7,$R$6)-MAX(J7,$R$5)+1&gt;=0,MIN(K7,$R$6)-MAX(J7,$R$5)+1,0))</f>
        <v/>
      </c>
      <c r="S7" s="76" t="str">
        <f t="shared" ref="S7" si="7">+IF(ISBLANK(J7),"",IF(MIN(K7,$S$6)-MAX(J7,$S$5)+1&gt;=0,MIN(K7,$S$6)-MAX(J7,$S$5)+1,0))</f>
        <v/>
      </c>
      <c r="T7" s="76" t="str">
        <f t="shared" ref="T7" si="8">+IF(ISBLANK(J7),"",IF(MIN(K7,$T$6)-MAX(J7,$T$5)+1&gt;=0,MIN(K7,$T$6)-MAX(J7,$T$5)+1,0))</f>
        <v/>
      </c>
      <c r="U7" s="76" t="str">
        <f t="shared" ref="U7" si="9">+IF(ISBLANK(J7),"",IF(MIN(K7,$U$6)-MAX(J7,$U$5)+1&gt;=0,MIN(K7,$U$6)-MAX(J7,$U$5)+1,0))</f>
        <v/>
      </c>
      <c r="V7" s="76" t="str">
        <f t="shared" ref="V7" si="10">+IF(ISBLANK(J7),"",IF(MIN(K7,$V$6)-MAX(J7,$V$5)+1&gt;=0,MIN(K7,$V$6)-MAX(J7,$V$5)+1,0))</f>
        <v/>
      </c>
      <c r="W7" s="76">
        <f>+IF(ISBLANK($J$10),"",IF(MIN($K$10,W4)-MAX($J$10,W3)+1&gt;=0,MIN($K$10,W4)-MAX($J$10,W3)+1,0))</f>
        <v>59</v>
      </c>
      <c r="X7" s="76" t="str">
        <f t="shared" ref="X7" si="11">+IF(ISBLANK(J7),"",IF(MIN(K7,$X$6)-MAX(J7,$X$5)+1&gt;=0,MIN(K7,$X$6)-MAX(J7,$X$5)+1,0))</f>
        <v/>
      </c>
      <c r="Y7" s="76" t="str">
        <f t="shared" ref="Y7" si="12">+IF(ISBLANK(J7),"",IF(MIN(K7,$Y$6)-MAX(J7,$Y$5)+1&gt;=0,MIN(K7,$Y$6)-MAX(J7,$Y$5)+1,0))</f>
        <v/>
      </c>
      <c r="Z7" s="76" t="str">
        <f t="shared" ref="Z7" si="13">+IF(ISBLANK(J7),"",IF(MIN(K7,$Z$6)-MAX(J7,$Z$5)+1&gt;=0,MIN(K7,$Z$6)-MAX(J7,$Z$5)+1,0))</f>
        <v/>
      </c>
      <c r="AA7" s="76" t="str">
        <f t="shared" ref="AA7" si="14">+IF(ISBLANK(J7),"",IF(MIN(K7,$AA$6)-MAX(J7,$AA$5)+1&gt;=0,MIN(K7,$AA$6)-MAX(J7,$AA$5)+1,0))</f>
        <v/>
      </c>
      <c r="AB7" s="76" t="str">
        <f t="shared" ref="AB7" si="15">+IF(ISBLANK(J7),"",IF(MIN(K7,$AB$6)-MAX(J7,$AB$5)+1&gt;=0,MIN(K7,$AB$6)-MAX(J7,$AB$5)+1,0))</f>
        <v/>
      </c>
      <c r="AC7" s="76" t="str">
        <f t="shared" ref="AC7" si="16">+IF(ISBLANK(J7),"",IF(MIN(K7,$AC$6)-MAX(J7,$AC$5)+1&gt;=0,MIN(K7,$AC$6)-MAX(J7,$AC$5)+1,0))</f>
        <v/>
      </c>
      <c r="AD7" s="76" t="str">
        <f t="shared" ref="AD7" si="17">+IF(ISBLANK(J7),"",IF(MIN(K7,$AD$6)-MAX(J7,$AD$5)+1&gt;=0,MIN(K7,$AD$6)-MAX(J7,$AD$5)+1,0))</f>
        <v/>
      </c>
      <c r="AE7" s="76" t="str">
        <f t="shared" ref="AE7" si="18">+IF(ISBLANK(J7),"",IF(MIN(K7,$AE$6)-MAX(J7,$AE$5)+1&gt;=0,MIN(K7,$AE$6)-MAX(J7,$AE$5)+1,0))</f>
        <v/>
      </c>
      <c r="AF7" s="76" t="str">
        <f t="shared" ref="AF7" si="19">+IF(ISBLANK(J7),"",IF(MIN(K7,$AF$6)-MAX(J7,$AF$5)+1&gt;=0,MIN(K7,$AF$6)-MAX(J7,$AF$5)+1,0))</f>
        <v/>
      </c>
      <c r="AG7" s="76" t="str">
        <f t="shared" ref="AG7" si="20">+IF(ISBLANK(J7),"",IF(MIN(K7,$AG$6)-MAX(J7,$AG$5)+1&gt;=0,MIN(K7,$AG$6)-MAX(J7,$AG$5)+1,0))</f>
        <v/>
      </c>
      <c r="AH7" s="76" t="str">
        <f t="shared" ref="AH7" si="21">+IF(ISBLANK(J7),"",IF(MIN(K7,$AH$6)-MAX(J7,$AH$5)+1&gt;=0,MIN(K7,$AH$6)-MAX(J7,$AH$5)+1,0))</f>
        <v/>
      </c>
      <c r="AI7" s="76" t="str">
        <f t="shared" ref="AI7" si="22">+IF(ISBLANK(J7),"",IF(MIN(K7,$AI$6)-MAX(J7,$AI$5)+1&gt;=0,MIN(K7,$AI$6)-MAX(J7,$AI$5)+1,0))</f>
        <v/>
      </c>
      <c r="AJ7" s="76" t="str">
        <f t="shared" ref="AJ7" si="23">+IF(ISBLANK(J7),"",IF(MIN(K7,$AJ$6)-MAX(J7,$AJ$5)+1&gt;=0,MIN(K7,$AJ$6)-MAX(J7,$AJ$5)+1,0))</f>
        <v/>
      </c>
      <c r="AK7" s="76" t="str">
        <f t="shared" ref="AK7" si="24">+IF(ISBLANK(J7),"",IF(MIN(K7,$AK$6)-MAX(J7,$AK$5)+1&gt;=0,MIN(K7,$AK$6)-MAX(J7,$AK$5)+1,0))</f>
        <v/>
      </c>
      <c r="AL7" s="76" t="str">
        <f t="shared" ref="AL7" si="25">+IF(ISBLANK(J7),"",IF(MIN(K7,$AL$6)-MAX(J7,$AL$5)+1&gt;=0,MIN(K7,$AL$6)-MAX(J7,$AL$5)+1,0))</f>
        <v/>
      </c>
      <c r="AM7" s="76" t="str">
        <f t="shared" ref="AM7" si="26">+IF(ISBLANK(J7),"",IF(MIN(K7,$AM$6)-MAX(J7,$AM$5)+1&gt;=0,MIN(K7,$AM$6)-MAX(J7,$AM$5)+1,0))</f>
        <v/>
      </c>
      <c r="AN7" s="76" t="str">
        <f t="shared" ref="AN7" si="27">+IF(ISBLANK(J7),"",IF(MIN(K7,$AN$6)-MAX(J7,$AN$5)+1&gt;=0,MIN(K7,$AN$6)-MAX(J7,$AN$5)+1,0))</f>
        <v/>
      </c>
      <c r="AO7" s="76" t="str">
        <f t="shared" ref="AO7" si="28">+IF(ISBLANK(J7),"",IF(MIN(K7,$AO$6)-MAX(J7,$AO$5)+1&gt;=0,MIN(K7,$AO$6)-MAX(J7,$AO$5)+1,0))</f>
        <v/>
      </c>
      <c r="AP7" s="76" t="str">
        <f t="shared" ref="AP7" si="29">+IF(ISBLANK(J7),"",IF(MIN(K7,$AP$6)-MAX(J7,$AP$5)+1&gt;=0,MIN(K7,$AP$6)-MAX(J7,$AP$5)+1,0))</f>
        <v/>
      </c>
      <c r="AQ7" s="76" t="str">
        <f t="shared" ref="AQ7" si="30">+IF(ISBLANK(J7),"",IF(MIN(K7,$AQ$6)-MAX(J7,$AQ$5)+1&gt;=0,MIN(K7,$AQ$6)-MAX(J7,$AQ$5)+1,0))</f>
        <v/>
      </c>
      <c r="AR7" s="76" t="str">
        <f t="shared" ref="AR7" si="31">+IF(ISBLANK(J7),"",IF(MIN(K7,$AR$6)-MAX(J7,$AR$5)+1&gt;=0,MIN(K7,$AR$6)-MAX(J7,$AR$5)+1,0))</f>
        <v/>
      </c>
      <c r="AS7" s="76" t="str">
        <f t="shared" ref="AS7" si="32">+IF(ISBLANK(J7),"",IF(MIN(K7,$AS$6)-MAX(J7,$AS$5)+1&gt;=0,MIN(K7,$AS$6)-MAX(J7,$AS$5)+1,0))</f>
        <v/>
      </c>
      <c r="AT7" s="76" t="str">
        <f t="shared" ref="AT7" si="33">+IF(ISBLANK(J7),"",IF(MIN(K7,$AT$6)-MAX(J7,$AT$5)+1&gt;=0,MIN(K7,$AT$6)-MAX(J7,$AT$5)+1,0))</f>
        <v/>
      </c>
      <c r="AU7" s="76" t="str">
        <f t="shared" ref="AU7" si="34">+IF(ISBLANK(J7),"",IF(MIN(K7,$AU$6)-MAX(J7,$AU$5)+1&gt;=0,MIN(K7,$AU$6)-MAX(J7,$AU$5)+1,0))</f>
        <v/>
      </c>
      <c r="AV7" s="11">
        <f t="shared" ref="AV7" si="35">+IF(ISBLANK(J7),0,K7-J7+1)</f>
        <v>0</v>
      </c>
      <c r="AW7" s="47"/>
      <c r="AX7" s="12">
        <f>+IF(AV7&gt;=3,IF(G7=BASE!$L$3,BASE!$M$3,0),IF(G7=BASE!$L$3,'Suivi des arrêts'!AV7,0))</f>
        <v>0</v>
      </c>
      <c r="AY7" s="17">
        <f>+AV7-AX7</f>
        <v>0</v>
      </c>
      <c r="AZ7" s="17" t="str">
        <f t="shared" ref="AZ7" si="36">IF(J7="","",YEAR(J7))</f>
        <v/>
      </c>
      <c r="BA7" s="48"/>
      <c r="BB7" s="49"/>
      <c r="BC7" s="49"/>
      <c r="BD7" s="18">
        <f>+IF(ISBLANK(BB7),0,BC7-BB7+1)</f>
        <v>0</v>
      </c>
      <c r="BE7" s="49"/>
      <c r="BF7" s="51"/>
      <c r="BG7" s="52" t="str">
        <f>IF(BH7="","",BH7/BD7)</f>
        <v/>
      </c>
      <c r="BH7" s="50"/>
      <c r="BI7" s="58"/>
      <c r="BJ7" s="58"/>
      <c r="BK7" s="20">
        <f>+IF(ISBLANK(BI7),0,BJ7-BI7+1)</f>
        <v>0</v>
      </c>
      <c r="BL7" s="58"/>
      <c r="BM7" s="59"/>
      <c r="BN7" s="54" t="str">
        <f>IF(BO7="","",BO7/BK7)</f>
        <v/>
      </c>
      <c r="BO7" s="57"/>
      <c r="BP7" s="61"/>
      <c r="BQ7" s="61"/>
      <c r="BR7" s="22">
        <f>+IF(ISBLANK(BP7),0,BQ7-BP7+1)</f>
        <v>0</v>
      </c>
      <c r="BS7" s="61"/>
      <c r="BT7" s="62"/>
      <c r="BU7" s="56" t="str">
        <f>IF(BV7="","",BV7/BR7)</f>
        <v/>
      </c>
      <c r="BV7" s="60"/>
      <c r="BW7" s="49"/>
      <c r="BX7" s="49"/>
      <c r="BY7" s="18">
        <f>+IF(ISBLANK(BW7),0,BX7-BW7+1)</f>
        <v>0</v>
      </c>
      <c r="BZ7" s="49"/>
      <c r="CA7" s="51"/>
      <c r="CB7" s="52" t="str">
        <f>IF(CC7="","",CC7/BY7)</f>
        <v/>
      </c>
      <c r="CC7" s="50"/>
      <c r="CD7" s="58"/>
      <c r="CE7" s="58"/>
      <c r="CF7" s="20">
        <f>+IF(ISBLANK(CD7),0,CE7-CD7+1)</f>
        <v>0</v>
      </c>
      <c r="CG7" s="58"/>
      <c r="CH7" s="59"/>
      <c r="CI7" s="54" t="str">
        <f>IF(CJ7="","",CJ7/CF7)</f>
        <v/>
      </c>
      <c r="CJ7" s="57"/>
      <c r="CK7" s="61"/>
      <c r="CL7" s="61"/>
      <c r="CM7" s="22">
        <f>+IF(ISBLANK(CK7),0,CL7-CK7+1)</f>
        <v>0</v>
      </c>
      <c r="CN7" s="61"/>
      <c r="CO7" s="62"/>
      <c r="CP7" s="23" t="str">
        <f>IF(CQ7="","",CQ7/CM7)</f>
        <v/>
      </c>
      <c r="CQ7" s="60"/>
      <c r="CR7" s="8">
        <f t="shared" ref="CR7" si="37">+AY7-BD7-BK7-BR7-BY7-CF7-CM7</f>
        <v>0</v>
      </c>
      <c r="CS7" s="63"/>
    </row>
    <row r="8" spans="1:97" x14ac:dyDescent="0.25">
      <c r="A8" s="41"/>
      <c r="B8" s="40">
        <f>+AV8</f>
        <v>0</v>
      </c>
      <c r="C8" s="39" t="str">
        <f>+IF(A8="","",VLOOKUP(A8,BASE!$A$1:$C$23,2))</f>
        <v/>
      </c>
      <c r="D8" s="5" t="str">
        <f>IF(A8="","",VLOOKUP(A8,BASE!$A$1:$C$23,3))</f>
        <v/>
      </c>
      <c r="E8" s="43">
        <v>1</v>
      </c>
      <c r="F8" s="44">
        <f>+AV8</f>
        <v>0</v>
      </c>
      <c r="G8" s="44"/>
      <c r="H8" s="44"/>
      <c r="I8" s="10" t="str">
        <f>+IF(H8="EDUC","EDUC",IF(H8="- 1 ANS","N-1",IF(H8=BASE!$O$3,"RD",IF(G8="MTT","MTT",IF(CR8=0,"RG","EC")))))</f>
        <v>RG</v>
      </c>
      <c r="J8" s="46"/>
      <c r="K8" s="46"/>
      <c r="L8" s="76" t="str">
        <f t="shared" ref="L8" si="38">+IF(ISBLANK(J8),"",IF(MIN(K8,$L$6)-MAX(J8,$L$5)+1&gt;=0,MIN(K8,$L$6)-MAX(J8,$L$5)+1,0))</f>
        <v/>
      </c>
      <c r="M8" s="76" t="str">
        <f t="shared" ref="M8" si="39">IF(ISBLANK(J8),"",IF(MIN(K8,$M$6)-MAX(J8,$M$5)+1&gt;=0,MIN(K8,$M$6)-MAX(J8,$M$5)+1,0))</f>
        <v/>
      </c>
      <c r="N8" s="76" t="str">
        <f t="shared" ref="N8" si="40">+IF(ISBLANK(J8),"",IF(MIN(K8,$N$6)-MAX(J8,$N$5)+1&gt;=0,MIN(K8,$N$6)-MAX(J8,$N$5)+1,0))</f>
        <v/>
      </c>
      <c r="O8" s="76" t="str">
        <f t="shared" ref="O8" si="41">+IF(ISBLANK(J8),"",IF(MIN(K8,$O$6)-MAX(J8,$O$5)+1&gt;=0,MIN(K8,$O$6)-MAX(J8,$O$5)+1,0))</f>
        <v/>
      </c>
      <c r="P8" s="76" t="str">
        <f t="shared" ref="P8" si="42">+IF(ISBLANK(J8),"",IF(MIN(K8,$P$6)-MAX(J8,$P$5)+1&gt;=0,MIN(K8,$P$6)-MAX(J8,$P$5)+1,0))</f>
        <v/>
      </c>
      <c r="Q8" s="76" t="str">
        <f t="shared" ref="Q8" si="43">+IF(ISBLANK(J8),"",IF(MIN(K8,$Q$6)-MAX(J8,$Q$5)+1&gt;=0,MIN(K8,$Q$6)-MAX(J8,$Q$5)+1,0))</f>
        <v/>
      </c>
      <c r="R8" s="76" t="str">
        <f t="shared" ref="R8" si="44">+IF(ISBLANK(J8),"",IF(MIN(K8,$R$6)-MAX(J8,$R$5)+1&gt;=0,MIN(K8,$R$6)-MAX(J8,$R$5)+1,0))</f>
        <v/>
      </c>
      <c r="S8" s="76" t="str">
        <f t="shared" ref="S8" si="45">+IF(ISBLANK(J8),"",IF(MIN(K8,$S$6)-MAX(J8,$S$5)+1&gt;=0,MIN(K8,$S$6)-MAX(J8,$S$5)+1,0))</f>
        <v/>
      </c>
      <c r="T8" s="76" t="str">
        <f t="shared" ref="T8" si="46">+IF(ISBLANK(J8),"",IF(MIN(K8,$T$6)-MAX(J8,$T$5)+1&gt;=0,MIN(K8,$T$6)-MAX(J8,$T$5)+1,0))</f>
        <v/>
      </c>
      <c r="U8" s="76" t="str">
        <f t="shared" ref="U8" si="47">+IF(ISBLANK(J8),"",IF(MIN(K8,$U$6)-MAX(J8,$U$5)+1&gt;=0,MIN(K8,$U$6)-MAX(J8,$U$5)+1,0))</f>
        <v/>
      </c>
      <c r="V8" s="76" t="str">
        <f t="shared" ref="V8" si="48">+IF(ISBLANK(J8),"",IF(MIN(K8,$V$6)-MAX(J8,$V$5)+1&gt;=0,MIN(K8,$V$6)-MAX(J8,$V$5)+1,0))</f>
        <v/>
      </c>
      <c r="W8" s="76">
        <f>+IF(ISBLANK($J$10),"",IF(MIN($K$10,W5)-MAX($J$10,W4)+1&gt;=0,MIN($K$10,W5)-MAX($J$10,W4)+1,0))</f>
        <v>59</v>
      </c>
      <c r="X8" s="76" t="str">
        <f t="shared" ref="X8" si="49">+IF(ISBLANK(J8),"",IF(MIN(K8,$X$6)-MAX(J8,$X$5)+1&gt;=0,MIN(K8,$X$6)-MAX(J8,$X$5)+1,0))</f>
        <v/>
      </c>
      <c r="Y8" s="76" t="str">
        <f t="shared" ref="Y8" si="50">+IF(ISBLANK(J8),"",IF(MIN(K8,$Y$6)-MAX(J8,$Y$5)+1&gt;=0,MIN(K8,$Y$6)-MAX(J8,$Y$5)+1,0))</f>
        <v/>
      </c>
      <c r="Z8" s="76" t="str">
        <f t="shared" ref="Z8" si="51">+IF(ISBLANK(J8),"",IF(MIN(K8,$Z$6)-MAX(J8,$Z$5)+1&gt;=0,MIN(K8,$Z$6)-MAX(J8,$Z$5)+1,0))</f>
        <v/>
      </c>
      <c r="AA8" s="76" t="str">
        <f t="shared" ref="AA8" si="52">+IF(ISBLANK(J8),"",IF(MIN(K8,$AA$6)-MAX(J8,$AA$5)+1&gt;=0,MIN(K8,$AA$6)-MAX(J8,$AA$5)+1,0))</f>
        <v/>
      </c>
      <c r="AB8" s="76" t="str">
        <f t="shared" ref="AB8" si="53">+IF(ISBLANK(J8),"",IF(MIN(K8,$AB$6)-MAX(J8,$AB$5)+1&gt;=0,MIN(K8,$AB$6)-MAX(J8,$AB$5)+1,0))</f>
        <v/>
      </c>
      <c r="AC8" s="76" t="str">
        <f t="shared" ref="AC8" si="54">+IF(ISBLANK(J8),"",IF(MIN(K8,$AC$6)-MAX(J8,$AC$5)+1&gt;=0,MIN(K8,$AC$6)-MAX(J8,$AC$5)+1,0))</f>
        <v/>
      </c>
      <c r="AD8" s="76" t="str">
        <f t="shared" ref="AD8" si="55">+IF(ISBLANK(J8),"",IF(MIN(K8,$AD$6)-MAX(J8,$AD$5)+1&gt;=0,MIN(K8,$AD$6)-MAX(J8,$AD$5)+1,0))</f>
        <v/>
      </c>
      <c r="AE8" s="76" t="str">
        <f t="shared" ref="AE8" si="56">+IF(ISBLANK(J8),"",IF(MIN(K8,$AE$6)-MAX(J8,$AE$5)+1&gt;=0,MIN(K8,$AE$6)-MAX(J8,$AE$5)+1,0))</f>
        <v/>
      </c>
      <c r="AF8" s="76" t="str">
        <f t="shared" ref="AF8" si="57">+IF(ISBLANK(J8),"",IF(MIN(K8,$AF$6)-MAX(J8,$AF$5)+1&gt;=0,MIN(K8,$AF$6)-MAX(J8,$AF$5)+1,0))</f>
        <v/>
      </c>
      <c r="AG8" s="76" t="str">
        <f t="shared" ref="AG8" si="58">+IF(ISBLANK(J8),"",IF(MIN(K8,$AG$6)-MAX(J8,$AG$5)+1&gt;=0,MIN(K8,$AG$6)-MAX(J8,$AG$5)+1,0))</f>
        <v/>
      </c>
      <c r="AH8" s="76" t="str">
        <f t="shared" ref="AH8" si="59">+IF(ISBLANK(J8),"",IF(MIN(K8,$AH$6)-MAX(J8,$AH$5)+1&gt;=0,MIN(K8,$AH$6)-MAX(J8,$AH$5)+1,0))</f>
        <v/>
      </c>
      <c r="AI8" s="76" t="str">
        <f t="shared" ref="AI8" si="60">+IF(ISBLANK(J8),"",IF(MIN(K8,$AI$6)-MAX(J8,$AI$5)+1&gt;=0,MIN(K8,$AI$6)-MAX(J8,$AI$5)+1,0))</f>
        <v/>
      </c>
      <c r="AJ8" s="76" t="str">
        <f t="shared" ref="AJ8" si="61">+IF(ISBLANK(J8),"",IF(MIN(K8,$AJ$6)-MAX(J8,$AJ$5)+1&gt;=0,MIN(K8,$AJ$6)-MAX(J8,$AJ$5)+1,0))</f>
        <v/>
      </c>
      <c r="AK8" s="76" t="str">
        <f t="shared" ref="AK8" si="62">+IF(ISBLANK(J8),"",IF(MIN(K8,$AK$6)-MAX(J8,$AK$5)+1&gt;=0,MIN(K8,$AK$6)-MAX(J8,$AK$5)+1,0))</f>
        <v/>
      </c>
      <c r="AL8" s="76" t="str">
        <f t="shared" ref="AL8" si="63">+IF(ISBLANK(J8),"",IF(MIN(K8,$AL$6)-MAX(J8,$AL$5)+1&gt;=0,MIN(K8,$AL$6)-MAX(J8,$AL$5)+1,0))</f>
        <v/>
      </c>
      <c r="AM8" s="76" t="str">
        <f t="shared" ref="AM8" si="64">+IF(ISBLANK(J8),"",IF(MIN(K8,$AM$6)-MAX(J8,$AM$5)+1&gt;=0,MIN(K8,$AM$6)-MAX(J8,$AM$5)+1,0))</f>
        <v/>
      </c>
      <c r="AN8" s="76" t="str">
        <f t="shared" ref="AN8" si="65">+IF(ISBLANK(J8),"",IF(MIN(K8,$AN$6)-MAX(J8,$AN$5)+1&gt;=0,MIN(K8,$AN$6)-MAX(J8,$AN$5)+1,0))</f>
        <v/>
      </c>
      <c r="AO8" s="76" t="str">
        <f t="shared" ref="AO8" si="66">+IF(ISBLANK(J8),"",IF(MIN(K8,$AO$6)-MAX(J8,$AO$5)+1&gt;=0,MIN(K8,$AO$6)-MAX(J8,$AO$5)+1,0))</f>
        <v/>
      </c>
      <c r="AP8" s="76" t="str">
        <f t="shared" ref="AP8" si="67">+IF(ISBLANK(J8),"",IF(MIN(K8,$AP$6)-MAX(J8,$AP$5)+1&gt;=0,MIN(K8,$AP$6)-MAX(J8,$AP$5)+1,0))</f>
        <v/>
      </c>
      <c r="AQ8" s="76" t="str">
        <f t="shared" ref="AQ8" si="68">+IF(ISBLANK(J8),"",IF(MIN(K8,$AQ$6)-MAX(J8,$AQ$5)+1&gt;=0,MIN(K8,$AQ$6)-MAX(J8,$AQ$5)+1,0))</f>
        <v/>
      </c>
      <c r="AR8" s="76" t="str">
        <f t="shared" ref="AR8" si="69">+IF(ISBLANK(J8),"",IF(MIN(K8,$AR$6)-MAX(J8,$AR$5)+1&gt;=0,MIN(K8,$AR$6)-MAX(J8,$AR$5)+1,0))</f>
        <v/>
      </c>
      <c r="AS8" s="76" t="str">
        <f t="shared" ref="AS8" si="70">+IF(ISBLANK(J8),"",IF(MIN(K8,$AS$6)-MAX(J8,$AS$5)+1&gt;=0,MIN(K8,$AS$6)-MAX(J8,$AS$5)+1,0))</f>
        <v/>
      </c>
      <c r="AT8" s="76" t="str">
        <f t="shared" ref="AT8" si="71">+IF(ISBLANK(J8),"",IF(MIN(K8,$AT$6)-MAX(J8,$AT$5)+1&gt;=0,MIN(K8,$AT$6)-MAX(J8,$AT$5)+1,0))</f>
        <v/>
      </c>
      <c r="AU8" s="76" t="str">
        <f t="shared" ref="AU8" si="72">+IF(ISBLANK(J8),"",IF(MIN(K8,$AU$6)-MAX(J8,$AU$5)+1&gt;=0,MIN(K8,$AU$6)-MAX(J8,$AU$5)+1,0))</f>
        <v/>
      </c>
      <c r="AV8" s="11">
        <f t="shared" ref="AV8" si="73">+IF(ISBLANK(J8),0,K8-J8+1)</f>
        <v>0</v>
      </c>
      <c r="AW8" s="47"/>
      <c r="AX8" s="12">
        <f>+IF(AV8&gt;=3,IF(G8=BASE!$L$3,BASE!$M$3,0),IF(G8=BASE!$L$3,'Suivi des arrêts'!AV8,0))</f>
        <v>0</v>
      </c>
      <c r="AY8" s="17">
        <f>+AV8-AX8</f>
        <v>0</v>
      </c>
      <c r="AZ8" s="17" t="str">
        <f t="shared" ref="AZ8" si="74">IF(J8="","",YEAR(J8))</f>
        <v/>
      </c>
      <c r="BA8" s="48"/>
      <c r="BB8" s="49"/>
      <c r="BC8" s="49"/>
      <c r="BD8" s="18">
        <f>+IF(ISBLANK(BB8),0,BC8-BB8+1)</f>
        <v>0</v>
      </c>
      <c r="BE8" s="49"/>
      <c r="BF8" s="51"/>
      <c r="BG8" s="52" t="str">
        <f>IF(BH8="","",BH8/BD8)</f>
        <v/>
      </c>
      <c r="BH8" s="50"/>
      <c r="BI8" s="58"/>
      <c r="BJ8" s="58"/>
      <c r="BK8" s="20">
        <f>+IF(ISBLANK(BI8),0,BJ8-BI8+1)</f>
        <v>0</v>
      </c>
      <c r="BL8" s="58"/>
      <c r="BM8" s="59"/>
      <c r="BN8" s="54" t="str">
        <f>IF(BO8="","",BO8/BK8)</f>
        <v/>
      </c>
      <c r="BO8" s="57"/>
      <c r="BP8" s="61"/>
      <c r="BQ8" s="61"/>
      <c r="BR8" s="22">
        <f>+IF(ISBLANK(BP8),0,BQ8-BP8+1)</f>
        <v>0</v>
      </c>
      <c r="BS8" s="61"/>
      <c r="BT8" s="62"/>
      <c r="BU8" s="56" t="str">
        <f>IF(BV8="","",BV8/BR8)</f>
        <v/>
      </c>
      <c r="BV8" s="60"/>
      <c r="BW8" s="49"/>
      <c r="BX8" s="49"/>
      <c r="BY8" s="18">
        <f>+IF(ISBLANK(BW8),0,BX8-BW8+1)</f>
        <v>0</v>
      </c>
      <c r="BZ8" s="49"/>
      <c r="CA8" s="51"/>
      <c r="CB8" s="52" t="str">
        <f>IF(CC8="","",CC8/BY8)</f>
        <v/>
      </c>
      <c r="CC8" s="50"/>
      <c r="CD8" s="58"/>
      <c r="CE8" s="58"/>
      <c r="CF8" s="20">
        <f>+IF(ISBLANK(CD8),0,CE8-CD8+1)</f>
        <v>0</v>
      </c>
      <c r="CG8" s="58"/>
      <c r="CH8" s="59"/>
      <c r="CI8" s="54" t="str">
        <f>IF(CJ8="","",CJ8/CF8)</f>
        <v/>
      </c>
      <c r="CJ8" s="57"/>
      <c r="CK8" s="61"/>
      <c r="CL8" s="61"/>
      <c r="CM8" s="22">
        <f>+IF(ISBLANK(CK8),0,CL8-CK8+1)</f>
        <v>0</v>
      </c>
      <c r="CN8" s="61"/>
      <c r="CO8" s="62"/>
      <c r="CP8" s="23" t="str">
        <f>IF(CQ8="","",CQ8/CM8)</f>
        <v/>
      </c>
      <c r="CQ8" s="60"/>
      <c r="CR8" s="8">
        <f t="shared" ref="CR8" si="75">+AY8-BD8-BK8-BR8-BY8-CF8-CM8</f>
        <v>0</v>
      </c>
      <c r="CS8" s="63"/>
    </row>
    <row r="9" spans="1:97" x14ac:dyDescent="0.25">
      <c r="A9" s="41">
        <v>5</v>
      </c>
      <c r="B9" s="40">
        <f>+AV9</f>
        <v>0</v>
      </c>
      <c r="C9" s="39" t="str">
        <f>+IF(A9="","",VLOOKUP(A9,BASE!$A$1:$C$23,2))</f>
        <v>robert</v>
      </c>
      <c r="D9" s="5" t="str">
        <f>IF(A9="","",VLOOKUP(A9,BASE!$A$1:$C$23,3))</f>
        <v>NATHALIE</v>
      </c>
      <c r="E9" s="43">
        <v>1</v>
      </c>
      <c r="F9" s="44">
        <f>+AV9</f>
        <v>0</v>
      </c>
      <c r="G9" s="44"/>
      <c r="H9" s="44"/>
      <c r="I9" s="10" t="str">
        <f>+IF(H9="EDUC","EDUC",IF(H9="- 1 ANS","N-1",IF(H9=BASE!$O$3,"RD",IF(G9="MTT","MTT",IF(CR9=0,"RG","EC")))))</f>
        <v>RG</v>
      </c>
      <c r="J9" s="46"/>
      <c r="K9" s="46"/>
      <c r="L9" s="76" t="str">
        <f t="shared" ref="L9" si="76">+IF(ISBLANK(J9),"",IF(MIN(K9,$L$6)-MAX(J9,$L$5)+1&gt;=0,MIN(K9,$L$6)-MAX(J9,$L$5)+1,0))</f>
        <v/>
      </c>
      <c r="M9" s="76" t="str">
        <f t="shared" ref="M9" si="77">IF(ISBLANK(J9),"",IF(MIN(K9,$M$6)-MAX(J9,$M$5)+1&gt;=0,MIN(K9,$M$6)-MAX(J9,$M$5)+1,0))</f>
        <v/>
      </c>
      <c r="N9" s="76" t="str">
        <f t="shared" ref="N9" si="78">+IF(ISBLANK(J9),"",IF(MIN(K9,$N$6)-MAX(J9,$N$5)+1&gt;=0,MIN(K9,$N$6)-MAX(J9,$N$5)+1,0))</f>
        <v/>
      </c>
      <c r="O9" s="76" t="str">
        <f t="shared" ref="O9" si="79">+IF(ISBLANK(J9),"",IF(MIN(K9,$O$6)-MAX(J9,$O$5)+1&gt;=0,MIN(K9,$O$6)-MAX(J9,$O$5)+1,0))</f>
        <v/>
      </c>
      <c r="P9" s="76" t="str">
        <f t="shared" ref="P9" si="80">+IF(ISBLANK(J9),"",IF(MIN(K9,$P$6)-MAX(J9,$P$5)+1&gt;=0,MIN(K9,$P$6)-MAX(J9,$P$5)+1,0))</f>
        <v/>
      </c>
      <c r="Q9" s="76" t="str">
        <f t="shared" ref="Q9" si="81">+IF(ISBLANK(J9),"",IF(MIN(K9,$Q$6)-MAX(J9,$Q$5)+1&gt;=0,MIN(K9,$Q$6)-MAX(J9,$Q$5)+1,0))</f>
        <v/>
      </c>
      <c r="R9" s="76" t="str">
        <f t="shared" ref="R9" si="82">+IF(ISBLANK(J9),"",IF(MIN(K9,$R$6)-MAX(J9,$R$5)+1&gt;=0,MIN(K9,$R$6)-MAX(J9,$R$5)+1,0))</f>
        <v/>
      </c>
      <c r="S9" s="76" t="str">
        <f t="shared" ref="S9" si="83">+IF(ISBLANK(J9),"",IF(MIN(K9,$S$6)-MAX(J9,$S$5)+1&gt;=0,MIN(K9,$S$6)-MAX(J9,$S$5)+1,0))</f>
        <v/>
      </c>
      <c r="T9" s="76" t="str">
        <f t="shared" ref="T9" si="84">+IF(ISBLANK(J9),"",IF(MIN(K9,$T$6)-MAX(J9,$T$5)+1&gt;=0,MIN(K9,$T$6)-MAX(J9,$T$5)+1,0))</f>
        <v/>
      </c>
      <c r="U9" s="76" t="str">
        <f t="shared" ref="U9" si="85">+IF(ISBLANK(J9),"",IF(MIN(K9,$U$6)-MAX(J9,$U$5)+1&gt;=0,MIN(K9,$U$6)-MAX(J9,$U$5)+1,0))</f>
        <v/>
      </c>
      <c r="V9" s="76" t="str">
        <f t="shared" ref="V9" si="86">+IF(ISBLANK(J9),"",IF(MIN(K9,$V$6)-MAX(J9,$V$5)+1&gt;=0,MIN(K9,$V$6)-MAX(J9,$V$5)+1,0))</f>
        <v/>
      </c>
      <c r="W9" s="76">
        <f>+IF(ISBLANK($J$10),"",IF(MIN($K$10,W5)-MAX($J$10,W4)+1&gt;=0,MIN($K$10,W5)-MAX($J$10,W4)+1,0))</f>
        <v>59</v>
      </c>
      <c r="X9" s="76" t="str">
        <f t="shared" ref="X9" si="87">+IF(ISBLANK(J9),"",IF(MIN(K9,$X$6)-MAX(J9,$X$5)+1&gt;=0,MIN(K9,$X$6)-MAX(J9,$X$5)+1,0))</f>
        <v/>
      </c>
      <c r="Y9" s="76" t="str">
        <f t="shared" ref="Y9" si="88">+IF(ISBLANK(J9),"",IF(MIN(K9,$Y$6)-MAX(J9,$Y$5)+1&gt;=0,MIN(K9,$Y$6)-MAX(J9,$Y$5)+1,0))</f>
        <v/>
      </c>
      <c r="Z9" s="76" t="str">
        <f t="shared" ref="Z9" si="89">+IF(ISBLANK(J9),"",IF(MIN(K9,$Z$6)-MAX(J9,$Z$5)+1&gt;=0,MIN(K9,$Z$6)-MAX(J9,$Z$5)+1,0))</f>
        <v/>
      </c>
      <c r="AA9" s="76" t="str">
        <f t="shared" ref="AA9" si="90">+IF(ISBLANK(J9),"",IF(MIN(K9,$AA$6)-MAX(J9,$AA$5)+1&gt;=0,MIN(K9,$AA$6)-MAX(J9,$AA$5)+1,0))</f>
        <v/>
      </c>
      <c r="AB9" s="76" t="str">
        <f t="shared" ref="AB9" si="91">+IF(ISBLANK(J9),"",IF(MIN(K9,$AB$6)-MAX(J9,$AB$5)+1&gt;=0,MIN(K9,$AB$6)-MAX(J9,$AB$5)+1,0))</f>
        <v/>
      </c>
      <c r="AC9" s="76" t="str">
        <f t="shared" ref="AC9" si="92">+IF(ISBLANK(J9),"",IF(MIN(K9,$AC$6)-MAX(J9,$AC$5)+1&gt;=0,MIN(K9,$AC$6)-MAX(J9,$AC$5)+1,0))</f>
        <v/>
      </c>
      <c r="AD9" s="76" t="str">
        <f t="shared" ref="AD9" si="93">+IF(ISBLANK(J9),"",IF(MIN(K9,$AD$6)-MAX(J9,$AD$5)+1&gt;=0,MIN(K9,$AD$6)-MAX(J9,$AD$5)+1,0))</f>
        <v/>
      </c>
      <c r="AE9" s="76" t="str">
        <f t="shared" ref="AE9" si="94">+IF(ISBLANK(J9),"",IF(MIN(K9,$AE$6)-MAX(J9,$AE$5)+1&gt;=0,MIN(K9,$AE$6)-MAX(J9,$AE$5)+1,0))</f>
        <v/>
      </c>
      <c r="AF9" s="76" t="str">
        <f t="shared" ref="AF9" si="95">+IF(ISBLANK(J9),"",IF(MIN(K9,$AF$6)-MAX(J9,$AF$5)+1&gt;=0,MIN(K9,$AF$6)-MAX(J9,$AF$5)+1,0))</f>
        <v/>
      </c>
      <c r="AG9" s="76" t="str">
        <f t="shared" ref="AG9" si="96">+IF(ISBLANK(J9),"",IF(MIN(K9,$AG$6)-MAX(J9,$AG$5)+1&gt;=0,MIN(K9,$AG$6)-MAX(J9,$AG$5)+1,0))</f>
        <v/>
      </c>
      <c r="AH9" s="76" t="str">
        <f t="shared" ref="AH9" si="97">+IF(ISBLANK(J9),"",IF(MIN(K9,$AH$6)-MAX(J9,$AH$5)+1&gt;=0,MIN(K9,$AH$6)-MAX(J9,$AH$5)+1,0))</f>
        <v/>
      </c>
      <c r="AI9" s="76" t="str">
        <f t="shared" ref="AI9" si="98">+IF(ISBLANK(J9),"",IF(MIN(K9,$AI$6)-MAX(J9,$AI$5)+1&gt;=0,MIN(K9,$AI$6)-MAX(J9,$AI$5)+1,0))</f>
        <v/>
      </c>
      <c r="AJ9" s="76" t="str">
        <f t="shared" ref="AJ9" si="99">+IF(ISBLANK(J9),"",IF(MIN(K9,$AJ$6)-MAX(J9,$AJ$5)+1&gt;=0,MIN(K9,$AJ$6)-MAX(J9,$AJ$5)+1,0))</f>
        <v/>
      </c>
      <c r="AK9" s="76" t="str">
        <f t="shared" ref="AK9" si="100">+IF(ISBLANK(J9),"",IF(MIN(K9,$AK$6)-MAX(J9,$AK$5)+1&gt;=0,MIN(K9,$AK$6)-MAX(J9,$AK$5)+1,0))</f>
        <v/>
      </c>
      <c r="AL9" s="76" t="str">
        <f t="shared" ref="AL9" si="101">+IF(ISBLANK(J9),"",IF(MIN(K9,$AL$6)-MAX(J9,$AL$5)+1&gt;=0,MIN(K9,$AL$6)-MAX(J9,$AL$5)+1,0))</f>
        <v/>
      </c>
      <c r="AM9" s="76" t="str">
        <f t="shared" ref="AM9" si="102">+IF(ISBLANK(J9),"",IF(MIN(K9,$AM$6)-MAX(J9,$AM$5)+1&gt;=0,MIN(K9,$AM$6)-MAX(J9,$AM$5)+1,0))</f>
        <v/>
      </c>
      <c r="AN9" s="76" t="str">
        <f t="shared" ref="AN9" si="103">+IF(ISBLANK(J9),"",IF(MIN(K9,$AN$6)-MAX(J9,$AN$5)+1&gt;=0,MIN(K9,$AN$6)-MAX(J9,$AN$5)+1,0))</f>
        <v/>
      </c>
      <c r="AO9" s="76" t="str">
        <f t="shared" ref="AO9" si="104">+IF(ISBLANK(J9),"",IF(MIN(K9,$AO$6)-MAX(J9,$AO$5)+1&gt;=0,MIN(K9,$AO$6)-MAX(J9,$AO$5)+1,0))</f>
        <v/>
      </c>
      <c r="AP9" s="76" t="str">
        <f t="shared" ref="AP9" si="105">+IF(ISBLANK(J9),"",IF(MIN(K9,$AP$6)-MAX(J9,$AP$5)+1&gt;=0,MIN(K9,$AP$6)-MAX(J9,$AP$5)+1,0))</f>
        <v/>
      </c>
      <c r="AQ9" s="76" t="str">
        <f t="shared" ref="AQ9" si="106">+IF(ISBLANK(J9),"",IF(MIN(K9,$AQ$6)-MAX(J9,$AQ$5)+1&gt;=0,MIN(K9,$AQ$6)-MAX(J9,$AQ$5)+1,0))</f>
        <v/>
      </c>
      <c r="AR9" s="76" t="str">
        <f t="shared" ref="AR9" si="107">+IF(ISBLANK(J9),"",IF(MIN(K9,$AR$6)-MAX(J9,$AR$5)+1&gt;=0,MIN(K9,$AR$6)-MAX(J9,$AR$5)+1,0))</f>
        <v/>
      </c>
      <c r="AS9" s="76" t="str">
        <f t="shared" ref="AS9" si="108">+IF(ISBLANK(J9),"",IF(MIN(K9,$AS$6)-MAX(J9,$AS$5)+1&gt;=0,MIN(K9,$AS$6)-MAX(J9,$AS$5)+1,0))</f>
        <v/>
      </c>
      <c r="AT9" s="76" t="str">
        <f t="shared" ref="AT9" si="109">+IF(ISBLANK(J9),"",IF(MIN(K9,$AT$6)-MAX(J9,$AT$5)+1&gt;=0,MIN(K9,$AT$6)-MAX(J9,$AT$5)+1,0))</f>
        <v/>
      </c>
      <c r="AU9" s="76" t="str">
        <f t="shared" ref="AU9" si="110">+IF(ISBLANK(J9),"",IF(MIN(K9,$AU$6)-MAX(J9,$AU$5)+1&gt;=0,MIN(K9,$AU$6)-MAX(J9,$AU$5)+1,0))</f>
        <v/>
      </c>
      <c r="AV9" s="11">
        <f t="shared" ref="AV9" si="111">+IF(ISBLANK(J9),0,K9-J9+1)</f>
        <v>0</v>
      </c>
      <c r="AW9" s="47"/>
      <c r="AX9" s="12">
        <f>+IF(AV9&gt;=3,IF(G9=BASE!$L$3,BASE!$M$3,0),IF(G9=BASE!$L$3,'Suivi des arrêts'!AV9,0))</f>
        <v>0</v>
      </c>
      <c r="AY9" s="17">
        <f>+AV9-AX9</f>
        <v>0</v>
      </c>
      <c r="AZ9" s="17" t="str">
        <f t="shared" ref="AZ9" si="112">IF(J9="","",YEAR(J9))</f>
        <v/>
      </c>
      <c r="BA9" s="48"/>
      <c r="BB9" s="49"/>
      <c r="BC9" s="49"/>
      <c r="BD9" s="18">
        <f>+IF(ISBLANK(BB9),0,BC9-BB9+1)</f>
        <v>0</v>
      </c>
      <c r="BE9" s="49"/>
      <c r="BF9" s="51"/>
      <c r="BG9" s="52" t="str">
        <f>IF(BH9="","",BH9/BD9)</f>
        <v/>
      </c>
      <c r="BH9" s="50"/>
      <c r="BI9" s="58"/>
      <c r="BJ9" s="58"/>
      <c r="BK9" s="20">
        <f>+IF(ISBLANK(BI9),0,BJ9-BI9+1)</f>
        <v>0</v>
      </c>
      <c r="BL9" s="58"/>
      <c r="BM9" s="59"/>
      <c r="BN9" s="54" t="str">
        <f>IF(BO9="","",BO9/BK9)</f>
        <v/>
      </c>
      <c r="BO9" s="57"/>
      <c r="BP9" s="61"/>
      <c r="BQ9" s="61"/>
      <c r="BR9" s="22">
        <f>+IF(ISBLANK(BP9),0,BQ9-BP9+1)</f>
        <v>0</v>
      </c>
      <c r="BS9" s="61"/>
      <c r="BT9" s="62"/>
      <c r="BU9" s="56" t="str">
        <f>IF(BV9="","",BV9/BR9)</f>
        <v/>
      </c>
      <c r="BV9" s="60"/>
      <c r="BW9" s="49"/>
      <c r="BX9" s="49"/>
      <c r="BY9" s="18">
        <f>+IF(ISBLANK(BW9),0,BX9-BW9+1)</f>
        <v>0</v>
      </c>
      <c r="BZ9" s="49"/>
      <c r="CA9" s="51"/>
      <c r="CB9" s="52" t="str">
        <f>IF(CC9="","",CC9/BY9)</f>
        <v/>
      </c>
      <c r="CC9" s="50"/>
      <c r="CD9" s="58"/>
      <c r="CE9" s="58"/>
      <c r="CF9" s="20">
        <f>+IF(ISBLANK(CD9),0,CE9-CD9+1)</f>
        <v>0</v>
      </c>
      <c r="CG9" s="58"/>
      <c r="CH9" s="59"/>
      <c r="CI9" s="54" t="str">
        <f>IF(CJ9="","",CJ9/CF9)</f>
        <v/>
      </c>
      <c r="CJ9" s="57"/>
      <c r="CK9" s="61"/>
      <c r="CL9" s="61"/>
      <c r="CM9" s="22">
        <f>+IF(ISBLANK(CK9),0,CL9-CK9+1)</f>
        <v>0</v>
      </c>
      <c r="CN9" s="61"/>
      <c r="CO9" s="62"/>
      <c r="CP9" s="23" t="str">
        <f>IF(CQ9="","",CQ9/CM9)</f>
        <v/>
      </c>
      <c r="CQ9" s="60"/>
      <c r="CR9" s="8">
        <f t="shared" ref="CR9" si="113">+AY9-BD9-BK9-BR9-BY9-CF9-CM9</f>
        <v>0</v>
      </c>
      <c r="CS9" s="63"/>
    </row>
    <row r="10" spans="1:97" x14ac:dyDescent="0.25">
      <c r="A10" s="41">
        <v>3</v>
      </c>
      <c r="B10" s="40">
        <f>+AV10</f>
        <v>59</v>
      </c>
      <c r="C10" s="39" t="str">
        <f>+IF(A10="","",VLOOKUP(A10,BASE!$A$1:$C$23,2))</f>
        <v>jacques</v>
      </c>
      <c r="D10" s="5" t="str">
        <f>IF(A10="","",VLOOKUP(A10,BASE!$A$1:$C$23,3))</f>
        <v>LOIC</v>
      </c>
      <c r="E10" s="43">
        <v>1</v>
      </c>
      <c r="F10" s="44">
        <f>+AV10</f>
        <v>59</v>
      </c>
      <c r="G10" s="44" t="s">
        <v>8</v>
      </c>
      <c r="H10" s="44" t="s">
        <v>55</v>
      </c>
      <c r="I10" s="10" t="str">
        <f>+IF(H10="EDUC","EDUC",IF(H10="- 1 ANS","N-1",IF(H10=BASE!$O$3,"RD",IF(G10="MTT","MTT",IF(CR10=0,"RG","EC")))))</f>
        <v>RG</v>
      </c>
      <c r="J10" s="46">
        <v>42412</v>
      </c>
      <c r="K10" s="46">
        <v>42470</v>
      </c>
      <c r="L10" s="76">
        <f>+IF(ISBLANK(J10),"",IF(MIN(K10,$L$6)-MAX(J10,$L$5)+1&gt;=0,MIN(K10,$L$6)-MAX(J10,$L$5)+1,0))</f>
        <v>0</v>
      </c>
      <c r="M10" s="76">
        <f>IF(ISBLANK(J10),"",IF(MIN(K10,$M$6)-MAX(J10,$M$5)+1&gt;=0,MIN(K10,$M$6)-MAX(J10,$M$5)+1,0))</f>
        <v>18</v>
      </c>
      <c r="N10" s="76">
        <f>+IF(ISBLANK(J10),"",IF(MIN(K10,$N$6)-MAX(J10,$N$5)+1&gt;=0,MIN(K10,$N$6)-MAX(J10,$N$5)+1,0))</f>
        <v>31</v>
      </c>
      <c r="O10" s="76">
        <f>+IF(ISBLANK(J10),"",IF(MIN(K10,$O$6)-MAX(J10,$O$5)+1&gt;=0,MIN(K10,$O$6)-MAX(J10,$O$5)+1,0))</f>
        <v>10</v>
      </c>
      <c r="P10" s="76">
        <f>+IF(ISBLANK(J10),"",IF(MIN(K10,$P$6)-MAX(J10,$P$5)+1&gt;=0,MIN(K10,$P$6)-MAX(J10,$P$5)+1,0))</f>
        <v>0</v>
      </c>
      <c r="Q10" s="76">
        <f>+IF(ISBLANK(J10),"",IF(MIN(K10,$Q$6)-MAX(J10,$Q$5)+1&gt;=0,MIN(K10,$Q$6)-MAX(J10,$Q$5)+1,0))</f>
        <v>0</v>
      </c>
      <c r="R10" s="76">
        <f>+IF(ISBLANK(J10),"",IF(MIN(K10,$R$6)-MAX(J10,$R$5)+1&gt;=0,MIN(K10,$R$6)-MAX(J10,$R$5)+1,0))</f>
        <v>0</v>
      </c>
      <c r="S10" s="76">
        <f>+IF(ISBLANK(J10),"",IF(MIN(K10,$S$6)-MAX(J10,$S$5)+1&gt;=0,MIN(K10,$S$6)-MAX(J10,$S$5)+1,0))</f>
        <v>0</v>
      </c>
      <c r="T10" s="76">
        <f>+IF(ISBLANK(J10),"",IF(MIN(K10,$T$6)-MAX(J10,$T$5)+1&gt;=0,MIN(K10,$T$6)-MAX(J10,$T$5)+1,0))</f>
        <v>0</v>
      </c>
      <c r="U10" s="76">
        <f>+IF(ISBLANK(J10),"",IF(MIN(K10,$U$6)-MAX(J10,$U$5)+1&gt;=0,MIN(K10,$U$6)-MAX(J10,$U$5)+1,0))</f>
        <v>0</v>
      </c>
      <c r="V10" s="76">
        <f>+IF(ISBLANK(J10),"",IF(MIN(K10,$V$6)-MAX(J10,$V$5)+1&gt;=0,MIN(K10,$V$6)-MAX(J10,$V$5)+1,0))</f>
        <v>0</v>
      </c>
      <c r="W10" s="76">
        <f>+IF(ISBLANK($J$10),"",IF(MIN($K$10,W6)-MAX($J$10,W5)+1&gt;=0,MIN($K$10,W6)-MAX($J$10,W5)+1,0))</f>
        <v>0</v>
      </c>
      <c r="X10" s="76">
        <f>+IF(ISBLANK(J10),"",IF(MIN(K10,$X$6)-MAX(J10,$X$5)+1&gt;=0,MIN(K10,$X$6)-MAX(J10,$X$5)+1,0))</f>
        <v>0</v>
      </c>
      <c r="Y10" s="76">
        <f>+IF(ISBLANK(J10),"",IF(MIN(K10,$Y$6)-MAX(J10,$Y$5)+1&gt;=0,MIN(K10,$Y$6)-MAX(J10,$Y$5)+1,0))</f>
        <v>0</v>
      </c>
      <c r="Z10" s="76">
        <f>+IF(ISBLANK(J10),"",IF(MIN(K10,$Z$6)-MAX(J10,$Z$5)+1&gt;=0,MIN(K10,$Z$6)-MAX(J10,$Z$5)+1,0))</f>
        <v>0</v>
      </c>
      <c r="AA10" s="76">
        <f>+IF(ISBLANK(J10),"",IF(MIN(K10,$AA$6)-MAX(J10,$AA$5)+1&gt;=0,MIN(K10,$AA$6)-MAX(J10,$AA$5)+1,0))</f>
        <v>0</v>
      </c>
      <c r="AB10" s="76">
        <f>+IF(ISBLANK(J10),"",IF(MIN(K10,$AB$6)-MAX(J10,$AB$5)+1&gt;=0,MIN(K10,$AB$6)-MAX(J10,$AB$5)+1,0))</f>
        <v>0</v>
      </c>
      <c r="AC10" s="76">
        <f>+IF(ISBLANK(J10),"",IF(MIN(K10,$AC$6)-MAX(J10,$AC$5)+1&gt;=0,MIN(K10,$AC$6)-MAX(J10,$AC$5)+1,0))</f>
        <v>0</v>
      </c>
      <c r="AD10" s="76">
        <f>+IF(ISBLANK(J10),"",IF(MIN(K10,$AD$6)-MAX(J10,$AD$5)+1&gt;=0,MIN(K10,$AD$6)-MAX(J10,$AD$5)+1,0))</f>
        <v>0</v>
      </c>
      <c r="AE10" s="76">
        <f>+IF(ISBLANK(J10),"",IF(MIN(K10,$AE$6)-MAX(J10,$AE$5)+1&gt;=0,MIN(K10,$AE$6)-MAX(J10,$AE$5)+1,0))</f>
        <v>0</v>
      </c>
      <c r="AF10" s="76">
        <f>+IF(ISBLANK(J10),"",IF(MIN(K10,$AF$6)-MAX(J10,$AF$5)+1&gt;=0,MIN(K10,$AF$6)-MAX(J10,$AF$5)+1,0))</f>
        <v>0</v>
      </c>
      <c r="AG10" s="76">
        <f>+IF(ISBLANK(J10),"",IF(MIN(K10,$AG$6)-MAX(J10,$AG$5)+1&gt;=0,MIN(K10,$AG$6)-MAX(J10,$AG$5)+1,0))</f>
        <v>0</v>
      </c>
      <c r="AH10" s="76">
        <f>+IF(ISBLANK(J10),"",IF(MIN(K10,$AH$6)-MAX(J10,$AH$5)+1&gt;=0,MIN(K10,$AH$6)-MAX(J10,$AH$5)+1,0))</f>
        <v>0</v>
      </c>
      <c r="AI10" s="76">
        <f>+IF(ISBLANK(J10),"",IF(MIN(K10,$AI$6)-MAX(J10,$AI$5)+1&gt;=0,MIN(K10,$AI$6)-MAX(J10,$AI$5)+1,0))</f>
        <v>0</v>
      </c>
      <c r="AJ10" s="76">
        <f>+IF(ISBLANK(J10),"",IF(MIN(K10,$AJ$6)-MAX(J10,$AJ$5)+1&gt;=0,MIN(K10,$AJ$6)-MAX(J10,$AJ$5)+1,0))</f>
        <v>0</v>
      </c>
      <c r="AK10" s="76">
        <f>+IF(ISBLANK(J10),"",IF(MIN(K10,$AK$6)-MAX(J10,$AK$5)+1&gt;=0,MIN(K10,$AK$6)-MAX(J10,$AK$5)+1,0))</f>
        <v>0</v>
      </c>
      <c r="AL10" s="76">
        <f>+IF(ISBLANK(J10),"",IF(MIN(K10,$AL$6)-MAX(J10,$AL$5)+1&gt;=0,MIN(K10,$AL$6)-MAX(J10,$AL$5)+1,0))</f>
        <v>0</v>
      </c>
      <c r="AM10" s="76">
        <f>+IF(ISBLANK(J10),"",IF(MIN(K10,$AM$6)-MAX(J10,$AM$5)+1&gt;=0,MIN(K10,$AM$6)-MAX(J10,$AM$5)+1,0))</f>
        <v>0</v>
      </c>
      <c r="AN10" s="76">
        <f>+IF(ISBLANK(J10),"",IF(MIN(K10,$AN$6)-MAX(J10,$AN$5)+1&gt;=0,MIN(K10,$AN$6)-MAX(J10,$AN$5)+1,0))</f>
        <v>0</v>
      </c>
      <c r="AO10" s="76">
        <f>+IF(ISBLANK(J10),"",IF(MIN(K10,$AO$6)-MAX(J10,$AO$5)+1&gt;=0,MIN(K10,$AO$6)-MAX(J10,$AO$5)+1,0))</f>
        <v>0</v>
      </c>
      <c r="AP10" s="76">
        <f>+IF(ISBLANK(J10),"",IF(MIN(K10,$AP$6)-MAX(J10,$AP$5)+1&gt;=0,MIN(K10,$AP$6)-MAX(J10,$AP$5)+1,0))</f>
        <v>0</v>
      </c>
      <c r="AQ10" s="76">
        <f>+IF(ISBLANK(J10),"",IF(MIN(K10,$AQ$6)-MAX(J10,$AQ$5)+1&gt;=0,MIN(K10,$AQ$6)-MAX(J10,$AQ$5)+1,0))</f>
        <v>0</v>
      </c>
      <c r="AR10" s="76">
        <f>+IF(ISBLANK(J10),"",IF(MIN(K10,$AR$6)-MAX(J10,$AR$5)+1&gt;=0,MIN(K10,$AR$6)-MAX(J10,$AR$5)+1,0))</f>
        <v>0</v>
      </c>
      <c r="AS10" s="76">
        <f>+IF(ISBLANK(J10),"",IF(MIN(K10,$AS$6)-MAX(J10,$AS$5)+1&gt;=0,MIN(K10,$AS$6)-MAX(J10,$AS$5)+1,0))</f>
        <v>0</v>
      </c>
      <c r="AT10" s="76">
        <f>+IF(ISBLANK(J10),"",IF(MIN(K10,$AT$6)-MAX(J10,$AT$5)+1&gt;=0,MIN(K10,$AT$6)-MAX(J10,$AT$5)+1,0))</f>
        <v>0</v>
      </c>
      <c r="AU10" s="76">
        <f>+IF(ISBLANK(J10),"",IF(MIN(K10,$AU$6)-MAX(J10,$AU$5)+1&gt;=0,MIN(K10,$AU$6)-MAX(J10,$AU$5)+1,0))</f>
        <v>0</v>
      </c>
      <c r="AV10" s="11">
        <f t="shared" ref="AV10:AV43" si="114">+IF(ISBLANK(J10),0,K10-J10+1)</f>
        <v>59</v>
      </c>
      <c r="AW10" s="47">
        <v>42422</v>
      </c>
      <c r="AX10" s="12">
        <f>+IF(AV10&gt;=3,IF(G10=BASE!$L$3,BASE!$M$3,0),IF(G10=BASE!$L$3,'Suivi des arrêts'!AV10,0))</f>
        <v>3</v>
      </c>
      <c r="AY10" s="17">
        <f>+AV10-AX10</f>
        <v>56</v>
      </c>
      <c r="AZ10" s="17">
        <f t="shared" ref="AZ10:AZ43" si="115">IF(J10="","",YEAR(J10))</f>
        <v>2016</v>
      </c>
      <c r="BA10" s="48">
        <v>1</v>
      </c>
      <c r="BB10" s="49">
        <v>42415</v>
      </c>
      <c r="BC10" s="49">
        <v>42422</v>
      </c>
      <c r="BD10" s="18">
        <f>+IF(ISBLANK(BB10),0,BC10-BB10+1)</f>
        <v>8</v>
      </c>
      <c r="BE10" s="49">
        <v>42425</v>
      </c>
      <c r="BF10" s="51">
        <v>42430</v>
      </c>
      <c r="BG10" s="52">
        <f>IF(BH10="","",BH10/BD10)</f>
        <v>40.479999999999997</v>
      </c>
      <c r="BH10" s="50">
        <v>323.83999999999997</v>
      </c>
      <c r="BI10" s="58">
        <v>42423</v>
      </c>
      <c r="BJ10" s="58">
        <v>42426</v>
      </c>
      <c r="BK10" s="20">
        <f>+IF(ISBLANK(BI10),0,BJ10-BI10+1)</f>
        <v>4</v>
      </c>
      <c r="BL10" s="58">
        <v>42429</v>
      </c>
      <c r="BM10" s="59">
        <v>42430</v>
      </c>
      <c r="BN10" s="54">
        <f>IF(BO10="","",BO10/BK10)</f>
        <v>40.479999999999997</v>
      </c>
      <c r="BO10" s="57">
        <v>161.91999999999999</v>
      </c>
      <c r="BP10" s="61">
        <v>42427</v>
      </c>
      <c r="BQ10" s="61">
        <v>42438</v>
      </c>
      <c r="BR10" s="22">
        <f>+IF(ISBLANK(BP10),0,BQ10-BP10+1)</f>
        <v>12</v>
      </c>
      <c r="BS10" s="61">
        <v>42439</v>
      </c>
      <c r="BT10" s="62">
        <v>42461</v>
      </c>
      <c r="BU10" s="56">
        <f>IF(BV10="","",BV10/BR10)</f>
        <v>40.479999999999997</v>
      </c>
      <c r="BV10" s="60">
        <v>485.76</v>
      </c>
      <c r="BW10" s="49">
        <v>42439</v>
      </c>
      <c r="BX10" s="49">
        <v>42452</v>
      </c>
      <c r="BY10" s="18">
        <f>+IF(ISBLANK(BW10),0,BX10-BW10+1)</f>
        <v>14</v>
      </c>
      <c r="BZ10" s="49">
        <v>42453</v>
      </c>
      <c r="CA10" s="51">
        <v>42461</v>
      </c>
      <c r="CB10" s="52">
        <f>IF(CC10="","",CC10/BY10)</f>
        <v>40.480000000000004</v>
      </c>
      <c r="CC10" s="50">
        <v>566.72</v>
      </c>
      <c r="CD10" s="58">
        <v>42453</v>
      </c>
      <c r="CE10" s="58">
        <v>42466</v>
      </c>
      <c r="CF10" s="20">
        <f>+IF(ISBLANK(CD10),0,CE10-CD10+1)</f>
        <v>14</v>
      </c>
      <c r="CG10" s="58">
        <v>42467</v>
      </c>
      <c r="CH10" s="59">
        <v>42491</v>
      </c>
      <c r="CI10" s="54">
        <f>IF(CJ10="","",CJ10/CF10)</f>
        <v>40.480000000000004</v>
      </c>
      <c r="CJ10" s="57">
        <v>566.72</v>
      </c>
      <c r="CK10" s="61">
        <v>42467</v>
      </c>
      <c r="CL10" s="61">
        <v>42470</v>
      </c>
      <c r="CM10" s="22">
        <f>+IF(ISBLANK(CK10),0,CL10-CK10+1)</f>
        <v>4</v>
      </c>
      <c r="CN10" s="61">
        <v>42481</v>
      </c>
      <c r="CO10" s="62">
        <v>42491</v>
      </c>
      <c r="CP10" s="23">
        <f>IF(CQ10="","",CQ10/CM10)</f>
        <v>40.479999999999997</v>
      </c>
      <c r="CQ10" s="60">
        <v>161.91999999999999</v>
      </c>
      <c r="CR10" s="8">
        <f t="shared" ref="CR10:CR43" si="116">+AY10-BD10-BK10-BR10-BY10-CF10-CM10</f>
        <v>0</v>
      </c>
      <c r="CS10" s="63"/>
    </row>
    <row r="11" spans="1:97" x14ac:dyDescent="0.25">
      <c r="A11" s="41">
        <v>6</v>
      </c>
      <c r="B11" s="40">
        <f t="shared" ref="B11:B72" si="117">+AV11</f>
        <v>89</v>
      </c>
      <c r="C11" s="39" t="str">
        <f>+IF(A11="","",VLOOKUP(A11,BASE!$A$1:$C$23,2))</f>
        <v>marie</v>
      </c>
      <c r="D11" s="5" t="str">
        <f>IF(A11="","",VLOOKUP(A11,BASE!$A$1:$C$23,3))</f>
        <v>JENNIFER</v>
      </c>
      <c r="E11" s="43">
        <v>1</v>
      </c>
      <c r="F11" s="44">
        <f t="shared" ref="F11:F72" si="118">+AV11</f>
        <v>89</v>
      </c>
      <c r="G11" s="44" t="s">
        <v>9</v>
      </c>
      <c r="H11" s="44" t="s">
        <v>55</v>
      </c>
      <c r="I11" s="10" t="str">
        <f>+IF(H11="EDUC","EDUC",IF(H11="- 1 ANS","N-1",IF(H11=BASE!$O$3,"RD",IF(G11="MTT","MTT",IF(CR11=0,"RG","EC")))))</f>
        <v>RG</v>
      </c>
      <c r="J11" s="46">
        <v>42471</v>
      </c>
      <c r="K11" s="46">
        <v>42559</v>
      </c>
      <c r="L11" s="76">
        <f>+IF(ISBLANK(J11),"",IF(MIN(K11,$L$6)-MAX(J11,$L$5)+1&gt;=0,MIN(K11,$L$6)-MAX(J11,$L$5)+1,0))</f>
        <v>0</v>
      </c>
      <c r="M11" s="76">
        <f t="shared" ref="M11:M21" si="119">IF(ISBLANK(J11),"",IF(MIN(K11,$M$6)-MAX(J11,$M$5)+1&gt;=0,MIN(K11,$M$6)-MAX(J11,$M$5)+1,0))</f>
        <v>0</v>
      </c>
      <c r="N11" s="76">
        <f t="shared" ref="N11:N21" si="120">+IF(ISBLANK(J11),"",IF(MIN(K11,$N$6)-MAX(J11,$N$5)+1&gt;=0,MIN(K11,$N$6)-MAX(J11,$N$5)+1,0))</f>
        <v>0</v>
      </c>
      <c r="O11" s="76">
        <f t="shared" ref="O11:O21" si="121">+IF(ISBLANK(J11),"",IF(MIN(K11,$O$6)-MAX(J11,$O$5)+1&gt;=0,MIN(K11,$O$6)-MAX(J11,$O$5)+1,0))</f>
        <v>20</v>
      </c>
      <c r="P11" s="76">
        <f t="shared" ref="P11:P21" si="122">+IF(ISBLANK(J11),"",IF(MIN(K11,$P$6)-MAX(J11,$P$5)+1&gt;=0,MIN(K11,$P$6)-MAX(J11,$P$5)+1,0))</f>
        <v>31</v>
      </c>
      <c r="Q11" s="76">
        <f t="shared" ref="Q11:Q21" si="123">+IF(ISBLANK(J11),"",IF(MIN(K11,$Q$6)-MAX(J11,$Q$5)+1&gt;=0,MIN(K11,$Q$6)-MAX(J11,$Q$5)+1,0))</f>
        <v>30</v>
      </c>
      <c r="R11" s="76">
        <f t="shared" ref="R11:R21" si="124">+IF(ISBLANK(J11),"",IF(MIN(K11,$R$6)-MAX(J11,$R$5)+1&gt;=0,MIN(K11,$R$6)-MAX(J11,$R$5)+1,0))</f>
        <v>8</v>
      </c>
      <c r="S11" s="76">
        <f t="shared" ref="S11:S21" si="125">+IF(ISBLANK(J11),"",IF(MIN(K11,$S$6)-MAX(J11,$S$5)+1&gt;=0,MIN(K11,$S$6)-MAX(J11,$S$5)+1,0))</f>
        <v>0</v>
      </c>
      <c r="T11" s="76">
        <f t="shared" ref="T11:T21" si="126">+IF(ISBLANK(J11),"",IF(MIN(K11,$T$6)-MAX(J11,$T$5)+1&gt;=0,MIN(K11,$T$6)-MAX(J11,$T$5)+1,0))</f>
        <v>0</v>
      </c>
      <c r="U11" s="76">
        <f t="shared" ref="U11:U21" si="127">+IF(ISBLANK(J11),"",IF(MIN(K11,$U$6)-MAX(J11,$U$5)+1&gt;=0,MIN(K11,$U$6)-MAX(J11,$U$5)+1,0))</f>
        <v>0</v>
      </c>
      <c r="V11" s="76">
        <f t="shared" ref="V11:V21" si="128">+IF(ISBLANK(J11),"",IF(MIN(K11,$V$6)-MAX(J11,$V$5)+1&gt;=0,MIN(K11,$V$6)-MAX(J11,$V$5)+1,0))</f>
        <v>0</v>
      </c>
      <c r="W11" s="76">
        <f t="shared" ref="W11:W21" si="129">+IF(ISBLANK(J11),"",IF(MIN(K11,$W$6)-MAX(J11,$W$5)+1&gt;=0,MIN(K11,$W$6)-MAX(J11,$W$5)+1,0))</f>
        <v>0</v>
      </c>
      <c r="X11" s="76">
        <f t="shared" ref="X11:X43" si="130">+IF(ISBLANK(J11),"",IF(MIN(K11,$X$6)-MAX(J11,$X$5)+1&gt;=0,MIN(K11,$X$6)-MAX(J11,$X$5)+1,0))</f>
        <v>0</v>
      </c>
      <c r="Y11" s="76">
        <f t="shared" ref="Y11:Y43" si="131">+IF(ISBLANK(J11),"",IF(MIN(K11,$Y$6)-MAX(J11,$Y$5)+1&gt;=0,MIN(K11,$Y$6)-MAX(J11,$Y$5)+1,0))</f>
        <v>0</v>
      </c>
      <c r="Z11" s="76">
        <f t="shared" ref="Z11:Z43" si="132">+IF(ISBLANK(J11),"",IF(MIN(K11,$Z$6)-MAX(J11,$Z$5)+1&gt;=0,MIN(K11,$Z$6)-MAX(J11,$Z$5)+1,0))</f>
        <v>0</v>
      </c>
      <c r="AA11" s="76">
        <f t="shared" ref="AA11:AA43" si="133">+IF(ISBLANK(J11),"",IF(MIN(K11,$AA$6)-MAX(J11,$AA$5)+1&gt;=0,MIN(K11,$AA$6)-MAX(J11,$AA$5)+1,0))</f>
        <v>0</v>
      </c>
      <c r="AB11" s="76">
        <f t="shared" ref="AB11:AB43" si="134">+IF(ISBLANK(J11),"",IF(MIN(K11,$AB$6)-MAX(J11,$AB$5)+1&gt;=0,MIN(K11,$AB$6)-MAX(J11,$AB$5)+1,0))</f>
        <v>0</v>
      </c>
      <c r="AC11" s="76">
        <f t="shared" ref="AC11:AC43" si="135">+IF(ISBLANK(J11),"",IF(MIN(K11,$AC$6)-MAX(J11,$AC$5)+1&gt;=0,MIN(K11,$AC$6)-MAX(J11,$AC$5)+1,0))</f>
        <v>0</v>
      </c>
      <c r="AD11" s="76">
        <f t="shared" ref="AD11:AD43" si="136">+IF(ISBLANK(J11),"",IF(MIN(K11,$AD$6)-MAX(J11,$AD$5)+1&gt;=0,MIN(K11,$AD$6)-MAX(J11,$AD$5)+1,0))</f>
        <v>0</v>
      </c>
      <c r="AE11" s="76">
        <f t="shared" ref="AE11:AE43" si="137">+IF(ISBLANK(J11),"",IF(MIN(K11,$AE$6)-MAX(J11,$AE$5)+1&gt;=0,MIN(K11,$AE$6)-MAX(J11,$AE$5)+1,0))</f>
        <v>0</v>
      </c>
      <c r="AF11" s="76">
        <f t="shared" ref="AF11:AF43" si="138">+IF(ISBLANK(J11),"",IF(MIN(K11,$AF$6)-MAX(J11,$AF$5)+1&gt;=0,MIN(K11,$AF$6)-MAX(J11,$AF$5)+1,0))</f>
        <v>0</v>
      </c>
      <c r="AG11" s="76">
        <f t="shared" ref="AG11:AG43" si="139">+IF(ISBLANK(J11),"",IF(MIN(K11,$AG$6)-MAX(J11,$AG$5)+1&gt;=0,MIN(K11,$AG$6)-MAX(J11,$AG$5)+1,0))</f>
        <v>0</v>
      </c>
      <c r="AH11" s="76">
        <f t="shared" ref="AH11:AH43" si="140">+IF(ISBLANK(J11),"",IF(MIN(K11,$AH$6)-MAX(J11,$AH$5)+1&gt;=0,MIN(K11,$AH$6)-MAX(J11,$AH$5)+1,0))</f>
        <v>0</v>
      </c>
      <c r="AI11" s="76">
        <f t="shared" ref="AI11:AI43" si="141">+IF(ISBLANK(J11),"",IF(MIN(K11,$AI$6)-MAX(J11,$AI$5)+1&gt;=0,MIN(K11,$AI$6)-MAX(J11,$AI$5)+1,0))</f>
        <v>0</v>
      </c>
      <c r="AJ11" s="76">
        <f t="shared" ref="AJ11:AJ43" si="142">+IF(ISBLANK(J11),"",IF(MIN(K11,$AJ$6)-MAX(J11,$AJ$5)+1&gt;=0,MIN(K11,$AJ$6)-MAX(J11,$AJ$5)+1,0))</f>
        <v>0</v>
      </c>
      <c r="AK11" s="76">
        <f t="shared" ref="AK11:AK43" si="143">+IF(ISBLANK(J11),"",IF(MIN(K11,$AK$6)-MAX(J11,$AK$5)+1&gt;=0,MIN(K11,$AK$6)-MAX(J11,$AK$5)+1,0))</f>
        <v>0</v>
      </c>
      <c r="AL11" s="76">
        <f t="shared" ref="AL11:AL43" si="144">+IF(ISBLANK(J11),"",IF(MIN(K11,$AL$6)-MAX(J11,$AL$5)+1&gt;=0,MIN(K11,$AL$6)-MAX(J11,$AL$5)+1,0))</f>
        <v>0</v>
      </c>
      <c r="AM11" s="76">
        <f t="shared" ref="AM11:AM43" si="145">+IF(ISBLANK(J11),"",IF(MIN(K11,$AM$6)-MAX(J11,$AM$5)+1&gt;=0,MIN(K11,$AM$6)-MAX(J11,$AM$5)+1,0))</f>
        <v>0</v>
      </c>
      <c r="AN11" s="76">
        <f t="shared" ref="AN11:AN43" si="146">+IF(ISBLANK(J11),"",IF(MIN(K11,$AN$6)-MAX(J11,$AN$5)+1&gt;=0,MIN(K11,$AN$6)-MAX(J11,$AN$5)+1,0))</f>
        <v>0</v>
      </c>
      <c r="AO11" s="76">
        <f t="shared" ref="AO11:AO43" si="147">+IF(ISBLANK(J11),"",IF(MIN(K11,$AO$6)-MAX(J11,$AO$5)+1&gt;=0,MIN(K11,$AO$6)-MAX(J11,$AO$5)+1,0))</f>
        <v>0</v>
      </c>
      <c r="AP11" s="76">
        <f t="shared" ref="AP11:AP43" si="148">+IF(ISBLANK(J11),"",IF(MIN(K11,$AP$6)-MAX(J11,$AP$5)+1&gt;=0,MIN(K11,$AP$6)-MAX(J11,$AP$5)+1,0))</f>
        <v>0</v>
      </c>
      <c r="AQ11" s="76">
        <f t="shared" ref="AQ11:AQ43" si="149">+IF(ISBLANK(J11),"",IF(MIN(K11,$AQ$6)-MAX(J11,$AQ$5)+1&gt;=0,MIN(K11,$AQ$6)-MAX(J11,$AQ$5)+1,0))</f>
        <v>0</v>
      </c>
      <c r="AR11" s="76">
        <f t="shared" ref="AR11:AR43" si="150">+IF(ISBLANK(J11),"",IF(MIN(K11,$AR$6)-MAX(J11,$AR$5)+1&gt;=0,MIN(K11,$AR$6)-MAX(J11,$AR$5)+1,0))</f>
        <v>0</v>
      </c>
      <c r="AS11" s="76">
        <f t="shared" ref="AS11:AS43" si="151">+IF(ISBLANK(J11),"",IF(MIN(K11,$AS$6)-MAX(J11,$AS$5)+1&gt;=0,MIN(K11,$AS$6)-MAX(J11,$AS$5)+1,0))</f>
        <v>0</v>
      </c>
      <c r="AT11" s="76">
        <f t="shared" ref="AT11:AT43" si="152">+IF(ISBLANK(J11),"",IF(MIN(K11,$AT$6)-MAX(J11,$AT$5)+1&gt;=0,MIN(K11,$AT$6)-MAX(J11,$AT$5)+1,0))</f>
        <v>0</v>
      </c>
      <c r="AU11" s="76">
        <f t="shared" ref="AU11:AU43" si="153">+IF(ISBLANK(J11),"",IF(MIN(K11,$AU$6)-MAX(J11,$AU$5)+1&gt;=0,MIN(K11,$AU$6)-MAX(J11,$AU$5)+1,0))</f>
        <v>0</v>
      </c>
      <c r="AV11" s="11">
        <f t="shared" si="114"/>
        <v>89</v>
      </c>
      <c r="AW11" s="47">
        <v>42422</v>
      </c>
      <c r="AX11" s="12">
        <f>+IF(AV11&gt;=3,IF(G11=BASE!$L$3,BASE!$M$3,0),IF(G11=BASE!$L$3,'Suivi des arrêts'!AV11,0))</f>
        <v>0</v>
      </c>
      <c r="AY11" s="17">
        <f t="shared" ref="AY11:AY17" si="154">+AV11-AX11</f>
        <v>89</v>
      </c>
      <c r="AZ11" s="17">
        <f t="shared" si="115"/>
        <v>2016</v>
      </c>
      <c r="BA11" s="48">
        <v>0</v>
      </c>
      <c r="BB11" s="49">
        <v>42471</v>
      </c>
      <c r="BC11" s="49">
        <v>42493</v>
      </c>
      <c r="BD11" s="18">
        <f t="shared" ref="BD11:BD43" si="155">+IF(ISBLANK(BB11),0,BC11-BB11+1)</f>
        <v>23</v>
      </c>
      <c r="BE11" s="49">
        <v>42494</v>
      </c>
      <c r="BF11" s="51">
        <v>42522</v>
      </c>
      <c r="BG11" s="52">
        <f t="shared" ref="BG11:BG43" si="156">IF(BH11="","",BH11/BD11)</f>
        <v>40.479999999999997</v>
      </c>
      <c r="BH11" s="50">
        <v>931.04</v>
      </c>
      <c r="BI11" s="58">
        <v>42494</v>
      </c>
      <c r="BJ11" s="58">
        <v>42507</v>
      </c>
      <c r="BK11" s="20">
        <f t="shared" ref="BK11:BK43" si="157">+IF(ISBLANK(BI11),0,BJ11-BI11+1)</f>
        <v>14</v>
      </c>
      <c r="BL11" s="58">
        <v>42508</v>
      </c>
      <c r="BM11" s="59">
        <v>42522</v>
      </c>
      <c r="BN11" s="54">
        <f t="shared" ref="BN11:BN43" si="158">IF(BO11="","",BO11/BK11)</f>
        <v>40.480000000000004</v>
      </c>
      <c r="BO11" s="57">
        <v>566.72</v>
      </c>
      <c r="BP11" s="61">
        <v>42508</v>
      </c>
      <c r="BQ11" s="61">
        <v>42521</v>
      </c>
      <c r="BR11" s="22">
        <f t="shared" ref="BR11:BR43" si="159">+IF(ISBLANK(BP11),0,BQ11-BP11+1)</f>
        <v>14</v>
      </c>
      <c r="BS11" s="61">
        <v>42522</v>
      </c>
      <c r="BT11" s="62">
        <v>42522</v>
      </c>
      <c r="BU11" s="56">
        <f t="shared" ref="BU11:BU43" si="160">IF(BV11="","",BV11/BR11)</f>
        <v>40.480000000000004</v>
      </c>
      <c r="BV11" s="60">
        <v>566.72</v>
      </c>
      <c r="BW11" s="49">
        <v>42522</v>
      </c>
      <c r="BX11" s="49">
        <v>42531</v>
      </c>
      <c r="BY11" s="18">
        <f t="shared" ref="BY11:BY43" si="161">+IF(ISBLANK(BW11),0,BX11-BW11+1)</f>
        <v>10</v>
      </c>
      <c r="BZ11" s="49">
        <v>42535</v>
      </c>
      <c r="CA11" s="51">
        <v>42552</v>
      </c>
      <c r="CB11" s="52">
        <f t="shared" ref="CB11:CB43" si="162">IF(CC11="","",CC11/BY11)</f>
        <v>40.480000000000004</v>
      </c>
      <c r="CC11" s="50">
        <v>404.8</v>
      </c>
      <c r="CD11" s="58">
        <v>42532</v>
      </c>
      <c r="CE11" s="58">
        <v>42545</v>
      </c>
      <c r="CF11" s="20">
        <f t="shared" ref="CF11:CF43" si="163">+IF(ISBLANK(CD11),0,CE11-CD11+1)</f>
        <v>14</v>
      </c>
      <c r="CG11" s="58">
        <v>42548</v>
      </c>
      <c r="CH11" s="59">
        <v>42552</v>
      </c>
      <c r="CI11" s="54">
        <f t="shared" ref="CI11:CI43" si="164">IF(CJ11="","",CJ11/CF11)</f>
        <v>40.480000000000004</v>
      </c>
      <c r="CJ11" s="57">
        <v>566.72</v>
      </c>
      <c r="CK11" s="61">
        <v>42546</v>
      </c>
      <c r="CL11" s="61">
        <v>42559</v>
      </c>
      <c r="CM11" s="22">
        <f t="shared" ref="CM11:CM43" si="165">+IF(ISBLANK(CK11),0,CL11-CK11+1)</f>
        <v>14</v>
      </c>
      <c r="CN11" s="61">
        <v>42562</v>
      </c>
      <c r="CO11" s="62">
        <v>42614</v>
      </c>
      <c r="CP11" s="23">
        <f t="shared" ref="CP11:CP43" si="166">IF(CQ11="","",CQ11/CM11)</f>
        <v>40.480000000000004</v>
      </c>
      <c r="CQ11" s="60">
        <v>566.72</v>
      </c>
      <c r="CR11" s="24">
        <f t="shared" si="116"/>
        <v>0</v>
      </c>
      <c r="CS11" s="63"/>
    </row>
    <row r="12" spans="1:97" x14ac:dyDescent="0.25">
      <c r="A12" s="41">
        <v>3</v>
      </c>
      <c r="B12" s="40">
        <f t="shared" si="117"/>
        <v>34</v>
      </c>
      <c r="C12" s="39" t="str">
        <f>+IF(A12="","",VLOOKUP(A12,BASE!$A$1:$C$23,2))</f>
        <v>jacques</v>
      </c>
      <c r="D12" s="5" t="str">
        <f>IF(A12="","",VLOOKUP(A12,BASE!$A$1:$C$23,3))</f>
        <v>LOIC</v>
      </c>
      <c r="E12" s="43">
        <v>1</v>
      </c>
      <c r="F12" s="44">
        <f t="shared" si="118"/>
        <v>34</v>
      </c>
      <c r="G12" s="44" t="s">
        <v>9</v>
      </c>
      <c r="H12" s="44" t="s">
        <v>55</v>
      </c>
      <c r="I12" s="10" t="str">
        <f>+IF(H12="EDUC","EDUC",IF(H12="- 1 ANS","N-1",IF(H12=BASE!$O$3,"RD",IF(G12="MTT","MTT",IF(CR12=0,"RG","EC")))))</f>
        <v>RG</v>
      </c>
      <c r="J12" s="46">
        <v>42560</v>
      </c>
      <c r="K12" s="46">
        <v>42593</v>
      </c>
      <c r="L12" s="76">
        <f t="shared" ref="L12:L20" si="167">+IF(ISBLANK(J12),"",IF(MIN(K12,$L$6)-MAX(J12,$L$5)+1&gt;=0,MIN(K12,$L$6)-MAX(J12,$L$5)+1,0))</f>
        <v>0</v>
      </c>
      <c r="M12" s="76">
        <f t="shared" si="119"/>
        <v>0</v>
      </c>
      <c r="N12" s="76">
        <f t="shared" si="120"/>
        <v>0</v>
      </c>
      <c r="O12" s="76">
        <f t="shared" si="121"/>
        <v>0</v>
      </c>
      <c r="P12" s="76">
        <f t="shared" si="122"/>
        <v>0</v>
      </c>
      <c r="Q12" s="76">
        <f t="shared" si="123"/>
        <v>0</v>
      </c>
      <c r="R12" s="76">
        <f t="shared" si="124"/>
        <v>23</v>
      </c>
      <c r="S12" s="76">
        <f t="shared" si="125"/>
        <v>11</v>
      </c>
      <c r="T12" s="76">
        <f t="shared" si="126"/>
        <v>0</v>
      </c>
      <c r="U12" s="76">
        <f t="shared" si="127"/>
        <v>0</v>
      </c>
      <c r="V12" s="76">
        <f t="shared" si="128"/>
        <v>0</v>
      </c>
      <c r="W12" s="76">
        <f t="shared" si="129"/>
        <v>0</v>
      </c>
      <c r="X12" s="76">
        <f t="shared" si="130"/>
        <v>0</v>
      </c>
      <c r="Y12" s="76">
        <f t="shared" si="131"/>
        <v>0</v>
      </c>
      <c r="Z12" s="76">
        <f t="shared" si="132"/>
        <v>0</v>
      </c>
      <c r="AA12" s="76">
        <f t="shared" si="133"/>
        <v>0</v>
      </c>
      <c r="AB12" s="76">
        <f t="shared" si="134"/>
        <v>0</v>
      </c>
      <c r="AC12" s="76">
        <f t="shared" si="135"/>
        <v>0</v>
      </c>
      <c r="AD12" s="76">
        <f t="shared" si="136"/>
        <v>0</v>
      </c>
      <c r="AE12" s="76">
        <f t="shared" si="137"/>
        <v>0</v>
      </c>
      <c r="AF12" s="76">
        <f t="shared" si="138"/>
        <v>0</v>
      </c>
      <c r="AG12" s="76">
        <f t="shared" si="139"/>
        <v>0</v>
      </c>
      <c r="AH12" s="76">
        <f t="shared" si="140"/>
        <v>0</v>
      </c>
      <c r="AI12" s="76">
        <f t="shared" si="141"/>
        <v>0</v>
      </c>
      <c r="AJ12" s="76">
        <f t="shared" si="142"/>
        <v>0</v>
      </c>
      <c r="AK12" s="76">
        <f t="shared" si="143"/>
        <v>0</v>
      </c>
      <c r="AL12" s="76">
        <f t="shared" si="144"/>
        <v>0</v>
      </c>
      <c r="AM12" s="76">
        <f t="shared" si="145"/>
        <v>0</v>
      </c>
      <c r="AN12" s="76">
        <f t="shared" si="146"/>
        <v>0</v>
      </c>
      <c r="AO12" s="76">
        <f t="shared" si="147"/>
        <v>0</v>
      </c>
      <c r="AP12" s="76">
        <f t="shared" si="148"/>
        <v>0</v>
      </c>
      <c r="AQ12" s="76">
        <f t="shared" si="149"/>
        <v>0</v>
      </c>
      <c r="AR12" s="76">
        <f t="shared" si="150"/>
        <v>0</v>
      </c>
      <c r="AS12" s="76">
        <f t="shared" si="151"/>
        <v>0</v>
      </c>
      <c r="AT12" s="76">
        <f t="shared" si="152"/>
        <v>0</v>
      </c>
      <c r="AU12" s="76">
        <f t="shared" si="153"/>
        <v>0</v>
      </c>
      <c r="AV12" s="11">
        <f t="shared" si="114"/>
        <v>34</v>
      </c>
      <c r="AW12" s="47">
        <v>42422</v>
      </c>
      <c r="AX12" s="12">
        <f>+IF(AV12&gt;=3,IF(G12=BASE!$L$3,BASE!$M$3,0),IF(G12=BASE!$L$3,'Suivi des arrêts'!AV12,0))</f>
        <v>0</v>
      </c>
      <c r="AY12" s="17">
        <f t="shared" si="154"/>
        <v>34</v>
      </c>
      <c r="AZ12" s="17">
        <f t="shared" si="115"/>
        <v>2016</v>
      </c>
      <c r="BA12" s="48">
        <v>0</v>
      </c>
      <c r="BB12" s="49">
        <v>42560</v>
      </c>
      <c r="BC12" s="49">
        <v>42573</v>
      </c>
      <c r="BD12" s="18">
        <f t="shared" si="155"/>
        <v>14</v>
      </c>
      <c r="BE12" s="49">
        <v>42576</v>
      </c>
      <c r="BF12" s="51">
        <v>42614</v>
      </c>
      <c r="BG12" s="52">
        <f>IF(BH12="","",BH12/BD12)</f>
        <v>40.480000000000004</v>
      </c>
      <c r="BH12" s="50">
        <v>566.72</v>
      </c>
      <c r="BI12" s="58">
        <v>42574</v>
      </c>
      <c r="BJ12" s="58">
        <v>42582</v>
      </c>
      <c r="BK12" s="20">
        <f t="shared" si="157"/>
        <v>9</v>
      </c>
      <c r="BL12" s="58">
        <v>42590</v>
      </c>
      <c r="BM12" s="59">
        <v>42614</v>
      </c>
      <c r="BN12" s="54">
        <f t="shared" si="158"/>
        <v>40.479999999999997</v>
      </c>
      <c r="BO12" s="57">
        <v>364.32</v>
      </c>
      <c r="BP12" s="61">
        <v>42583</v>
      </c>
      <c r="BQ12" s="61">
        <v>42590</v>
      </c>
      <c r="BR12" s="22">
        <f t="shared" si="159"/>
        <v>8</v>
      </c>
      <c r="BS12" s="61">
        <v>42592</v>
      </c>
      <c r="BT12" s="62">
        <v>42614</v>
      </c>
      <c r="BU12" s="56">
        <f t="shared" si="160"/>
        <v>40.479999999999997</v>
      </c>
      <c r="BV12" s="60">
        <v>323.83999999999997</v>
      </c>
      <c r="BW12" s="49">
        <v>42591</v>
      </c>
      <c r="BX12" s="49">
        <v>42593</v>
      </c>
      <c r="BY12" s="18">
        <f t="shared" si="161"/>
        <v>3</v>
      </c>
      <c r="BZ12" s="49">
        <v>42605</v>
      </c>
      <c r="CA12" s="51">
        <v>42614</v>
      </c>
      <c r="CB12" s="52">
        <f t="shared" si="162"/>
        <v>40.479999999999997</v>
      </c>
      <c r="CC12" s="50">
        <v>121.44</v>
      </c>
      <c r="CD12" s="57"/>
      <c r="CE12" s="57"/>
      <c r="CF12" s="20">
        <f t="shared" si="163"/>
        <v>0</v>
      </c>
      <c r="CG12" s="57"/>
      <c r="CH12" s="59"/>
      <c r="CI12" s="54" t="str">
        <f t="shared" si="164"/>
        <v/>
      </c>
      <c r="CJ12" s="57"/>
      <c r="CK12" s="60"/>
      <c r="CL12" s="60"/>
      <c r="CM12" s="22">
        <f t="shared" si="165"/>
        <v>0</v>
      </c>
      <c r="CN12" s="60"/>
      <c r="CO12" s="62"/>
      <c r="CP12" s="23" t="str">
        <f t="shared" si="166"/>
        <v/>
      </c>
      <c r="CQ12" s="60"/>
      <c r="CR12" s="24">
        <f t="shared" si="116"/>
        <v>0</v>
      </c>
      <c r="CS12" s="63"/>
    </row>
    <row r="13" spans="1:97" x14ac:dyDescent="0.25">
      <c r="A13" s="41">
        <v>5</v>
      </c>
      <c r="B13" s="40">
        <f t="shared" si="117"/>
        <v>115</v>
      </c>
      <c r="C13" s="39" t="str">
        <f>+IF(A13="","",VLOOKUP(A13,BASE!$A$1:$C$23,2))</f>
        <v>robert</v>
      </c>
      <c r="D13" s="5" t="str">
        <f>IF(A13="","",VLOOKUP(A13,BASE!$A$1:$C$23,3))</f>
        <v>NATHALIE</v>
      </c>
      <c r="E13" s="43">
        <v>1</v>
      </c>
      <c r="F13" s="44">
        <f t="shared" si="118"/>
        <v>115</v>
      </c>
      <c r="G13" s="44" t="s">
        <v>9</v>
      </c>
      <c r="H13" s="44" t="s">
        <v>75</v>
      </c>
      <c r="I13" s="10" t="str">
        <f>+IF(H13="EDUC","EDUC",IF(H13="- 1 ANS","N-1",IF(H13=BASE!$O$3,"RD",IF(G13="MTT","MTT",IF(CR13=0,"RG","EC")))))</f>
        <v>RD</v>
      </c>
      <c r="J13" s="46">
        <v>42594</v>
      </c>
      <c r="K13" s="46">
        <v>42708</v>
      </c>
      <c r="L13" s="76">
        <f t="shared" si="167"/>
        <v>0</v>
      </c>
      <c r="M13" s="76">
        <f t="shared" si="119"/>
        <v>0</v>
      </c>
      <c r="N13" s="76">
        <f t="shared" si="120"/>
        <v>0</v>
      </c>
      <c r="O13" s="76">
        <f t="shared" si="121"/>
        <v>0</v>
      </c>
      <c r="P13" s="76">
        <f t="shared" si="122"/>
        <v>0</v>
      </c>
      <c r="Q13" s="76">
        <f t="shared" si="123"/>
        <v>0</v>
      </c>
      <c r="R13" s="76">
        <f t="shared" si="124"/>
        <v>0</v>
      </c>
      <c r="S13" s="76">
        <f t="shared" si="125"/>
        <v>20</v>
      </c>
      <c r="T13" s="76">
        <f t="shared" si="126"/>
        <v>30</v>
      </c>
      <c r="U13" s="76">
        <f t="shared" si="127"/>
        <v>31</v>
      </c>
      <c r="V13" s="76">
        <f t="shared" si="128"/>
        <v>30</v>
      </c>
      <c r="W13" s="76">
        <f t="shared" si="129"/>
        <v>4</v>
      </c>
      <c r="X13" s="76">
        <f t="shared" si="130"/>
        <v>0</v>
      </c>
      <c r="Y13" s="76">
        <f t="shared" si="131"/>
        <v>0</v>
      </c>
      <c r="Z13" s="76">
        <f t="shared" si="132"/>
        <v>0</v>
      </c>
      <c r="AA13" s="76">
        <f t="shared" si="133"/>
        <v>0</v>
      </c>
      <c r="AB13" s="76">
        <f t="shared" si="134"/>
        <v>0</v>
      </c>
      <c r="AC13" s="76">
        <f t="shared" si="135"/>
        <v>0</v>
      </c>
      <c r="AD13" s="76">
        <f t="shared" si="136"/>
        <v>0</v>
      </c>
      <c r="AE13" s="76">
        <f t="shared" si="137"/>
        <v>0</v>
      </c>
      <c r="AF13" s="76">
        <f t="shared" si="138"/>
        <v>0</v>
      </c>
      <c r="AG13" s="76">
        <f t="shared" si="139"/>
        <v>0</v>
      </c>
      <c r="AH13" s="76">
        <f t="shared" si="140"/>
        <v>0</v>
      </c>
      <c r="AI13" s="76">
        <f t="shared" si="141"/>
        <v>0</v>
      </c>
      <c r="AJ13" s="76">
        <f t="shared" si="142"/>
        <v>0</v>
      </c>
      <c r="AK13" s="76">
        <f t="shared" si="143"/>
        <v>0</v>
      </c>
      <c r="AL13" s="76">
        <f t="shared" si="144"/>
        <v>0</v>
      </c>
      <c r="AM13" s="76">
        <f t="shared" si="145"/>
        <v>0</v>
      </c>
      <c r="AN13" s="76">
        <f t="shared" si="146"/>
        <v>0</v>
      </c>
      <c r="AO13" s="76">
        <f t="shared" si="147"/>
        <v>0</v>
      </c>
      <c r="AP13" s="76">
        <f t="shared" si="148"/>
        <v>0</v>
      </c>
      <c r="AQ13" s="76">
        <f t="shared" si="149"/>
        <v>0</v>
      </c>
      <c r="AR13" s="76">
        <f t="shared" si="150"/>
        <v>0</v>
      </c>
      <c r="AS13" s="76">
        <f t="shared" si="151"/>
        <v>0</v>
      </c>
      <c r="AT13" s="76">
        <f t="shared" si="152"/>
        <v>0</v>
      </c>
      <c r="AU13" s="76">
        <f t="shared" si="153"/>
        <v>0</v>
      </c>
      <c r="AV13" s="11">
        <f t="shared" si="114"/>
        <v>115</v>
      </c>
      <c r="AW13" s="47">
        <v>42604</v>
      </c>
      <c r="AX13" s="12">
        <f>+IF(AV13&gt;=3,IF(G13=BASE!$L$3,BASE!$M$3,0),IF(G13=BASE!$L$3,'Suivi des arrêts'!AV13,0))</f>
        <v>0</v>
      </c>
      <c r="AY13" s="17">
        <f t="shared" si="154"/>
        <v>115</v>
      </c>
      <c r="AZ13" s="17">
        <f t="shared" si="115"/>
        <v>2016</v>
      </c>
      <c r="BA13" s="48">
        <v>0</v>
      </c>
      <c r="BB13" s="49"/>
      <c r="BC13" s="49"/>
      <c r="BD13" s="18">
        <f t="shared" si="155"/>
        <v>0</v>
      </c>
      <c r="BE13" s="49"/>
      <c r="BF13" s="51"/>
      <c r="BG13" s="52" t="str">
        <f t="shared" si="156"/>
        <v/>
      </c>
      <c r="BH13" s="50"/>
      <c r="BI13" s="58"/>
      <c r="BJ13" s="58"/>
      <c r="BK13" s="20">
        <f t="shared" si="157"/>
        <v>0</v>
      </c>
      <c r="BL13" s="58"/>
      <c r="BM13" s="59"/>
      <c r="BN13" s="54" t="str">
        <f t="shared" si="158"/>
        <v/>
      </c>
      <c r="BO13" s="57"/>
      <c r="BP13" s="61"/>
      <c r="BQ13" s="61"/>
      <c r="BR13" s="22">
        <f t="shared" si="159"/>
        <v>0</v>
      </c>
      <c r="BS13" s="61"/>
      <c r="BT13" s="62"/>
      <c r="BU13" s="56" t="str">
        <f t="shared" si="160"/>
        <v/>
      </c>
      <c r="BV13" s="60"/>
      <c r="BW13" s="49"/>
      <c r="BX13" s="49"/>
      <c r="BY13" s="18">
        <f t="shared" si="161"/>
        <v>0</v>
      </c>
      <c r="BZ13" s="49"/>
      <c r="CA13" s="51"/>
      <c r="CB13" s="52" t="str">
        <f t="shared" si="162"/>
        <v/>
      </c>
      <c r="CC13" s="50"/>
      <c r="CD13" s="57"/>
      <c r="CE13" s="57"/>
      <c r="CF13" s="20">
        <f t="shared" si="163"/>
        <v>0</v>
      </c>
      <c r="CG13" s="57"/>
      <c r="CH13" s="59"/>
      <c r="CI13" s="54" t="str">
        <f t="shared" si="164"/>
        <v/>
      </c>
      <c r="CJ13" s="57"/>
      <c r="CK13" s="60"/>
      <c r="CL13" s="60"/>
      <c r="CM13" s="22">
        <f t="shared" si="165"/>
        <v>0</v>
      </c>
      <c r="CN13" s="60"/>
      <c r="CO13" s="62"/>
      <c r="CP13" s="23" t="str">
        <f t="shared" si="166"/>
        <v/>
      </c>
      <c r="CQ13" s="60"/>
      <c r="CR13" s="24">
        <f t="shared" si="116"/>
        <v>115</v>
      </c>
      <c r="CS13" s="63"/>
    </row>
    <row r="14" spans="1:97" x14ac:dyDescent="0.25">
      <c r="A14" s="41">
        <v>7</v>
      </c>
      <c r="B14" s="40">
        <f t="shared" si="117"/>
        <v>1</v>
      </c>
      <c r="C14" s="39" t="str">
        <f>+IF(A14="","",VLOOKUP(A14,BASE!$A$1:$C$23,2))</f>
        <v>anne</v>
      </c>
      <c r="D14" s="5" t="str">
        <f>IF(A14="","",VLOOKUP(A14,BASE!$A$1:$C$23,3))</f>
        <v>MELANIE</v>
      </c>
      <c r="E14" s="43">
        <v>1</v>
      </c>
      <c r="F14" s="44">
        <f t="shared" si="118"/>
        <v>1</v>
      </c>
      <c r="G14" s="44" t="s">
        <v>8</v>
      </c>
      <c r="H14" s="44" t="s">
        <v>55</v>
      </c>
      <c r="I14" s="10" t="str">
        <f>+IF(H14="EDUC","EDUC",IF(H14="- 1 ANS","N-1",IF(H14=BASE!$O$3,"RD",IF(G14="MTT","MTT",IF(CR14=0,"RG","EC")))))</f>
        <v>RG</v>
      </c>
      <c r="J14" s="46">
        <v>42374</v>
      </c>
      <c r="K14" s="46">
        <v>42374</v>
      </c>
      <c r="L14" s="76">
        <f t="shared" si="167"/>
        <v>1</v>
      </c>
      <c r="M14" s="76">
        <f t="shared" si="119"/>
        <v>0</v>
      </c>
      <c r="N14" s="76">
        <f t="shared" si="120"/>
        <v>0</v>
      </c>
      <c r="O14" s="76">
        <f t="shared" si="121"/>
        <v>0</v>
      </c>
      <c r="P14" s="76">
        <f t="shared" si="122"/>
        <v>0</v>
      </c>
      <c r="Q14" s="76">
        <f t="shared" si="123"/>
        <v>0</v>
      </c>
      <c r="R14" s="76">
        <f t="shared" si="124"/>
        <v>0</v>
      </c>
      <c r="S14" s="76">
        <f t="shared" si="125"/>
        <v>0</v>
      </c>
      <c r="T14" s="76">
        <f t="shared" si="126"/>
        <v>0</v>
      </c>
      <c r="U14" s="76">
        <f t="shared" si="127"/>
        <v>0</v>
      </c>
      <c r="V14" s="76">
        <f t="shared" si="128"/>
        <v>0</v>
      </c>
      <c r="W14" s="76">
        <f t="shared" si="129"/>
        <v>0</v>
      </c>
      <c r="X14" s="76">
        <f t="shared" si="130"/>
        <v>0</v>
      </c>
      <c r="Y14" s="76">
        <f t="shared" si="131"/>
        <v>0</v>
      </c>
      <c r="Z14" s="76">
        <f t="shared" si="132"/>
        <v>0</v>
      </c>
      <c r="AA14" s="76">
        <f t="shared" si="133"/>
        <v>0</v>
      </c>
      <c r="AB14" s="76">
        <f t="shared" si="134"/>
        <v>0</v>
      </c>
      <c r="AC14" s="76">
        <f t="shared" si="135"/>
        <v>0</v>
      </c>
      <c r="AD14" s="76">
        <f t="shared" si="136"/>
        <v>0</v>
      </c>
      <c r="AE14" s="76">
        <f t="shared" si="137"/>
        <v>0</v>
      </c>
      <c r="AF14" s="76">
        <f t="shared" si="138"/>
        <v>0</v>
      </c>
      <c r="AG14" s="76">
        <f t="shared" si="139"/>
        <v>0</v>
      </c>
      <c r="AH14" s="76">
        <f t="shared" si="140"/>
        <v>0</v>
      </c>
      <c r="AI14" s="76">
        <f t="shared" si="141"/>
        <v>0</v>
      </c>
      <c r="AJ14" s="76">
        <f t="shared" si="142"/>
        <v>0</v>
      </c>
      <c r="AK14" s="76">
        <f t="shared" si="143"/>
        <v>0</v>
      </c>
      <c r="AL14" s="76">
        <f t="shared" si="144"/>
        <v>0</v>
      </c>
      <c r="AM14" s="76">
        <f t="shared" si="145"/>
        <v>0</v>
      </c>
      <c r="AN14" s="76">
        <f t="shared" si="146"/>
        <v>0</v>
      </c>
      <c r="AO14" s="76">
        <f t="shared" si="147"/>
        <v>0</v>
      </c>
      <c r="AP14" s="76">
        <f t="shared" si="148"/>
        <v>0</v>
      </c>
      <c r="AQ14" s="76">
        <f t="shared" si="149"/>
        <v>0</v>
      </c>
      <c r="AR14" s="76">
        <f t="shared" si="150"/>
        <v>0</v>
      </c>
      <c r="AS14" s="76">
        <f t="shared" si="151"/>
        <v>0</v>
      </c>
      <c r="AT14" s="76">
        <f t="shared" si="152"/>
        <v>0</v>
      </c>
      <c r="AU14" s="76">
        <f t="shared" si="153"/>
        <v>0</v>
      </c>
      <c r="AV14" s="11">
        <f t="shared" si="114"/>
        <v>1</v>
      </c>
      <c r="AW14" s="47" t="s">
        <v>32</v>
      </c>
      <c r="AX14" s="12">
        <f>+IF(AV14&gt;=3,IF(G14=BASE!$L$3,BASE!$M$3,0),IF(G14=BASE!$L$3,'Suivi des arrêts'!AV14,0))</f>
        <v>1</v>
      </c>
      <c r="AY14" s="17">
        <f t="shared" si="154"/>
        <v>0</v>
      </c>
      <c r="AZ14" s="17">
        <f t="shared" si="115"/>
        <v>2016</v>
      </c>
      <c r="BA14" s="48">
        <v>1</v>
      </c>
      <c r="BB14" s="50"/>
      <c r="BC14" s="50"/>
      <c r="BD14" s="18">
        <f t="shared" si="155"/>
        <v>0</v>
      </c>
      <c r="BE14" s="50"/>
      <c r="BF14" s="51"/>
      <c r="BG14" s="52" t="str">
        <f t="shared" si="156"/>
        <v/>
      </c>
      <c r="BH14" s="50"/>
      <c r="BI14" s="57"/>
      <c r="BJ14" s="57"/>
      <c r="BK14" s="20">
        <f t="shared" si="157"/>
        <v>0</v>
      </c>
      <c r="BL14" s="57"/>
      <c r="BM14" s="59"/>
      <c r="BN14" s="54" t="str">
        <f t="shared" si="158"/>
        <v/>
      </c>
      <c r="BO14" s="57"/>
      <c r="BP14" s="60"/>
      <c r="BQ14" s="60"/>
      <c r="BR14" s="22">
        <f t="shared" si="159"/>
        <v>0</v>
      </c>
      <c r="BS14" s="60"/>
      <c r="BT14" s="62"/>
      <c r="BU14" s="56" t="str">
        <f t="shared" si="160"/>
        <v/>
      </c>
      <c r="BV14" s="60"/>
      <c r="BW14" s="50"/>
      <c r="BX14" s="50"/>
      <c r="BY14" s="18">
        <f t="shared" si="161"/>
        <v>0</v>
      </c>
      <c r="BZ14" s="50"/>
      <c r="CA14" s="51"/>
      <c r="CB14" s="52" t="str">
        <f t="shared" si="162"/>
        <v/>
      </c>
      <c r="CC14" s="50"/>
      <c r="CD14" s="57"/>
      <c r="CE14" s="57"/>
      <c r="CF14" s="20">
        <f t="shared" si="163"/>
        <v>0</v>
      </c>
      <c r="CG14" s="57"/>
      <c r="CH14" s="59"/>
      <c r="CI14" s="54" t="str">
        <f t="shared" si="164"/>
        <v/>
      </c>
      <c r="CJ14" s="57"/>
      <c r="CK14" s="60"/>
      <c r="CL14" s="60"/>
      <c r="CM14" s="22">
        <f t="shared" si="165"/>
        <v>0</v>
      </c>
      <c r="CN14" s="60"/>
      <c r="CO14" s="62"/>
      <c r="CP14" s="23" t="str">
        <f t="shared" si="166"/>
        <v/>
      </c>
      <c r="CQ14" s="60"/>
      <c r="CR14" s="24">
        <f t="shared" si="116"/>
        <v>0</v>
      </c>
      <c r="CS14" s="63"/>
    </row>
    <row r="15" spans="1:97" x14ac:dyDescent="0.25">
      <c r="A15" s="41">
        <v>1</v>
      </c>
      <c r="B15" s="40">
        <f t="shared" si="117"/>
        <v>3</v>
      </c>
      <c r="C15" s="39" t="str">
        <f>+IF(A15="","",VLOOKUP(A15,BASE!$A$1:$C$23,2))</f>
        <v>pierre</v>
      </c>
      <c r="D15" s="5" t="str">
        <f>IF(A15="","",VLOOKUP(A15,BASE!$A$1:$C$23,3))</f>
        <v>PATRICK</v>
      </c>
      <c r="E15" s="43">
        <v>1</v>
      </c>
      <c r="F15" s="44">
        <f t="shared" si="118"/>
        <v>3</v>
      </c>
      <c r="G15" s="44" t="s">
        <v>8</v>
      </c>
      <c r="H15" s="44" t="s">
        <v>55</v>
      </c>
      <c r="I15" s="10" t="str">
        <f>+IF(H15="EDUC","EDUC",IF(H15="- 1 ANS","N-1",IF(H15=BASE!$O$3,"RD",IF(G15="MTT","MTT",IF(CR15=0,"RG","EC")))))</f>
        <v>RG</v>
      </c>
      <c r="J15" s="46">
        <v>42388</v>
      </c>
      <c r="K15" s="46">
        <v>42390</v>
      </c>
      <c r="L15" s="76">
        <f t="shared" si="167"/>
        <v>3</v>
      </c>
      <c r="M15" s="76">
        <f t="shared" si="119"/>
        <v>0</v>
      </c>
      <c r="N15" s="76">
        <f t="shared" si="120"/>
        <v>0</v>
      </c>
      <c r="O15" s="76">
        <f t="shared" si="121"/>
        <v>0</v>
      </c>
      <c r="P15" s="76">
        <f t="shared" si="122"/>
        <v>0</v>
      </c>
      <c r="Q15" s="76">
        <f t="shared" si="123"/>
        <v>0</v>
      </c>
      <c r="R15" s="76">
        <f t="shared" si="124"/>
        <v>0</v>
      </c>
      <c r="S15" s="76">
        <f t="shared" si="125"/>
        <v>0</v>
      </c>
      <c r="T15" s="76">
        <f t="shared" si="126"/>
        <v>0</v>
      </c>
      <c r="U15" s="76">
        <f t="shared" si="127"/>
        <v>0</v>
      </c>
      <c r="V15" s="76">
        <f t="shared" si="128"/>
        <v>0</v>
      </c>
      <c r="W15" s="76">
        <f t="shared" si="129"/>
        <v>0</v>
      </c>
      <c r="X15" s="76">
        <f t="shared" si="130"/>
        <v>0</v>
      </c>
      <c r="Y15" s="76">
        <f t="shared" si="131"/>
        <v>0</v>
      </c>
      <c r="Z15" s="76">
        <f t="shared" si="132"/>
        <v>0</v>
      </c>
      <c r="AA15" s="76">
        <f t="shared" si="133"/>
        <v>0</v>
      </c>
      <c r="AB15" s="76">
        <f t="shared" si="134"/>
        <v>0</v>
      </c>
      <c r="AC15" s="76">
        <f t="shared" si="135"/>
        <v>0</v>
      </c>
      <c r="AD15" s="76">
        <f t="shared" si="136"/>
        <v>0</v>
      </c>
      <c r="AE15" s="76">
        <f t="shared" si="137"/>
        <v>0</v>
      </c>
      <c r="AF15" s="76">
        <f t="shared" si="138"/>
        <v>0</v>
      </c>
      <c r="AG15" s="76">
        <f t="shared" si="139"/>
        <v>0</v>
      </c>
      <c r="AH15" s="76">
        <f t="shared" si="140"/>
        <v>0</v>
      </c>
      <c r="AI15" s="76">
        <f t="shared" si="141"/>
        <v>0</v>
      </c>
      <c r="AJ15" s="76">
        <f t="shared" si="142"/>
        <v>0</v>
      </c>
      <c r="AK15" s="76">
        <f t="shared" si="143"/>
        <v>0</v>
      </c>
      <c r="AL15" s="76">
        <f t="shared" si="144"/>
        <v>0</v>
      </c>
      <c r="AM15" s="76">
        <f t="shared" si="145"/>
        <v>0</v>
      </c>
      <c r="AN15" s="76">
        <f t="shared" si="146"/>
        <v>0</v>
      </c>
      <c r="AO15" s="76">
        <f t="shared" si="147"/>
        <v>0</v>
      </c>
      <c r="AP15" s="76">
        <f t="shared" si="148"/>
        <v>0</v>
      </c>
      <c r="AQ15" s="76">
        <f t="shared" si="149"/>
        <v>0</v>
      </c>
      <c r="AR15" s="76">
        <f t="shared" si="150"/>
        <v>0</v>
      </c>
      <c r="AS15" s="76">
        <f t="shared" si="151"/>
        <v>0</v>
      </c>
      <c r="AT15" s="76">
        <f t="shared" si="152"/>
        <v>0</v>
      </c>
      <c r="AU15" s="76">
        <f t="shared" si="153"/>
        <v>0</v>
      </c>
      <c r="AV15" s="11">
        <f t="shared" si="114"/>
        <v>3</v>
      </c>
      <c r="AW15" s="47" t="s">
        <v>32</v>
      </c>
      <c r="AX15" s="12">
        <f>+IF(AV15&gt;=3,IF(G15=BASE!$L$3,BASE!$M$3,0),IF(G15=BASE!$L$3,'Suivi des arrêts'!AV15,0))</f>
        <v>3</v>
      </c>
      <c r="AY15" s="17">
        <f t="shared" si="154"/>
        <v>0</v>
      </c>
      <c r="AZ15" s="17">
        <f t="shared" si="115"/>
        <v>2016</v>
      </c>
      <c r="BA15" s="48">
        <v>1</v>
      </c>
      <c r="BB15" s="49"/>
      <c r="BC15" s="49"/>
      <c r="BD15" s="18">
        <f>+IF(ISBLANK(BB15),0,BC15-BB15+1)</f>
        <v>0</v>
      </c>
      <c r="BE15" s="49"/>
      <c r="BF15" s="51"/>
      <c r="BG15" s="52" t="str">
        <f t="shared" si="156"/>
        <v/>
      </c>
      <c r="BH15" s="50"/>
      <c r="BI15" s="57"/>
      <c r="BJ15" s="57"/>
      <c r="BK15" s="20">
        <f t="shared" si="157"/>
        <v>0</v>
      </c>
      <c r="BL15" s="57"/>
      <c r="BM15" s="59"/>
      <c r="BN15" s="54" t="str">
        <f t="shared" si="158"/>
        <v/>
      </c>
      <c r="BO15" s="57"/>
      <c r="BP15" s="60"/>
      <c r="BQ15" s="60"/>
      <c r="BR15" s="22">
        <f t="shared" si="159"/>
        <v>0</v>
      </c>
      <c r="BS15" s="60"/>
      <c r="BT15" s="62"/>
      <c r="BU15" s="56" t="str">
        <f t="shared" si="160"/>
        <v/>
      </c>
      <c r="BV15" s="60"/>
      <c r="BW15" s="50"/>
      <c r="BX15" s="50"/>
      <c r="BY15" s="18">
        <f t="shared" si="161"/>
        <v>0</v>
      </c>
      <c r="BZ15" s="50"/>
      <c r="CA15" s="51"/>
      <c r="CB15" s="52" t="str">
        <f t="shared" si="162"/>
        <v/>
      </c>
      <c r="CC15" s="50"/>
      <c r="CD15" s="57"/>
      <c r="CE15" s="57"/>
      <c r="CF15" s="20">
        <f t="shared" si="163"/>
        <v>0</v>
      </c>
      <c r="CG15" s="57"/>
      <c r="CH15" s="59"/>
      <c r="CI15" s="54" t="str">
        <f t="shared" si="164"/>
        <v/>
      </c>
      <c r="CJ15" s="57"/>
      <c r="CK15" s="60"/>
      <c r="CL15" s="60"/>
      <c r="CM15" s="22">
        <f t="shared" si="165"/>
        <v>0</v>
      </c>
      <c r="CN15" s="60"/>
      <c r="CO15" s="62"/>
      <c r="CP15" s="23" t="str">
        <f t="shared" si="166"/>
        <v/>
      </c>
      <c r="CQ15" s="60"/>
      <c r="CR15" s="24">
        <f t="shared" si="116"/>
        <v>0</v>
      </c>
      <c r="CS15" s="63"/>
    </row>
    <row r="16" spans="1:97" x14ac:dyDescent="0.25">
      <c r="A16" s="41">
        <v>7</v>
      </c>
      <c r="B16" s="40">
        <f t="shared" si="117"/>
        <v>5</v>
      </c>
      <c r="C16" s="39" t="str">
        <f>+IF(A16="","",VLOOKUP(A16,BASE!$A$1:$C$23,2))</f>
        <v>anne</v>
      </c>
      <c r="D16" s="5" t="str">
        <f>IF(A16="","",VLOOKUP(A16,BASE!$A$1:$C$23,3))</f>
        <v>MELANIE</v>
      </c>
      <c r="E16" s="43">
        <v>1</v>
      </c>
      <c r="F16" s="44">
        <f t="shared" si="118"/>
        <v>5</v>
      </c>
      <c r="G16" s="44" t="s">
        <v>8</v>
      </c>
      <c r="H16" s="44" t="s">
        <v>55</v>
      </c>
      <c r="I16" s="10" t="str">
        <f>+IF(H16="EDUC","EDUC",IF(H16="- 1 ANS","N-1",IF(H16=BASE!$O$3,"RD",IF(G16="MTT","MTT",IF(CR16=0,"RG","EC")))))</f>
        <v>RG</v>
      </c>
      <c r="J16" s="46">
        <v>42527</v>
      </c>
      <c r="K16" s="46">
        <v>42531</v>
      </c>
      <c r="L16" s="76">
        <f t="shared" si="167"/>
        <v>0</v>
      </c>
      <c r="M16" s="76">
        <f t="shared" si="119"/>
        <v>0</v>
      </c>
      <c r="N16" s="76">
        <f t="shared" si="120"/>
        <v>0</v>
      </c>
      <c r="O16" s="76">
        <f t="shared" si="121"/>
        <v>0</v>
      </c>
      <c r="P16" s="76">
        <f t="shared" si="122"/>
        <v>0</v>
      </c>
      <c r="Q16" s="76">
        <f t="shared" si="123"/>
        <v>5</v>
      </c>
      <c r="R16" s="76">
        <f t="shared" si="124"/>
        <v>0</v>
      </c>
      <c r="S16" s="76">
        <f t="shared" si="125"/>
        <v>0</v>
      </c>
      <c r="T16" s="76">
        <f t="shared" si="126"/>
        <v>0</v>
      </c>
      <c r="U16" s="76">
        <f t="shared" si="127"/>
        <v>0</v>
      </c>
      <c r="V16" s="76">
        <f t="shared" si="128"/>
        <v>0</v>
      </c>
      <c r="W16" s="76">
        <f t="shared" si="129"/>
        <v>0</v>
      </c>
      <c r="X16" s="76">
        <f t="shared" si="130"/>
        <v>0</v>
      </c>
      <c r="Y16" s="76">
        <f t="shared" si="131"/>
        <v>0</v>
      </c>
      <c r="Z16" s="76">
        <f t="shared" si="132"/>
        <v>0</v>
      </c>
      <c r="AA16" s="76">
        <f t="shared" si="133"/>
        <v>0</v>
      </c>
      <c r="AB16" s="76">
        <f t="shared" si="134"/>
        <v>0</v>
      </c>
      <c r="AC16" s="76">
        <f t="shared" si="135"/>
        <v>0</v>
      </c>
      <c r="AD16" s="76">
        <f t="shared" si="136"/>
        <v>0</v>
      </c>
      <c r="AE16" s="76">
        <f t="shared" si="137"/>
        <v>0</v>
      </c>
      <c r="AF16" s="76">
        <f t="shared" si="138"/>
        <v>0</v>
      </c>
      <c r="AG16" s="76">
        <f t="shared" si="139"/>
        <v>0</v>
      </c>
      <c r="AH16" s="76">
        <f t="shared" si="140"/>
        <v>0</v>
      </c>
      <c r="AI16" s="76">
        <f t="shared" si="141"/>
        <v>0</v>
      </c>
      <c r="AJ16" s="76">
        <f t="shared" si="142"/>
        <v>0</v>
      </c>
      <c r="AK16" s="76">
        <f t="shared" si="143"/>
        <v>0</v>
      </c>
      <c r="AL16" s="76">
        <f t="shared" si="144"/>
        <v>0</v>
      </c>
      <c r="AM16" s="76">
        <f t="shared" si="145"/>
        <v>0</v>
      </c>
      <c r="AN16" s="76">
        <f t="shared" si="146"/>
        <v>0</v>
      </c>
      <c r="AO16" s="76">
        <f t="shared" si="147"/>
        <v>0</v>
      </c>
      <c r="AP16" s="76">
        <f t="shared" si="148"/>
        <v>0</v>
      </c>
      <c r="AQ16" s="76">
        <f t="shared" si="149"/>
        <v>0</v>
      </c>
      <c r="AR16" s="76">
        <f t="shared" si="150"/>
        <v>0</v>
      </c>
      <c r="AS16" s="76">
        <f t="shared" si="151"/>
        <v>0</v>
      </c>
      <c r="AT16" s="76">
        <f t="shared" si="152"/>
        <v>0</v>
      </c>
      <c r="AU16" s="76">
        <f t="shared" si="153"/>
        <v>0</v>
      </c>
      <c r="AV16" s="11">
        <f t="shared" si="114"/>
        <v>5</v>
      </c>
      <c r="AW16" s="47">
        <v>42536</v>
      </c>
      <c r="AX16" s="12">
        <f>+IF(AV16&gt;=3,IF(G16=BASE!$L$3,BASE!$M$3,0),IF(G16=BASE!$L$3,'Suivi des arrêts'!AV16,0))</f>
        <v>3</v>
      </c>
      <c r="AY16" s="17">
        <f t="shared" si="154"/>
        <v>2</v>
      </c>
      <c r="AZ16" s="17">
        <f t="shared" si="115"/>
        <v>2016</v>
      </c>
      <c r="BA16" s="48">
        <v>1</v>
      </c>
      <c r="BB16" s="49">
        <v>42530</v>
      </c>
      <c r="BC16" s="49">
        <v>42531</v>
      </c>
      <c r="BD16" s="18">
        <f t="shared" si="155"/>
        <v>2</v>
      </c>
      <c r="BE16" s="49">
        <v>42542</v>
      </c>
      <c r="BF16" s="51">
        <v>42552</v>
      </c>
      <c r="BG16" s="52">
        <f t="shared" si="156"/>
        <v>8.3699999999999992</v>
      </c>
      <c r="BH16" s="50">
        <v>16.739999999999998</v>
      </c>
      <c r="BI16" s="57"/>
      <c r="BJ16" s="57"/>
      <c r="BK16" s="20">
        <f t="shared" si="157"/>
        <v>0</v>
      </c>
      <c r="BL16" s="57"/>
      <c r="BM16" s="59"/>
      <c r="BN16" s="54" t="str">
        <f t="shared" si="158"/>
        <v/>
      </c>
      <c r="BO16" s="57"/>
      <c r="BP16" s="60"/>
      <c r="BQ16" s="60"/>
      <c r="BR16" s="22">
        <f t="shared" si="159"/>
        <v>0</v>
      </c>
      <c r="BS16" s="60"/>
      <c r="BT16" s="62"/>
      <c r="BU16" s="56" t="str">
        <f t="shared" si="160"/>
        <v/>
      </c>
      <c r="BV16" s="60"/>
      <c r="BW16" s="50"/>
      <c r="BX16" s="50"/>
      <c r="BY16" s="18">
        <f t="shared" si="161"/>
        <v>0</v>
      </c>
      <c r="BZ16" s="50"/>
      <c r="CA16" s="51"/>
      <c r="CB16" s="52" t="str">
        <f t="shared" si="162"/>
        <v/>
      </c>
      <c r="CC16" s="50"/>
      <c r="CD16" s="57"/>
      <c r="CE16" s="57"/>
      <c r="CF16" s="20">
        <f t="shared" si="163"/>
        <v>0</v>
      </c>
      <c r="CG16" s="57"/>
      <c r="CH16" s="59"/>
      <c r="CI16" s="54" t="str">
        <f t="shared" si="164"/>
        <v/>
      </c>
      <c r="CJ16" s="57"/>
      <c r="CK16" s="60"/>
      <c r="CL16" s="60"/>
      <c r="CM16" s="22">
        <f t="shared" si="165"/>
        <v>0</v>
      </c>
      <c r="CN16" s="60"/>
      <c r="CO16" s="62"/>
      <c r="CP16" s="23" t="str">
        <f t="shared" si="166"/>
        <v/>
      </c>
      <c r="CQ16" s="60"/>
      <c r="CR16" s="24">
        <f t="shared" si="116"/>
        <v>0</v>
      </c>
      <c r="CS16" s="63"/>
    </row>
    <row r="17" spans="1:97" x14ac:dyDescent="0.25">
      <c r="A17" s="41">
        <v>2</v>
      </c>
      <c r="B17" s="40">
        <f t="shared" si="117"/>
        <v>1</v>
      </c>
      <c r="C17" s="39" t="str">
        <f>+IF(A17="","",VLOOKUP(A17,BASE!$A$1:$C$23,2))</f>
        <v xml:space="preserve">paul </v>
      </c>
      <c r="D17" s="5" t="str">
        <f>IF(A17="","",VLOOKUP(A17,BASE!$A$1:$C$23,3))</f>
        <v>LAURENT</v>
      </c>
      <c r="E17" s="43">
        <v>1</v>
      </c>
      <c r="F17" s="44">
        <f t="shared" si="118"/>
        <v>1</v>
      </c>
      <c r="G17" s="44" t="s">
        <v>8</v>
      </c>
      <c r="H17" s="44" t="s">
        <v>55</v>
      </c>
      <c r="I17" s="10" t="str">
        <f>+IF(H17="EDUC","EDUC",IF(H17="- 1 ANS","N-1",IF(H17=BASE!$O$3,"RD",IF(G17="MTT","MTT",IF(CR17=0,"RG","EC")))))</f>
        <v>RG</v>
      </c>
      <c r="J17" s="46">
        <v>42391</v>
      </c>
      <c r="K17" s="46">
        <v>42391</v>
      </c>
      <c r="L17" s="76">
        <f t="shared" si="167"/>
        <v>1</v>
      </c>
      <c r="M17" s="76">
        <f t="shared" si="119"/>
        <v>0</v>
      </c>
      <c r="N17" s="76">
        <f t="shared" si="120"/>
        <v>0</v>
      </c>
      <c r="O17" s="76">
        <f t="shared" si="121"/>
        <v>0</v>
      </c>
      <c r="P17" s="76">
        <f t="shared" si="122"/>
        <v>0</v>
      </c>
      <c r="Q17" s="76">
        <f t="shared" si="123"/>
        <v>0</v>
      </c>
      <c r="R17" s="76">
        <f t="shared" si="124"/>
        <v>0</v>
      </c>
      <c r="S17" s="76">
        <f t="shared" si="125"/>
        <v>0</v>
      </c>
      <c r="T17" s="76">
        <f t="shared" si="126"/>
        <v>0</v>
      </c>
      <c r="U17" s="76">
        <f t="shared" si="127"/>
        <v>0</v>
      </c>
      <c r="V17" s="76">
        <f t="shared" si="128"/>
        <v>0</v>
      </c>
      <c r="W17" s="76">
        <f t="shared" si="129"/>
        <v>0</v>
      </c>
      <c r="X17" s="76">
        <f t="shared" si="130"/>
        <v>0</v>
      </c>
      <c r="Y17" s="76">
        <f t="shared" si="131"/>
        <v>0</v>
      </c>
      <c r="Z17" s="76">
        <f t="shared" si="132"/>
        <v>0</v>
      </c>
      <c r="AA17" s="76">
        <f t="shared" si="133"/>
        <v>0</v>
      </c>
      <c r="AB17" s="76">
        <f t="shared" si="134"/>
        <v>0</v>
      </c>
      <c r="AC17" s="76">
        <f t="shared" si="135"/>
        <v>0</v>
      </c>
      <c r="AD17" s="76">
        <f t="shared" si="136"/>
        <v>0</v>
      </c>
      <c r="AE17" s="76">
        <f t="shared" si="137"/>
        <v>0</v>
      </c>
      <c r="AF17" s="76">
        <f t="shared" si="138"/>
        <v>0</v>
      </c>
      <c r="AG17" s="76">
        <f t="shared" si="139"/>
        <v>0</v>
      </c>
      <c r="AH17" s="76">
        <f t="shared" si="140"/>
        <v>0</v>
      </c>
      <c r="AI17" s="76">
        <f t="shared" si="141"/>
        <v>0</v>
      </c>
      <c r="AJ17" s="76">
        <f t="shared" si="142"/>
        <v>0</v>
      </c>
      <c r="AK17" s="76">
        <f t="shared" si="143"/>
        <v>0</v>
      </c>
      <c r="AL17" s="76">
        <f t="shared" si="144"/>
        <v>0</v>
      </c>
      <c r="AM17" s="76">
        <f t="shared" si="145"/>
        <v>0</v>
      </c>
      <c r="AN17" s="76">
        <f t="shared" si="146"/>
        <v>0</v>
      </c>
      <c r="AO17" s="76">
        <f t="shared" si="147"/>
        <v>0</v>
      </c>
      <c r="AP17" s="76">
        <f t="shared" si="148"/>
        <v>0</v>
      </c>
      <c r="AQ17" s="76">
        <f t="shared" si="149"/>
        <v>0</v>
      </c>
      <c r="AR17" s="76">
        <f t="shared" si="150"/>
        <v>0</v>
      </c>
      <c r="AS17" s="76">
        <f t="shared" si="151"/>
        <v>0</v>
      </c>
      <c r="AT17" s="76">
        <f t="shared" si="152"/>
        <v>0</v>
      </c>
      <c r="AU17" s="76">
        <f t="shared" si="153"/>
        <v>0</v>
      </c>
      <c r="AV17" s="11">
        <f t="shared" si="114"/>
        <v>1</v>
      </c>
      <c r="AW17" s="47" t="s">
        <v>32</v>
      </c>
      <c r="AX17" s="12">
        <f>+IF(AV17&gt;=3,IF(G17=BASE!$L$3,BASE!$M$3,0),IF(G17=BASE!$L$3,'Suivi des arrêts'!AV17,0))</f>
        <v>1</v>
      </c>
      <c r="AY17" s="17">
        <f t="shared" si="154"/>
        <v>0</v>
      </c>
      <c r="AZ17" s="17">
        <f t="shared" si="115"/>
        <v>2016</v>
      </c>
      <c r="BA17" s="48">
        <v>1</v>
      </c>
      <c r="BB17" s="50"/>
      <c r="BC17" s="50"/>
      <c r="BD17" s="18">
        <f t="shared" si="155"/>
        <v>0</v>
      </c>
      <c r="BE17" s="50"/>
      <c r="BF17" s="51"/>
      <c r="BG17" s="52" t="str">
        <f t="shared" si="156"/>
        <v/>
      </c>
      <c r="BH17" s="50"/>
      <c r="BI17" s="57"/>
      <c r="BJ17" s="57"/>
      <c r="BK17" s="20">
        <f t="shared" si="157"/>
        <v>0</v>
      </c>
      <c r="BL17" s="57"/>
      <c r="BM17" s="59"/>
      <c r="BN17" s="54" t="str">
        <f t="shared" si="158"/>
        <v/>
      </c>
      <c r="BO17" s="57"/>
      <c r="BP17" s="60"/>
      <c r="BQ17" s="60"/>
      <c r="BR17" s="22">
        <f t="shared" si="159"/>
        <v>0</v>
      </c>
      <c r="BS17" s="60"/>
      <c r="BT17" s="62"/>
      <c r="BU17" s="56" t="str">
        <f t="shared" si="160"/>
        <v/>
      </c>
      <c r="BV17" s="60"/>
      <c r="BW17" s="50"/>
      <c r="BX17" s="50"/>
      <c r="BY17" s="18">
        <f t="shared" si="161"/>
        <v>0</v>
      </c>
      <c r="BZ17" s="50"/>
      <c r="CA17" s="51"/>
      <c r="CB17" s="52" t="str">
        <f t="shared" si="162"/>
        <v/>
      </c>
      <c r="CC17" s="50"/>
      <c r="CD17" s="57"/>
      <c r="CE17" s="57"/>
      <c r="CF17" s="20">
        <f t="shared" si="163"/>
        <v>0</v>
      </c>
      <c r="CG17" s="57"/>
      <c r="CH17" s="59"/>
      <c r="CI17" s="54" t="str">
        <f t="shared" si="164"/>
        <v/>
      </c>
      <c r="CJ17" s="57"/>
      <c r="CK17" s="60"/>
      <c r="CL17" s="60"/>
      <c r="CM17" s="22">
        <f t="shared" si="165"/>
        <v>0</v>
      </c>
      <c r="CN17" s="60"/>
      <c r="CO17" s="62"/>
      <c r="CP17" s="23" t="str">
        <f t="shared" si="166"/>
        <v/>
      </c>
      <c r="CQ17" s="60"/>
      <c r="CR17" s="24">
        <f t="shared" si="116"/>
        <v>0</v>
      </c>
      <c r="CS17" s="63"/>
    </row>
    <row r="18" spans="1:97" x14ac:dyDescent="0.25">
      <c r="A18" s="41">
        <v>4</v>
      </c>
      <c r="B18" s="40">
        <f t="shared" si="117"/>
        <v>5</v>
      </c>
      <c r="C18" s="39" t="str">
        <f>+IF(A18="","",VLOOKUP(A18,BASE!$A$1:$C$23,2))</f>
        <v>durand</v>
      </c>
      <c r="D18" s="5" t="str">
        <f>IF(A18="","",VLOOKUP(A18,BASE!$A$1:$C$23,3))</f>
        <v>NOELLE-LINE</v>
      </c>
      <c r="E18" s="43">
        <v>1</v>
      </c>
      <c r="F18" s="44">
        <f t="shared" si="118"/>
        <v>5</v>
      </c>
      <c r="G18" s="44" t="s">
        <v>8</v>
      </c>
      <c r="H18" s="44" t="s">
        <v>55</v>
      </c>
      <c r="I18" s="10" t="str">
        <f>+IF(H18="EDUC","EDUC",IF(H18="- 1 ANS","N-1",IF(H18=BASE!$O$3,"RD",IF(G18="MTT","MTT",IF(CR18=0,"RG","EC")))))</f>
        <v>RG</v>
      </c>
      <c r="J18" s="46">
        <v>42352</v>
      </c>
      <c r="K18" s="46">
        <v>42356</v>
      </c>
      <c r="L18" s="76">
        <f t="shared" si="167"/>
        <v>0</v>
      </c>
      <c r="M18" s="76">
        <f t="shared" si="119"/>
        <v>0</v>
      </c>
      <c r="N18" s="76">
        <f t="shared" si="120"/>
        <v>0</v>
      </c>
      <c r="O18" s="76">
        <f t="shared" si="121"/>
        <v>0</v>
      </c>
      <c r="P18" s="76">
        <f t="shared" si="122"/>
        <v>0</v>
      </c>
      <c r="Q18" s="76">
        <f t="shared" si="123"/>
        <v>0</v>
      </c>
      <c r="R18" s="76">
        <f t="shared" si="124"/>
        <v>0</v>
      </c>
      <c r="S18" s="76">
        <f t="shared" si="125"/>
        <v>0</v>
      </c>
      <c r="T18" s="76">
        <f t="shared" si="126"/>
        <v>0</v>
      </c>
      <c r="U18" s="76">
        <f t="shared" si="127"/>
        <v>0</v>
      </c>
      <c r="V18" s="76">
        <f t="shared" si="128"/>
        <v>0</v>
      </c>
      <c r="W18" s="76">
        <f t="shared" si="129"/>
        <v>0</v>
      </c>
      <c r="X18" s="76">
        <f t="shared" si="130"/>
        <v>0</v>
      </c>
      <c r="Y18" s="76">
        <f t="shared" si="131"/>
        <v>0</v>
      </c>
      <c r="Z18" s="76">
        <f t="shared" si="132"/>
        <v>0</v>
      </c>
      <c r="AA18" s="76">
        <f t="shared" si="133"/>
        <v>0</v>
      </c>
      <c r="AB18" s="76">
        <f t="shared" si="134"/>
        <v>0</v>
      </c>
      <c r="AC18" s="76">
        <f t="shared" si="135"/>
        <v>0</v>
      </c>
      <c r="AD18" s="76">
        <f t="shared" si="136"/>
        <v>0</v>
      </c>
      <c r="AE18" s="76">
        <f t="shared" si="137"/>
        <v>0</v>
      </c>
      <c r="AF18" s="76">
        <f t="shared" si="138"/>
        <v>0</v>
      </c>
      <c r="AG18" s="76">
        <f t="shared" si="139"/>
        <v>0</v>
      </c>
      <c r="AH18" s="76">
        <f t="shared" si="140"/>
        <v>0</v>
      </c>
      <c r="AI18" s="76">
        <f t="shared" si="141"/>
        <v>0</v>
      </c>
      <c r="AJ18" s="76">
        <f t="shared" si="142"/>
        <v>0</v>
      </c>
      <c r="AK18" s="76">
        <f t="shared" si="143"/>
        <v>0</v>
      </c>
      <c r="AL18" s="76">
        <f t="shared" si="144"/>
        <v>0</v>
      </c>
      <c r="AM18" s="76">
        <f t="shared" si="145"/>
        <v>0</v>
      </c>
      <c r="AN18" s="76">
        <f t="shared" si="146"/>
        <v>0</v>
      </c>
      <c r="AO18" s="76">
        <f t="shared" si="147"/>
        <v>0</v>
      </c>
      <c r="AP18" s="76">
        <f t="shared" si="148"/>
        <v>0</v>
      </c>
      <c r="AQ18" s="76">
        <f t="shared" si="149"/>
        <v>0</v>
      </c>
      <c r="AR18" s="76">
        <f t="shared" si="150"/>
        <v>0</v>
      </c>
      <c r="AS18" s="76">
        <f t="shared" si="151"/>
        <v>0</v>
      </c>
      <c r="AT18" s="76">
        <f t="shared" si="152"/>
        <v>0</v>
      </c>
      <c r="AU18" s="76">
        <f t="shared" si="153"/>
        <v>0</v>
      </c>
      <c r="AV18" s="11">
        <f t="shared" si="114"/>
        <v>5</v>
      </c>
      <c r="AW18" s="47">
        <v>42355</v>
      </c>
      <c r="AX18" s="12">
        <f>+IF(AV18&gt;=3,IF(G18=BASE!$L$3,BASE!$M$3,0),IF(G18=BASE!$L$3,'Suivi des arrêts'!AV18,0))</f>
        <v>3</v>
      </c>
      <c r="AY18" s="17">
        <f t="shared" ref="AY18:AY43" si="168">+AV18-AX18</f>
        <v>2</v>
      </c>
      <c r="AZ18" s="17">
        <f t="shared" si="115"/>
        <v>2015</v>
      </c>
      <c r="BA18" s="48">
        <v>1</v>
      </c>
      <c r="BB18" s="49">
        <v>42356</v>
      </c>
      <c r="BC18" s="49">
        <v>42356</v>
      </c>
      <c r="BD18" s="18">
        <f t="shared" si="155"/>
        <v>1</v>
      </c>
      <c r="BE18" s="49">
        <v>42383</v>
      </c>
      <c r="BF18" s="51">
        <v>42401</v>
      </c>
      <c r="BG18" s="52">
        <f t="shared" si="156"/>
        <v>4.6399999999999997</v>
      </c>
      <c r="BH18" s="50">
        <v>4.6399999999999997</v>
      </c>
      <c r="BI18" s="58">
        <v>42355</v>
      </c>
      <c r="BJ18" s="58">
        <v>42355</v>
      </c>
      <c r="BK18" s="20">
        <f t="shared" si="157"/>
        <v>1</v>
      </c>
      <c r="BL18" s="57" t="s">
        <v>137</v>
      </c>
      <c r="BM18" s="59"/>
      <c r="BN18" s="54">
        <f t="shared" si="158"/>
        <v>4.6399999999999997</v>
      </c>
      <c r="BO18" s="57">
        <v>4.6399999999999997</v>
      </c>
      <c r="BP18" s="60"/>
      <c r="BQ18" s="60"/>
      <c r="BR18" s="22">
        <f t="shared" si="159"/>
        <v>0</v>
      </c>
      <c r="BS18" s="60"/>
      <c r="BT18" s="62"/>
      <c r="BU18" s="56" t="str">
        <f t="shared" si="160"/>
        <v/>
      </c>
      <c r="BV18" s="60"/>
      <c r="BW18" s="50"/>
      <c r="BX18" s="50"/>
      <c r="BY18" s="18">
        <f t="shared" si="161"/>
        <v>0</v>
      </c>
      <c r="BZ18" s="50"/>
      <c r="CA18" s="51"/>
      <c r="CB18" s="52" t="str">
        <f t="shared" si="162"/>
        <v/>
      </c>
      <c r="CC18" s="50"/>
      <c r="CD18" s="57"/>
      <c r="CE18" s="57"/>
      <c r="CF18" s="20">
        <f t="shared" si="163"/>
        <v>0</v>
      </c>
      <c r="CG18" s="57"/>
      <c r="CH18" s="59"/>
      <c r="CI18" s="54" t="str">
        <f t="shared" si="164"/>
        <v/>
      </c>
      <c r="CJ18" s="57"/>
      <c r="CK18" s="60"/>
      <c r="CL18" s="60"/>
      <c r="CM18" s="22">
        <f t="shared" si="165"/>
        <v>0</v>
      </c>
      <c r="CN18" s="60"/>
      <c r="CO18" s="62"/>
      <c r="CP18" s="23" t="str">
        <f t="shared" si="166"/>
        <v/>
      </c>
      <c r="CQ18" s="60"/>
      <c r="CR18" s="24">
        <f t="shared" si="116"/>
        <v>0</v>
      </c>
      <c r="CS18" s="63" t="s">
        <v>136</v>
      </c>
    </row>
    <row r="19" spans="1:97" x14ac:dyDescent="0.25">
      <c r="A19" s="41">
        <v>6</v>
      </c>
      <c r="B19" s="40">
        <f t="shared" si="117"/>
        <v>5</v>
      </c>
      <c r="C19" s="39" t="str">
        <f>+IF(A19="","",VLOOKUP(A19,BASE!$A$1:$C$23,2))</f>
        <v>marie</v>
      </c>
      <c r="D19" s="5" t="str">
        <f>IF(A19="","",VLOOKUP(A19,BASE!$A$1:$C$23,3))</f>
        <v>JENNIFER</v>
      </c>
      <c r="E19" s="43">
        <v>1</v>
      </c>
      <c r="F19" s="44">
        <f t="shared" si="118"/>
        <v>5</v>
      </c>
      <c r="G19" s="44" t="s">
        <v>8</v>
      </c>
      <c r="H19" s="44" t="s">
        <v>55</v>
      </c>
      <c r="I19" s="10" t="str">
        <f>+IF(H19="EDUC","EDUC",IF(H19="- 1 ANS","N-1",IF(H19=BASE!$O$3,"RD",IF(G19="MTT","MTT",IF(CR19=0,"RG","EC")))))</f>
        <v>RG</v>
      </c>
      <c r="J19" s="46">
        <v>42443</v>
      </c>
      <c r="K19" s="46">
        <v>42447</v>
      </c>
      <c r="L19" s="76">
        <f t="shared" si="167"/>
        <v>0</v>
      </c>
      <c r="M19" s="76">
        <f t="shared" si="119"/>
        <v>0</v>
      </c>
      <c r="N19" s="76">
        <f t="shared" si="120"/>
        <v>5</v>
      </c>
      <c r="O19" s="76">
        <f t="shared" si="121"/>
        <v>0</v>
      </c>
      <c r="P19" s="76">
        <f t="shared" si="122"/>
        <v>0</v>
      </c>
      <c r="Q19" s="76">
        <f t="shared" si="123"/>
        <v>0</v>
      </c>
      <c r="R19" s="76">
        <f t="shared" si="124"/>
        <v>0</v>
      </c>
      <c r="S19" s="76">
        <f t="shared" si="125"/>
        <v>0</v>
      </c>
      <c r="T19" s="76">
        <f t="shared" si="126"/>
        <v>0</v>
      </c>
      <c r="U19" s="76">
        <f t="shared" si="127"/>
        <v>0</v>
      </c>
      <c r="V19" s="76">
        <f t="shared" si="128"/>
        <v>0</v>
      </c>
      <c r="W19" s="76">
        <f t="shared" si="129"/>
        <v>0</v>
      </c>
      <c r="X19" s="76">
        <f t="shared" si="130"/>
        <v>0</v>
      </c>
      <c r="Y19" s="76">
        <f t="shared" si="131"/>
        <v>0</v>
      </c>
      <c r="Z19" s="76">
        <f t="shared" si="132"/>
        <v>0</v>
      </c>
      <c r="AA19" s="76">
        <f t="shared" si="133"/>
        <v>0</v>
      </c>
      <c r="AB19" s="76">
        <f t="shared" si="134"/>
        <v>0</v>
      </c>
      <c r="AC19" s="76">
        <f t="shared" si="135"/>
        <v>0</v>
      </c>
      <c r="AD19" s="76">
        <f t="shared" si="136"/>
        <v>0</v>
      </c>
      <c r="AE19" s="76">
        <f t="shared" si="137"/>
        <v>0</v>
      </c>
      <c r="AF19" s="76">
        <f t="shared" si="138"/>
        <v>0</v>
      </c>
      <c r="AG19" s="76">
        <f t="shared" si="139"/>
        <v>0</v>
      </c>
      <c r="AH19" s="76">
        <f t="shared" si="140"/>
        <v>0</v>
      </c>
      <c r="AI19" s="76">
        <f t="shared" si="141"/>
        <v>0</v>
      </c>
      <c r="AJ19" s="76">
        <f t="shared" si="142"/>
        <v>0</v>
      </c>
      <c r="AK19" s="76">
        <f t="shared" si="143"/>
        <v>0</v>
      </c>
      <c r="AL19" s="76">
        <f t="shared" si="144"/>
        <v>0</v>
      </c>
      <c r="AM19" s="76">
        <f t="shared" si="145"/>
        <v>0</v>
      </c>
      <c r="AN19" s="76">
        <f t="shared" si="146"/>
        <v>0</v>
      </c>
      <c r="AO19" s="76">
        <f t="shared" si="147"/>
        <v>0</v>
      </c>
      <c r="AP19" s="76">
        <f t="shared" si="148"/>
        <v>0</v>
      </c>
      <c r="AQ19" s="76">
        <f t="shared" si="149"/>
        <v>0</v>
      </c>
      <c r="AR19" s="76">
        <f t="shared" si="150"/>
        <v>0</v>
      </c>
      <c r="AS19" s="76">
        <f t="shared" si="151"/>
        <v>0</v>
      </c>
      <c r="AT19" s="76">
        <f t="shared" si="152"/>
        <v>0</v>
      </c>
      <c r="AU19" s="76">
        <f t="shared" si="153"/>
        <v>0</v>
      </c>
      <c r="AV19" s="11">
        <f t="shared" si="114"/>
        <v>5</v>
      </c>
      <c r="AW19" s="47">
        <v>42447</v>
      </c>
      <c r="AX19" s="12">
        <f>+IF(AV19&gt;=3,IF(G19=BASE!$L$3,BASE!$M$3,0),IF(G19=BASE!$L$3,'Suivi des arrêts'!AV19,0))</f>
        <v>3</v>
      </c>
      <c r="AY19" s="17">
        <f t="shared" si="168"/>
        <v>2</v>
      </c>
      <c r="AZ19" s="17">
        <f t="shared" si="115"/>
        <v>2016</v>
      </c>
      <c r="BA19" s="48">
        <v>1</v>
      </c>
      <c r="BB19" s="49">
        <v>42446</v>
      </c>
      <c r="BC19" s="49">
        <v>42447</v>
      </c>
      <c r="BD19" s="18">
        <f t="shared" si="155"/>
        <v>2</v>
      </c>
      <c r="BE19" s="49">
        <v>42452</v>
      </c>
      <c r="BF19" s="51">
        <v>42461</v>
      </c>
      <c r="BG19" s="52">
        <f>IF(BH19="","",BH19/BD19)</f>
        <v>7.06</v>
      </c>
      <c r="BH19" s="50">
        <v>14.12</v>
      </c>
      <c r="BI19" s="57"/>
      <c r="BJ19" s="57"/>
      <c r="BK19" s="20">
        <f t="shared" si="157"/>
        <v>0</v>
      </c>
      <c r="BL19" s="57"/>
      <c r="BM19" s="59"/>
      <c r="BN19" s="54" t="str">
        <f t="shared" si="158"/>
        <v/>
      </c>
      <c r="BO19" s="57"/>
      <c r="BP19" s="60"/>
      <c r="BQ19" s="60"/>
      <c r="BR19" s="22">
        <f t="shared" si="159"/>
        <v>0</v>
      </c>
      <c r="BS19" s="60"/>
      <c r="BT19" s="62"/>
      <c r="BU19" s="56" t="str">
        <f t="shared" si="160"/>
        <v/>
      </c>
      <c r="BV19" s="60"/>
      <c r="BW19" s="50"/>
      <c r="BX19" s="50"/>
      <c r="BY19" s="18">
        <f t="shared" si="161"/>
        <v>0</v>
      </c>
      <c r="BZ19" s="50"/>
      <c r="CA19" s="51"/>
      <c r="CB19" s="52" t="str">
        <f t="shared" si="162"/>
        <v/>
      </c>
      <c r="CC19" s="50"/>
      <c r="CD19" s="57"/>
      <c r="CE19" s="57"/>
      <c r="CF19" s="20">
        <f t="shared" si="163"/>
        <v>0</v>
      </c>
      <c r="CG19" s="57"/>
      <c r="CH19" s="59"/>
      <c r="CI19" s="54" t="str">
        <f t="shared" si="164"/>
        <v/>
      </c>
      <c r="CJ19" s="57"/>
      <c r="CK19" s="60"/>
      <c r="CL19" s="60"/>
      <c r="CM19" s="22">
        <f t="shared" si="165"/>
        <v>0</v>
      </c>
      <c r="CN19" s="60"/>
      <c r="CO19" s="62"/>
      <c r="CP19" s="23" t="str">
        <f t="shared" si="166"/>
        <v/>
      </c>
      <c r="CQ19" s="60"/>
      <c r="CR19" s="24">
        <f t="shared" si="116"/>
        <v>0</v>
      </c>
      <c r="CS19" s="63"/>
    </row>
    <row r="20" spans="1:97" x14ac:dyDescent="0.25">
      <c r="A20" s="41">
        <v>2</v>
      </c>
      <c r="B20" s="40">
        <f t="shared" si="117"/>
        <v>3</v>
      </c>
      <c r="C20" s="39" t="str">
        <f>+IF(A20="","",VLOOKUP(A20,BASE!$A$1:$C$23,2))</f>
        <v xml:space="preserve">paul </v>
      </c>
      <c r="D20" s="5" t="str">
        <f>IF(A20="","",VLOOKUP(A20,BASE!$A$1:$C$23,3))</f>
        <v>LAURENT</v>
      </c>
      <c r="E20" s="43">
        <v>1</v>
      </c>
      <c r="F20" s="44">
        <f t="shared" si="118"/>
        <v>3</v>
      </c>
      <c r="G20" s="44" t="s">
        <v>8</v>
      </c>
      <c r="H20" s="44" t="s">
        <v>55</v>
      </c>
      <c r="I20" s="10" t="str">
        <f>+IF(H20="EDUC","EDUC",IF(H20="- 1 ANS","N-1",IF(H20=BASE!$O$3,"RD",IF(G20="MTT","MTT",IF(CR20=0,"RG","EC")))))</f>
        <v>RG</v>
      </c>
      <c r="J20" s="46">
        <v>42459</v>
      </c>
      <c r="K20" s="46">
        <v>42461</v>
      </c>
      <c r="L20" s="76">
        <f t="shared" si="167"/>
        <v>0</v>
      </c>
      <c r="M20" s="76">
        <f t="shared" si="119"/>
        <v>0</v>
      </c>
      <c r="N20" s="76">
        <f t="shared" si="120"/>
        <v>2</v>
      </c>
      <c r="O20" s="76">
        <f t="shared" si="121"/>
        <v>1</v>
      </c>
      <c r="P20" s="76">
        <f t="shared" si="122"/>
        <v>0</v>
      </c>
      <c r="Q20" s="76">
        <f t="shared" si="123"/>
        <v>0</v>
      </c>
      <c r="R20" s="76">
        <f t="shared" si="124"/>
        <v>0</v>
      </c>
      <c r="S20" s="76">
        <f t="shared" si="125"/>
        <v>0</v>
      </c>
      <c r="T20" s="76">
        <f t="shared" si="126"/>
        <v>0</v>
      </c>
      <c r="U20" s="76">
        <f t="shared" si="127"/>
        <v>0</v>
      </c>
      <c r="V20" s="76">
        <f t="shared" si="128"/>
        <v>0</v>
      </c>
      <c r="W20" s="76">
        <f t="shared" si="129"/>
        <v>0</v>
      </c>
      <c r="X20" s="76">
        <f t="shared" si="130"/>
        <v>0</v>
      </c>
      <c r="Y20" s="76">
        <f t="shared" si="131"/>
        <v>0</v>
      </c>
      <c r="Z20" s="76">
        <f t="shared" si="132"/>
        <v>0</v>
      </c>
      <c r="AA20" s="76">
        <f t="shared" si="133"/>
        <v>0</v>
      </c>
      <c r="AB20" s="76">
        <f t="shared" si="134"/>
        <v>0</v>
      </c>
      <c r="AC20" s="76">
        <f t="shared" si="135"/>
        <v>0</v>
      </c>
      <c r="AD20" s="76">
        <f t="shared" si="136"/>
        <v>0</v>
      </c>
      <c r="AE20" s="76">
        <f t="shared" si="137"/>
        <v>0</v>
      </c>
      <c r="AF20" s="76">
        <f t="shared" si="138"/>
        <v>0</v>
      </c>
      <c r="AG20" s="76">
        <f t="shared" si="139"/>
        <v>0</v>
      </c>
      <c r="AH20" s="76">
        <f t="shared" si="140"/>
        <v>0</v>
      </c>
      <c r="AI20" s="76">
        <f t="shared" si="141"/>
        <v>0</v>
      </c>
      <c r="AJ20" s="76">
        <f t="shared" si="142"/>
        <v>0</v>
      </c>
      <c r="AK20" s="76">
        <f t="shared" si="143"/>
        <v>0</v>
      </c>
      <c r="AL20" s="76">
        <f t="shared" si="144"/>
        <v>0</v>
      </c>
      <c r="AM20" s="76">
        <f t="shared" si="145"/>
        <v>0</v>
      </c>
      <c r="AN20" s="76">
        <f t="shared" si="146"/>
        <v>0</v>
      </c>
      <c r="AO20" s="76">
        <f t="shared" si="147"/>
        <v>0</v>
      </c>
      <c r="AP20" s="76">
        <f t="shared" si="148"/>
        <v>0</v>
      </c>
      <c r="AQ20" s="76">
        <f t="shared" si="149"/>
        <v>0</v>
      </c>
      <c r="AR20" s="76">
        <f t="shared" si="150"/>
        <v>0</v>
      </c>
      <c r="AS20" s="76">
        <f t="shared" si="151"/>
        <v>0</v>
      </c>
      <c r="AT20" s="76">
        <f t="shared" si="152"/>
        <v>0</v>
      </c>
      <c r="AU20" s="76">
        <f t="shared" si="153"/>
        <v>0</v>
      </c>
      <c r="AV20" s="11">
        <f t="shared" si="114"/>
        <v>3</v>
      </c>
      <c r="AW20" s="47" t="s">
        <v>32</v>
      </c>
      <c r="AX20" s="12">
        <f>+IF(AV20&gt;=3,IF(G20=BASE!$L$3,BASE!$M$3,0),IF(G20=BASE!$L$3,'Suivi des arrêts'!AV20,0))</f>
        <v>3</v>
      </c>
      <c r="AY20" s="17">
        <f t="shared" si="168"/>
        <v>0</v>
      </c>
      <c r="AZ20" s="17">
        <f t="shared" si="115"/>
        <v>2016</v>
      </c>
      <c r="BA20" s="48">
        <v>1</v>
      </c>
      <c r="BB20" s="50"/>
      <c r="BC20" s="50"/>
      <c r="BD20" s="18">
        <f t="shared" si="155"/>
        <v>0</v>
      </c>
      <c r="BE20" s="50"/>
      <c r="BF20" s="51"/>
      <c r="BG20" s="52" t="str">
        <f t="shared" si="156"/>
        <v/>
      </c>
      <c r="BH20" s="50"/>
      <c r="BI20" s="57"/>
      <c r="BJ20" s="57"/>
      <c r="BK20" s="20">
        <f t="shared" si="157"/>
        <v>0</v>
      </c>
      <c r="BL20" s="57"/>
      <c r="BM20" s="59"/>
      <c r="BN20" s="54" t="str">
        <f t="shared" si="158"/>
        <v/>
      </c>
      <c r="BO20" s="57"/>
      <c r="BP20" s="60"/>
      <c r="BQ20" s="60"/>
      <c r="BR20" s="22">
        <f t="shared" si="159"/>
        <v>0</v>
      </c>
      <c r="BS20" s="60"/>
      <c r="BT20" s="62"/>
      <c r="BU20" s="56" t="str">
        <f t="shared" si="160"/>
        <v/>
      </c>
      <c r="BV20" s="60"/>
      <c r="BW20" s="50"/>
      <c r="BX20" s="50"/>
      <c r="BY20" s="18">
        <f t="shared" si="161"/>
        <v>0</v>
      </c>
      <c r="BZ20" s="50"/>
      <c r="CA20" s="51"/>
      <c r="CB20" s="52" t="str">
        <f t="shared" si="162"/>
        <v/>
      </c>
      <c r="CC20" s="50"/>
      <c r="CD20" s="57"/>
      <c r="CE20" s="57"/>
      <c r="CF20" s="20">
        <f t="shared" si="163"/>
        <v>0</v>
      </c>
      <c r="CG20" s="57"/>
      <c r="CH20" s="59"/>
      <c r="CI20" s="54" t="str">
        <f t="shared" si="164"/>
        <v/>
      </c>
      <c r="CJ20" s="57"/>
      <c r="CK20" s="60"/>
      <c r="CL20" s="60"/>
      <c r="CM20" s="22">
        <f t="shared" si="165"/>
        <v>0</v>
      </c>
      <c r="CN20" s="60"/>
      <c r="CO20" s="62"/>
      <c r="CP20" s="23" t="str">
        <f t="shared" si="166"/>
        <v/>
      </c>
      <c r="CQ20" s="60"/>
      <c r="CR20" s="24">
        <f t="shared" si="116"/>
        <v>0</v>
      </c>
      <c r="CS20" s="63"/>
    </row>
    <row r="21" spans="1:97" x14ac:dyDescent="0.25">
      <c r="A21" s="41">
        <v>1</v>
      </c>
      <c r="B21" s="40">
        <f t="shared" si="117"/>
        <v>2</v>
      </c>
      <c r="C21" s="39" t="str">
        <f>+IF(A21="","",VLOOKUP(A21,BASE!$A$1:$C$23,2))</f>
        <v>pierre</v>
      </c>
      <c r="D21" s="5" t="str">
        <f>IF(A21="","",VLOOKUP(A21,BASE!$A$1:$C$23,3))</f>
        <v>PATRICK</v>
      </c>
      <c r="E21" s="43">
        <v>1</v>
      </c>
      <c r="F21" s="44">
        <f t="shared" si="118"/>
        <v>2</v>
      </c>
      <c r="G21" s="44" t="s">
        <v>8</v>
      </c>
      <c r="H21" s="44" t="s">
        <v>55</v>
      </c>
      <c r="I21" s="10" t="str">
        <f>+IF(H21="EDUC","EDUC",IF(H21="- 1 ANS","N-1",IF(H21=BASE!$O$3,"RD",IF(G21="MTT","MTT",IF(CR21=0,"RG","EC")))))</f>
        <v>RG</v>
      </c>
      <c r="J21" s="46">
        <v>42639</v>
      </c>
      <c r="K21" s="46">
        <v>42640</v>
      </c>
      <c r="L21" s="76">
        <f>+IF(ISBLANK(J21),"",IF(MIN(K21,$L$6)-MAX(J21,$L$5)+1&gt;=0,MIN(K21,$L$6)-MAX(J21,$L$5)+1,0))</f>
        <v>0</v>
      </c>
      <c r="M21" s="76">
        <f t="shared" si="119"/>
        <v>0</v>
      </c>
      <c r="N21" s="76">
        <f t="shared" si="120"/>
        <v>0</v>
      </c>
      <c r="O21" s="76">
        <f t="shared" si="121"/>
        <v>0</v>
      </c>
      <c r="P21" s="76">
        <f t="shared" si="122"/>
        <v>0</v>
      </c>
      <c r="Q21" s="76">
        <f t="shared" si="123"/>
        <v>0</v>
      </c>
      <c r="R21" s="76">
        <f t="shared" si="124"/>
        <v>0</v>
      </c>
      <c r="S21" s="76">
        <f t="shared" si="125"/>
        <v>0</v>
      </c>
      <c r="T21" s="76">
        <f t="shared" si="126"/>
        <v>2</v>
      </c>
      <c r="U21" s="76">
        <f t="shared" si="127"/>
        <v>0</v>
      </c>
      <c r="V21" s="76">
        <f t="shared" si="128"/>
        <v>0</v>
      </c>
      <c r="W21" s="76">
        <f t="shared" si="129"/>
        <v>0</v>
      </c>
      <c r="X21" s="76">
        <f t="shared" si="130"/>
        <v>0</v>
      </c>
      <c r="Y21" s="76">
        <f t="shared" si="131"/>
        <v>0</v>
      </c>
      <c r="Z21" s="76">
        <f t="shared" si="132"/>
        <v>0</v>
      </c>
      <c r="AA21" s="76">
        <f t="shared" si="133"/>
        <v>0</v>
      </c>
      <c r="AB21" s="76">
        <f t="shared" si="134"/>
        <v>0</v>
      </c>
      <c r="AC21" s="76">
        <f t="shared" si="135"/>
        <v>0</v>
      </c>
      <c r="AD21" s="76">
        <f t="shared" si="136"/>
        <v>0</v>
      </c>
      <c r="AE21" s="76">
        <f t="shared" si="137"/>
        <v>0</v>
      </c>
      <c r="AF21" s="76">
        <f t="shared" si="138"/>
        <v>0</v>
      </c>
      <c r="AG21" s="76">
        <f t="shared" si="139"/>
        <v>0</v>
      </c>
      <c r="AH21" s="76">
        <f t="shared" si="140"/>
        <v>0</v>
      </c>
      <c r="AI21" s="76">
        <f t="shared" si="141"/>
        <v>0</v>
      </c>
      <c r="AJ21" s="76">
        <f t="shared" si="142"/>
        <v>0</v>
      </c>
      <c r="AK21" s="76">
        <f t="shared" si="143"/>
        <v>0</v>
      </c>
      <c r="AL21" s="76">
        <f t="shared" si="144"/>
        <v>0</v>
      </c>
      <c r="AM21" s="76">
        <f t="shared" si="145"/>
        <v>0</v>
      </c>
      <c r="AN21" s="76">
        <f t="shared" si="146"/>
        <v>0</v>
      </c>
      <c r="AO21" s="76">
        <f t="shared" si="147"/>
        <v>0</v>
      </c>
      <c r="AP21" s="76">
        <f t="shared" si="148"/>
        <v>0</v>
      </c>
      <c r="AQ21" s="76">
        <f t="shared" si="149"/>
        <v>0</v>
      </c>
      <c r="AR21" s="76">
        <f t="shared" si="150"/>
        <v>0</v>
      </c>
      <c r="AS21" s="76">
        <f t="shared" si="151"/>
        <v>0</v>
      </c>
      <c r="AT21" s="76">
        <f t="shared" si="152"/>
        <v>0</v>
      </c>
      <c r="AU21" s="76">
        <f t="shared" si="153"/>
        <v>0</v>
      </c>
      <c r="AV21" s="11">
        <f t="shared" si="114"/>
        <v>2</v>
      </c>
      <c r="AW21" s="47" t="s">
        <v>32</v>
      </c>
      <c r="AX21" s="12">
        <f>+IF(AV21&gt;=3,IF(G21=BASE!$L$3,BASE!$M$3,0),IF(G21=BASE!$L$3,'Suivi des arrêts'!AV21,0))</f>
        <v>2</v>
      </c>
      <c r="AY21" s="17">
        <f t="shared" si="168"/>
        <v>0</v>
      </c>
      <c r="AZ21" s="17">
        <f t="shared" si="115"/>
        <v>2016</v>
      </c>
      <c r="BA21" s="48">
        <v>1</v>
      </c>
      <c r="BB21" s="50"/>
      <c r="BC21" s="50"/>
      <c r="BD21" s="18">
        <f t="shared" si="155"/>
        <v>0</v>
      </c>
      <c r="BE21" s="50"/>
      <c r="BF21" s="51"/>
      <c r="BG21" s="52" t="str">
        <f t="shared" si="156"/>
        <v/>
      </c>
      <c r="BH21" s="50"/>
      <c r="BI21" s="57"/>
      <c r="BJ21" s="57"/>
      <c r="BK21" s="20">
        <f t="shared" si="157"/>
        <v>0</v>
      </c>
      <c r="BL21" s="57"/>
      <c r="BM21" s="59"/>
      <c r="BN21" s="54" t="str">
        <f t="shared" si="158"/>
        <v/>
      </c>
      <c r="BO21" s="57"/>
      <c r="BP21" s="60"/>
      <c r="BQ21" s="60"/>
      <c r="BR21" s="22">
        <f t="shared" si="159"/>
        <v>0</v>
      </c>
      <c r="BS21" s="60"/>
      <c r="BT21" s="62"/>
      <c r="BU21" s="56" t="str">
        <f t="shared" si="160"/>
        <v/>
      </c>
      <c r="BV21" s="60"/>
      <c r="BW21" s="50"/>
      <c r="BX21" s="50"/>
      <c r="BY21" s="18">
        <f t="shared" si="161"/>
        <v>0</v>
      </c>
      <c r="BZ21" s="50"/>
      <c r="CA21" s="51"/>
      <c r="CB21" s="52" t="str">
        <f t="shared" si="162"/>
        <v/>
      </c>
      <c r="CC21" s="50"/>
      <c r="CD21" s="57"/>
      <c r="CE21" s="57"/>
      <c r="CF21" s="20">
        <f t="shared" si="163"/>
        <v>0</v>
      </c>
      <c r="CG21" s="57"/>
      <c r="CH21" s="59"/>
      <c r="CI21" s="54" t="str">
        <f t="shared" si="164"/>
        <v/>
      </c>
      <c r="CJ21" s="57"/>
      <c r="CK21" s="60"/>
      <c r="CL21" s="60"/>
      <c r="CM21" s="22">
        <f t="shared" si="165"/>
        <v>0</v>
      </c>
      <c r="CN21" s="60"/>
      <c r="CO21" s="62"/>
      <c r="CP21" s="23" t="str">
        <f t="shared" si="166"/>
        <v/>
      </c>
      <c r="CQ21" s="60"/>
      <c r="CR21" s="24">
        <f t="shared" si="116"/>
        <v>0</v>
      </c>
      <c r="CS21" s="63"/>
    </row>
    <row r="22" spans="1:97" x14ac:dyDescent="0.25">
      <c r="A22" s="41"/>
      <c r="B22" s="40">
        <f t="shared" si="117"/>
        <v>0</v>
      </c>
      <c r="C22" s="39" t="str">
        <f>+IF(A22="","",VLOOKUP(A22,BASE!$A$1:$C$23,2))</f>
        <v/>
      </c>
      <c r="D22" s="5" t="str">
        <f>IF(A22="","",VLOOKUP(A22,BASE!$A$1:$C$23,3))</f>
        <v/>
      </c>
      <c r="E22" s="43">
        <v>1</v>
      </c>
      <c r="F22" s="44">
        <f t="shared" si="118"/>
        <v>0</v>
      </c>
      <c r="G22" s="44" t="s">
        <v>19</v>
      </c>
      <c r="H22" s="44"/>
      <c r="I22" s="10" t="str">
        <f>+IF(H22="EDUC","EDUC",IF(H22="- 1 ANS","N-1",IF(H22=BASE!$O$3,"RD",IF(G22="MTT","MTT",IF(CR22=0,"RG","EC")))))</f>
        <v>RG</v>
      </c>
      <c r="J22" s="46"/>
      <c r="K22" s="46"/>
      <c r="L22" s="76" t="str">
        <f t="shared" ref="L22:L43" si="169">+IF(ISBLANK(J22),"",IF(MIN(K22,$L$6)-MAX(J22,$L$5)+1&gt;=0,MIN(K22,$L$6)-MAX(J22,$L$5)+1,0))</f>
        <v/>
      </c>
      <c r="M22" s="76" t="str">
        <f t="shared" ref="M22:M43" si="170">IF(ISBLANK(J22),"",IF(MIN(K22,$M$6)-MAX(J22,$M$5)+1&gt;=0,MIN(K22,$M$6)-MAX(J22,$M$5)+1,0))</f>
        <v/>
      </c>
      <c r="N22" s="76" t="str">
        <f t="shared" ref="N22:N43" si="171">+IF(ISBLANK(J22),"",IF(MIN(K22,$N$6)-MAX(J22,$N$5)+1&gt;=0,MIN(K22,$N$6)-MAX(J22,$N$5)+1,0))</f>
        <v/>
      </c>
      <c r="O22" s="76" t="str">
        <f t="shared" ref="O22:O43" si="172">+IF(ISBLANK(J22),"",IF(MIN(K22,$O$6)-MAX(J22,$O$5)+1&gt;=0,MIN(K22,$O$6)-MAX(J22,$O$5)+1,0))</f>
        <v/>
      </c>
      <c r="P22" s="76" t="str">
        <f t="shared" ref="P22:P43" si="173">+IF(ISBLANK(J22),"",IF(MIN(K22,$P$6)-MAX(J22,$P$5)+1&gt;=0,MIN(K22,$P$6)-MAX(J22,$P$5)+1,0))</f>
        <v/>
      </c>
      <c r="Q22" s="76" t="str">
        <f t="shared" ref="Q22:Q43" si="174">+IF(ISBLANK(J22),"",IF(MIN(K22,$Q$6)-MAX(J22,$Q$5)+1&gt;=0,MIN(K22,$Q$6)-MAX(J22,$Q$5)+1,0))</f>
        <v/>
      </c>
      <c r="R22" s="76" t="str">
        <f t="shared" ref="R22:R43" si="175">+IF(ISBLANK(J22),"",IF(MIN(K22,$R$6)-MAX(J22,$R$5)+1&gt;=0,MIN(K22,$R$6)-MAX(J22,$R$5)+1,0))</f>
        <v/>
      </c>
      <c r="S22" s="76" t="str">
        <f t="shared" ref="S22:S43" si="176">+IF(ISBLANK(J22),"",IF(MIN(K22,$S$6)-MAX(J22,$S$5)+1&gt;=0,MIN(K22,$S$6)-MAX(J22,$S$5)+1,0))</f>
        <v/>
      </c>
      <c r="T22" s="76" t="str">
        <f t="shared" ref="T22:T43" si="177">+IF(ISBLANK(J22),"",IF(MIN(K22,$T$6)-MAX(J22,$T$5)+1&gt;=0,MIN(K22,$T$6)-MAX(J22,$T$5)+1,0))</f>
        <v/>
      </c>
      <c r="U22" s="76" t="str">
        <f t="shared" ref="U22:U43" si="178">+IF(ISBLANK(J22),"",IF(MIN(K22,$U$6)-MAX(J22,$U$5)+1&gt;=0,MIN(K22,$U$6)-MAX(J22,$U$5)+1,0))</f>
        <v/>
      </c>
      <c r="V22" s="76" t="str">
        <f t="shared" ref="V22:V43" si="179">+IF(ISBLANK(J22),"",IF(MIN(K22,$V$6)-MAX(J22,$V$5)+1&gt;=0,MIN(K22,$V$6)-MAX(J22,$V$5)+1,0))</f>
        <v/>
      </c>
      <c r="W22" s="76" t="str">
        <f t="shared" ref="W22:W43" si="180">+IF(ISBLANK(J22),"",IF(MIN(K22,$W$6)-MAX(J22,$W$5)+1&gt;=0,MIN(K22,$W$6)-MAX(J22,$W$5)+1,0))</f>
        <v/>
      </c>
      <c r="X22" s="76" t="str">
        <f t="shared" si="130"/>
        <v/>
      </c>
      <c r="Y22" s="76" t="str">
        <f t="shared" si="131"/>
        <v/>
      </c>
      <c r="Z22" s="76" t="str">
        <f t="shared" si="132"/>
        <v/>
      </c>
      <c r="AA22" s="76" t="str">
        <f t="shared" si="133"/>
        <v/>
      </c>
      <c r="AB22" s="76" t="str">
        <f t="shared" si="134"/>
        <v/>
      </c>
      <c r="AC22" s="76" t="str">
        <f t="shared" si="135"/>
        <v/>
      </c>
      <c r="AD22" s="76" t="str">
        <f t="shared" si="136"/>
        <v/>
      </c>
      <c r="AE22" s="76" t="str">
        <f t="shared" si="137"/>
        <v/>
      </c>
      <c r="AF22" s="76" t="str">
        <f t="shared" si="138"/>
        <v/>
      </c>
      <c r="AG22" s="76" t="str">
        <f t="shared" si="139"/>
        <v/>
      </c>
      <c r="AH22" s="76" t="str">
        <f t="shared" si="140"/>
        <v/>
      </c>
      <c r="AI22" s="76" t="str">
        <f t="shared" si="141"/>
        <v/>
      </c>
      <c r="AJ22" s="76" t="str">
        <f t="shared" si="142"/>
        <v/>
      </c>
      <c r="AK22" s="76" t="str">
        <f t="shared" si="143"/>
        <v/>
      </c>
      <c r="AL22" s="76" t="str">
        <f t="shared" si="144"/>
        <v/>
      </c>
      <c r="AM22" s="76" t="str">
        <f t="shared" si="145"/>
        <v/>
      </c>
      <c r="AN22" s="76" t="str">
        <f t="shared" si="146"/>
        <v/>
      </c>
      <c r="AO22" s="76" t="str">
        <f t="shared" si="147"/>
        <v/>
      </c>
      <c r="AP22" s="76" t="str">
        <f t="shared" si="148"/>
        <v/>
      </c>
      <c r="AQ22" s="76" t="str">
        <f t="shared" si="149"/>
        <v/>
      </c>
      <c r="AR22" s="76" t="str">
        <f t="shared" si="150"/>
        <v/>
      </c>
      <c r="AS22" s="76" t="str">
        <f t="shared" si="151"/>
        <v/>
      </c>
      <c r="AT22" s="76" t="str">
        <f t="shared" si="152"/>
        <v/>
      </c>
      <c r="AU22" s="76" t="str">
        <f t="shared" si="153"/>
        <v/>
      </c>
      <c r="AV22" s="11">
        <f t="shared" si="114"/>
        <v>0</v>
      </c>
      <c r="AW22" s="47"/>
      <c r="AX22" s="12">
        <f>+IF(AV22&gt;=3,IF(G22=BASE!$L$3,BASE!$M$3,0),IF(G22=BASE!$L$3,'Suivi des arrêts'!AV22,0))</f>
        <v>0</v>
      </c>
      <c r="AY22" s="17">
        <f t="shared" si="168"/>
        <v>0</v>
      </c>
      <c r="AZ22" s="17" t="str">
        <f t="shared" si="115"/>
        <v/>
      </c>
      <c r="BA22" s="48"/>
      <c r="BB22" s="50"/>
      <c r="BC22" s="50"/>
      <c r="BD22" s="18">
        <f t="shared" si="155"/>
        <v>0</v>
      </c>
      <c r="BE22" s="50"/>
      <c r="BF22" s="51"/>
      <c r="BG22" s="52" t="str">
        <f t="shared" si="156"/>
        <v/>
      </c>
      <c r="BH22" s="50"/>
      <c r="BI22" s="57"/>
      <c r="BJ22" s="57"/>
      <c r="BK22" s="20">
        <f t="shared" si="157"/>
        <v>0</v>
      </c>
      <c r="BL22" s="57"/>
      <c r="BM22" s="59"/>
      <c r="BN22" s="54" t="str">
        <f t="shared" si="158"/>
        <v/>
      </c>
      <c r="BO22" s="57"/>
      <c r="BP22" s="60"/>
      <c r="BQ22" s="60"/>
      <c r="BR22" s="22">
        <f t="shared" si="159"/>
        <v>0</v>
      </c>
      <c r="BS22" s="60"/>
      <c r="BT22" s="62"/>
      <c r="BU22" s="56" t="str">
        <f t="shared" si="160"/>
        <v/>
      </c>
      <c r="BV22" s="60"/>
      <c r="BW22" s="50"/>
      <c r="BX22" s="50"/>
      <c r="BY22" s="18">
        <f t="shared" si="161"/>
        <v>0</v>
      </c>
      <c r="BZ22" s="50"/>
      <c r="CA22" s="51"/>
      <c r="CB22" s="52" t="str">
        <f t="shared" si="162"/>
        <v/>
      </c>
      <c r="CC22" s="50"/>
      <c r="CD22" s="57"/>
      <c r="CE22" s="57"/>
      <c r="CF22" s="20">
        <f t="shared" si="163"/>
        <v>0</v>
      </c>
      <c r="CG22" s="57"/>
      <c r="CH22" s="59"/>
      <c r="CI22" s="54" t="str">
        <f t="shared" si="164"/>
        <v/>
      </c>
      <c r="CJ22" s="57"/>
      <c r="CK22" s="60"/>
      <c r="CL22" s="60"/>
      <c r="CM22" s="22">
        <f t="shared" si="165"/>
        <v>0</v>
      </c>
      <c r="CN22" s="60"/>
      <c r="CO22" s="62"/>
      <c r="CP22" s="23" t="str">
        <f t="shared" si="166"/>
        <v/>
      </c>
      <c r="CQ22" s="60"/>
      <c r="CR22" s="24">
        <f t="shared" si="116"/>
        <v>0</v>
      </c>
      <c r="CS22" s="63"/>
    </row>
    <row r="23" spans="1:97" x14ac:dyDescent="0.25">
      <c r="A23" s="41"/>
      <c r="B23" s="40">
        <f t="shared" si="117"/>
        <v>0</v>
      </c>
      <c r="C23" s="39" t="str">
        <f>+IF(A23="","",VLOOKUP(A23,BASE!$A$1:$C$23,2))</f>
        <v/>
      </c>
      <c r="D23" s="5" t="str">
        <f>IF(A23="","",VLOOKUP(A23,BASE!$A$1:$C$23,3))</f>
        <v/>
      </c>
      <c r="E23" s="43">
        <v>1</v>
      </c>
      <c r="F23" s="44">
        <f t="shared" si="118"/>
        <v>0</v>
      </c>
      <c r="G23" s="44" t="s">
        <v>19</v>
      </c>
      <c r="H23" s="44"/>
      <c r="I23" s="10" t="str">
        <f>+IF(H23="EDUC","EDUC",IF(H23="- 1 ANS","N-1",IF(H23=BASE!$O$3,"RD",IF(G23="MTT","MTT",IF(CR23=0,"RG","EC")))))</f>
        <v>RG</v>
      </c>
      <c r="J23" s="46"/>
      <c r="K23" s="46"/>
      <c r="L23" s="76" t="str">
        <f t="shared" si="169"/>
        <v/>
      </c>
      <c r="M23" s="76" t="str">
        <f t="shared" si="170"/>
        <v/>
      </c>
      <c r="N23" s="76" t="str">
        <f t="shared" si="171"/>
        <v/>
      </c>
      <c r="O23" s="76" t="str">
        <f t="shared" si="172"/>
        <v/>
      </c>
      <c r="P23" s="76" t="str">
        <f t="shared" si="173"/>
        <v/>
      </c>
      <c r="Q23" s="76" t="str">
        <f t="shared" si="174"/>
        <v/>
      </c>
      <c r="R23" s="76" t="str">
        <f t="shared" si="175"/>
        <v/>
      </c>
      <c r="S23" s="76" t="str">
        <f t="shared" si="176"/>
        <v/>
      </c>
      <c r="T23" s="76" t="str">
        <f t="shared" si="177"/>
        <v/>
      </c>
      <c r="U23" s="76" t="str">
        <f t="shared" si="178"/>
        <v/>
      </c>
      <c r="V23" s="76" t="str">
        <f t="shared" si="179"/>
        <v/>
      </c>
      <c r="W23" s="76" t="str">
        <f t="shared" si="180"/>
        <v/>
      </c>
      <c r="X23" s="76" t="str">
        <f t="shared" si="130"/>
        <v/>
      </c>
      <c r="Y23" s="76" t="str">
        <f t="shared" si="131"/>
        <v/>
      </c>
      <c r="Z23" s="76" t="str">
        <f t="shared" si="132"/>
        <v/>
      </c>
      <c r="AA23" s="76" t="str">
        <f t="shared" si="133"/>
        <v/>
      </c>
      <c r="AB23" s="76" t="str">
        <f t="shared" si="134"/>
        <v/>
      </c>
      <c r="AC23" s="76" t="str">
        <f t="shared" si="135"/>
        <v/>
      </c>
      <c r="AD23" s="76" t="str">
        <f t="shared" si="136"/>
        <v/>
      </c>
      <c r="AE23" s="76" t="str">
        <f t="shared" si="137"/>
        <v/>
      </c>
      <c r="AF23" s="76" t="str">
        <f t="shared" si="138"/>
        <v/>
      </c>
      <c r="AG23" s="76" t="str">
        <f t="shared" si="139"/>
        <v/>
      </c>
      <c r="AH23" s="76" t="str">
        <f t="shared" si="140"/>
        <v/>
      </c>
      <c r="AI23" s="76" t="str">
        <f t="shared" si="141"/>
        <v/>
      </c>
      <c r="AJ23" s="76" t="str">
        <f t="shared" si="142"/>
        <v/>
      </c>
      <c r="AK23" s="76" t="str">
        <f t="shared" si="143"/>
        <v/>
      </c>
      <c r="AL23" s="76" t="str">
        <f t="shared" si="144"/>
        <v/>
      </c>
      <c r="AM23" s="76" t="str">
        <f t="shared" si="145"/>
        <v/>
      </c>
      <c r="AN23" s="76" t="str">
        <f t="shared" si="146"/>
        <v/>
      </c>
      <c r="AO23" s="76" t="str">
        <f t="shared" si="147"/>
        <v/>
      </c>
      <c r="AP23" s="76" t="str">
        <f t="shared" si="148"/>
        <v/>
      </c>
      <c r="AQ23" s="76" t="str">
        <f t="shared" si="149"/>
        <v/>
      </c>
      <c r="AR23" s="76" t="str">
        <f t="shared" si="150"/>
        <v/>
      </c>
      <c r="AS23" s="76" t="str">
        <f t="shared" si="151"/>
        <v/>
      </c>
      <c r="AT23" s="76" t="str">
        <f t="shared" si="152"/>
        <v/>
      </c>
      <c r="AU23" s="76" t="str">
        <f t="shared" si="153"/>
        <v/>
      </c>
      <c r="AV23" s="11">
        <f t="shared" si="114"/>
        <v>0</v>
      </c>
      <c r="AW23" s="47"/>
      <c r="AX23" s="12">
        <f>+IF(AV23&gt;=3,IF(G23=BASE!$L$3,BASE!$M$3,0),IF(G23=BASE!$L$3,'Suivi des arrêts'!AV23,0))</f>
        <v>0</v>
      </c>
      <c r="AY23" s="17">
        <f t="shared" si="168"/>
        <v>0</v>
      </c>
      <c r="AZ23" s="17" t="str">
        <f t="shared" si="115"/>
        <v/>
      </c>
      <c r="BA23" s="48"/>
      <c r="BB23" s="50"/>
      <c r="BC23" s="50"/>
      <c r="BD23" s="18">
        <f t="shared" si="155"/>
        <v>0</v>
      </c>
      <c r="BE23" s="50"/>
      <c r="BF23" s="51"/>
      <c r="BG23" s="52" t="str">
        <f t="shared" si="156"/>
        <v/>
      </c>
      <c r="BH23" s="50"/>
      <c r="BI23" s="57"/>
      <c r="BJ23" s="57"/>
      <c r="BK23" s="20">
        <f t="shared" si="157"/>
        <v>0</v>
      </c>
      <c r="BL23" s="57"/>
      <c r="BM23" s="59"/>
      <c r="BN23" s="54" t="str">
        <f t="shared" si="158"/>
        <v/>
      </c>
      <c r="BO23" s="57"/>
      <c r="BP23" s="60"/>
      <c r="BQ23" s="60"/>
      <c r="BR23" s="22">
        <f t="shared" si="159"/>
        <v>0</v>
      </c>
      <c r="BS23" s="60"/>
      <c r="BT23" s="62"/>
      <c r="BU23" s="56" t="str">
        <f t="shared" si="160"/>
        <v/>
      </c>
      <c r="BV23" s="60"/>
      <c r="BW23" s="50"/>
      <c r="BX23" s="50"/>
      <c r="BY23" s="18">
        <f t="shared" si="161"/>
        <v>0</v>
      </c>
      <c r="BZ23" s="50"/>
      <c r="CA23" s="51"/>
      <c r="CB23" s="52" t="str">
        <f t="shared" si="162"/>
        <v/>
      </c>
      <c r="CC23" s="50"/>
      <c r="CD23" s="57"/>
      <c r="CE23" s="57"/>
      <c r="CF23" s="20">
        <f t="shared" si="163"/>
        <v>0</v>
      </c>
      <c r="CG23" s="57"/>
      <c r="CH23" s="59"/>
      <c r="CI23" s="54" t="str">
        <f t="shared" si="164"/>
        <v/>
      </c>
      <c r="CJ23" s="57"/>
      <c r="CK23" s="60"/>
      <c r="CL23" s="60"/>
      <c r="CM23" s="22">
        <f t="shared" si="165"/>
        <v>0</v>
      </c>
      <c r="CN23" s="60"/>
      <c r="CO23" s="62"/>
      <c r="CP23" s="23" t="str">
        <f t="shared" si="166"/>
        <v/>
      </c>
      <c r="CQ23" s="60"/>
      <c r="CR23" s="24">
        <f t="shared" si="116"/>
        <v>0</v>
      </c>
      <c r="CS23" s="63"/>
    </row>
    <row r="24" spans="1:97" x14ac:dyDescent="0.25">
      <c r="A24" s="41"/>
      <c r="B24" s="40">
        <f t="shared" si="117"/>
        <v>0</v>
      </c>
      <c r="C24" s="39" t="str">
        <f>+IF(A24="","",VLOOKUP(A24,BASE!$A$1:$C$23,2))</f>
        <v/>
      </c>
      <c r="D24" s="5" t="str">
        <f>IF(A24="","",VLOOKUP(A24,BASE!$A$1:$C$23,3))</f>
        <v/>
      </c>
      <c r="E24" s="43">
        <v>1</v>
      </c>
      <c r="F24" s="44">
        <f t="shared" si="118"/>
        <v>0</v>
      </c>
      <c r="G24" s="44" t="s">
        <v>19</v>
      </c>
      <c r="H24" s="44"/>
      <c r="I24" s="10" t="str">
        <f>+IF(H24="EDUC","EDUC",IF(H24="- 1 ANS","N-1",IF(H24=BASE!$O$3,"RD",IF(G24="MTT","MTT",IF(CR24=0,"RG","EC")))))</f>
        <v>RG</v>
      </c>
      <c r="J24" s="46"/>
      <c r="K24" s="46"/>
      <c r="L24" s="76" t="str">
        <f t="shared" si="169"/>
        <v/>
      </c>
      <c r="M24" s="76" t="str">
        <f t="shared" si="170"/>
        <v/>
      </c>
      <c r="N24" s="76" t="str">
        <f t="shared" si="171"/>
        <v/>
      </c>
      <c r="O24" s="76" t="str">
        <f t="shared" si="172"/>
        <v/>
      </c>
      <c r="P24" s="76" t="str">
        <f t="shared" si="173"/>
        <v/>
      </c>
      <c r="Q24" s="76" t="str">
        <f t="shared" si="174"/>
        <v/>
      </c>
      <c r="R24" s="76" t="str">
        <f t="shared" si="175"/>
        <v/>
      </c>
      <c r="S24" s="76" t="str">
        <f t="shared" si="176"/>
        <v/>
      </c>
      <c r="T24" s="76" t="str">
        <f t="shared" si="177"/>
        <v/>
      </c>
      <c r="U24" s="76" t="str">
        <f t="shared" si="178"/>
        <v/>
      </c>
      <c r="V24" s="76" t="str">
        <f t="shared" si="179"/>
        <v/>
      </c>
      <c r="W24" s="76" t="str">
        <f t="shared" si="180"/>
        <v/>
      </c>
      <c r="X24" s="76" t="str">
        <f t="shared" si="130"/>
        <v/>
      </c>
      <c r="Y24" s="76" t="str">
        <f t="shared" si="131"/>
        <v/>
      </c>
      <c r="Z24" s="76" t="str">
        <f t="shared" si="132"/>
        <v/>
      </c>
      <c r="AA24" s="76" t="str">
        <f t="shared" si="133"/>
        <v/>
      </c>
      <c r="AB24" s="76" t="str">
        <f t="shared" si="134"/>
        <v/>
      </c>
      <c r="AC24" s="76" t="str">
        <f t="shared" si="135"/>
        <v/>
      </c>
      <c r="AD24" s="76" t="str">
        <f t="shared" si="136"/>
        <v/>
      </c>
      <c r="AE24" s="76" t="str">
        <f t="shared" si="137"/>
        <v/>
      </c>
      <c r="AF24" s="76" t="str">
        <f t="shared" si="138"/>
        <v/>
      </c>
      <c r="AG24" s="76" t="str">
        <f t="shared" si="139"/>
        <v/>
      </c>
      <c r="AH24" s="76" t="str">
        <f t="shared" si="140"/>
        <v/>
      </c>
      <c r="AI24" s="76" t="str">
        <f t="shared" si="141"/>
        <v/>
      </c>
      <c r="AJ24" s="76" t="str">
        <f t="shared" si="142"/>
        <v/>
      </c>
      <c r="AK24" s="76" t="str">
        <f t="shared" si="143"/>
        <v/>
      </c>
      <c r="AL24" s="76" t="str">
        <f t="shared" si="144"/>
        <v/>
      </c>
      <c r="AM24" s="76" t="str">
        <f t="shared" si="145"/>
        <v/>
      </c>
      <c r="AN24" s="76" t="str">
        <f t="shared" si="146"/>
        <v/>
      </c>
      <c r="AO24" s="76" t="str">
        <f t="shared" si="147"/>
        <v/>
      </c>
      <c r="AP24" s="76" t="str">
        <f t="shared" si="148"/>
        <v/>
      </c>
      <c r="AQ24" s="76" t="str">
        <f t="shared" si="149"/>
        <v/>
      </c>
      <c r="AR24" s="76" t="str">
        <f t="shared" si="150"/>
        <v/>
      </c>
      <c r="AS24" s="76" t="str">
        <f t="shared" si="151"/>
        <v/>
      </c>
      <c r="AT24" s="76" t="str">
        <f t="shared" si="152"/>
        <v/>
      </c>
      <c r="AU24" s="76" t="str">
        <f t="shared" si="153"/>
        <v/>
      </c>
      <c r="AV24" s="11">
        <f t="shared" si="114"/>
        <v>0</v>
      </c>
      <c r="AW24" s="47"/>
      <c r="AX24" s="12">
        <f>+IF(AV24&gt;=3,IF(G24=BASE!$L$3,BASE!$M$3,0),IF(G24=BASE!$L$3,'Suivi des arrêts'!AV24,0))</f>
        <v>0</v>
      </c>
      <c r="AY24" s="17">
        <f t="shared" si="168"/>
        <v>0</v>
      </c>
      <c r="AZ24" s="17" t="str">
        <f t="shared" si="115"/>
        <v/>
      </c>
      <c r="BA24" s="48"/>
      <c r="BB24" s="50"/>
      <c r="BC24" s="50"/>
      <c r="BD24" s="18">
        <f t="shared" si="155"/>
        <v>0</v>
      </c>
      <c r="BE24" s="50"/>
      <c r="BF24" s="51"/>
      <c r="BG24" s="52" t="str">
        <f t="shared" si="156"/>
        <v/>
      </c>
      <c r="BH24" s="50"/>
      <c r="BI24" s="57"/>
      <c r="BJ24" s="57"/>
      <c r="BK24" s="20">
        <f t="shared" si="157"/>
        <v>0</v>
      </c>
      <c r="BL24" s="57"/>
      <c r="BM24" s="59"/>
      <c r="BN24" s="54" t="str">
        <f t="shared" si="158"/>
        <v/>
      </c>
      <c r="BO24" s="57"/>
      <c r="BP24" s="60"/>
      <c r="BQ24" s="60"/>
      <c r="BR24" s="22">
        <f t="shared" si="159"/>
        <v>0</v>
      </c>
      <c r="BS24" s="60"/>
      <c r="BT24" s="62"/>
      <c r="BU24" s="56" t="str">
        <f t="shared" si="160"/>
        <v/>
      </c>
      <c r="BV24" s="60"/>
      <c r="BW24" s="50"/>
      <c r="BX24" s="50"/>
      <c r="BY24" s="18">
        <f t="shared" si="161"/>
        <v>0</v>
      </c>
      <c r="BZ24" s="50"/>
      <c r="CA24" s="51"/>
      <c r="CB24" s="52" t="str">
        <f t="shared" si="162"/>
        <v/>
      </c>
      <c r="CC24" s="50"/>
      <c r="CD24" s="57"/>
      <c r="CE24" s="57"/>
      <c r="CF24" s="20">
        <f t="shared" si="163"/>
        <v>0</v>
      </c>
      <c r="CG24" s="57"/>
      <c r="CH24" s="59"/>
      <c r="CI24" s="54" t="str">
        <f t="shared" si="164"/>
        <v/>
      </c>
      <c r="CJ24" s="57"/>
      <c r="CK24" s="60"/>
      <c r="CL24" s="60"/>
      <c r="CM24" s="22">
        <f t="shared" si="165"/>
        <v>0</v>
      </c>
      <c r="CN24" s="60"/>
      <c r="CO24" s="62"/>
      <c r="CP24" s="23" t="str">
        <f t="shared" si="166"/>
        <v/>
      </c>
      <c r="CQ24" s="60"/>
      <c r="CR24" s="24">
        <f t="shared" si="116"/>
        <v>0</v>
      </c>
      <c r="CS24" s="63"/>
    </row>
    <row r="25" spans="1:97" x14ac:dyDescent="0.25">
      <c r="A25" s="41"/>
      <c r="B25" s="40">
        <f t="shared" si="117"/>
        <v>0</v>
      </c>
      <c r="C25" s="39" t="str">
        <f>+IF(A25="","",VLOOKUP(A25,BASE!$A$1:$C$23,2))</f>
        <v/>
      </c>
      <c r="D25" s="5" t="str">
        <f>IF(A25="","",VLOOKUP(A25,BASE!$A$1:$C$23,3))</f>
        <v/>
      </c>
      <c r="E25" s="43">
        <v>1</v>
      </c>
      <c r="F25" s="44">
        <f t="shared" si="118"/>
        <v>0</v>
      </c>
      <c r="G25" s="44" t="s">
        <v>19</v>
      </c>
      <c r="H25" s="44"/>
      <c r="I25" s="10" t="str">
        <f>+IF(H25="EDUC","EDUC",IF(H25="- 1 ANS","N-1",IF(H25=BASE!$O$3,"RD",IF(G25="MTT","MTT",IF(CR25=0,"RG","EC")))))</f>
        <v>RG</v>
      </c>
      <c r="J25" s="46"/>
      <c r="K25" s="46"/>
      <c r="L25" s="76" t="str">
        <f t="shared" si="169"/>
        <v/>
      </c>
      <c r="M25" s="76" t="str">
        <f t="shared" si="170"/>
        <v/>
      </c>
      <c r="N25" s="76" t="str">
        <f t="shared" si="171"/>
        <v/>
      </c>
      <c r="O25" s="76" t="str">
        <f t="shared" si="172"/>
        <v/>
      </c>
      <c r="P25" s="76" t="str">
        <f t="shared" si="173"/>
        <v/>
      </c>
      <c r="Q25" s="76" t="str">
        <f t="shared" si="174"/>
        <v/>
      </c>
      <c r="R25" s="76" t="str">
        <f t="shared" si="175"/>
        <v/>
      </c>
      <c r="S25" s="76" t="str">
        <f t="shared" si="176"/>
        <v/>
      </c>
      <c r="T25" s="76" t="str">
        <f t="shared" si="177"/>
        <v/>
      </c>
      <c r="U25" s="76" t="str">
        <f t="shared" si="178"/>
        <v/>
      </c>
      <c r="V25" s="76" t="str">
        <f t="shared" si="179"/>
        <v/>
      </c>
      <c r="W25" s="76" t="str">
        <f t="shared" si="180"/>
        <v/>
      </c>
      <c r="X25" s="76" t="str">
        <f t="shared" si="130"/>
        <v/>
      </c>
      <c r="Y25" s="76" t="str">
        <f t="shared" si="131"/>
        <v/>
      </c>
      <c r="Z25" s="76" t="str">
        <f t="shared" si="132"/>
        <v/>
      </c>
      <c r="AA25" s="76" t="str">
        <f t="shared" si="133"/>
        <v/>
      </c>
      <c r="AB25" s="76" t="str">
        <f t="shared" si="134"/>
        <v/>
      </c>
      <c r="AC25" s="76" t="str">
        <f t="shared" si="135"/>
        <v/>
      </c>
      <c r="AD25" s="76" t="str">
        <f t="shared" si="136"/>
        <v/>
      </c>
      <c r="AE25" s="76" t="str">
        <f t="shared" si="137"/>
        <v/>
      </c>
      <c r="AF25" s="76" t="str">
        <f t="shared" si="138"/>
        <v/>
      </c>
      <c r="AG25" s="76" t="str">
        <f t="shared" si="139"/>
        <v/>
      </c>
      <c r="AH25" s="76" t="str">
        <f t="shared" si="140"/>
        <v/>
      </c>
      <c r="AI25" s="76" t="str">
        <f t="shared" si="141"/>
        <v/>
      </c>
      <c r="AJ25" s="76" t="str">
        <f t="shared" si="142"/>
        <v/>
      </c>
      <c r="AK25" s="76" t="str">
        <f t="shared" si="143"/>
        <v/>
      </c>
      <c r="AL25" s="76" t="str">
        <f t="shared" si="144"/>
        <v/>
      </c>
      <c r="AM25" s="76" t="str">
        <f t="shared" si="145"/>
        <v/>
      </c>
      <c r="AN25" s="76" t="str">
        <f t="shared" si="146"/>
        <v/>
      </c>
      <c r="AO25" s="76" t="str">
        <f t="shared" si="147"/>
        <v/>
      </c>
      <c r="AP25" s="76" t="str">
        <f t="shared" si="148"/>
        <v/>
      </c>
      <c r="AQ25" s="76" t="str">
        <f t="shared" si="149"/>
        <v/>
      </c>
      <c r="AR25" s="76" t="str">
        <f t="shared" si="150"/>
        <v/>
      </c>
      <c r="AS25" s="76" t="str">
        <f t="shared" si="151"/>
        <v/>
      </c>
      <c r="AT25" s="76" t="str">
        <f t="shared" si="152"/>
        <v/>
      </c>
      <c r="AU25" s="76" t="str">
        <f t="shared" si="153"/>
        <v/>
      </c>
      <c r="AV25" s="11">
        <f t="shared" si="114"/>
        <v>0</v>
      </c>
      <c r="AW25" s="47"/>
      <c r="AX25" s="12">
        <f>+IF(AV25&gt;=3,IF(G25=BASE!$L$3,BASE!$M$3,0),IF(G25=BASE!$L$3,'Suivi des arrêts'!AV25,0))</f>
        <v>0</v>
      </c>
      <c r="AY25" s="17">
        <f t="shared" si="168"/>
        <v>0</v>
      </c>
      <c r="AZ25" s="17" t="str">
        <f t="shared" si="115"/>
        <v/>
      </c>
      <c r="BA25" s="48"/>
      <c r="BB25" s="50"/>
      <c r="BC25" s="50"/>
      <c r="BD25" s="18">
        <f t="shared" si="155"/>
        <v>0</v>
      </c>
      <c r="BE25" s="50"/>
      <c r="BF25" s="51"/>
      <c r="BG25" s="52" t="str">
        <f t="shared" si="156"/>
        <v/>
      </c>
      <c r="BH25" s="50"/>
      <c r="BI25" s="57"/>
      <c r="BJ25" s="57"/>
      <c r="BK25" s="20">
        <f t="shared" si="157"/>
        <v>0</v>
      </c>
      <c r="BL25" s="57"/>
      <c r="BM25" s="59"/>
      <c r="BN25" s="54" t="str">
        <f t="shared" si="158"/>
        <v/>
      </c>
      <c r="BO25" s="57"/>
      <c r="BP25" s="60"/>
      <c r="BQ25" s="60"/>
      <c r="BR25" s="22">
        <f t="shared" si="159"/>
        <v>0</v>
      </c>
      <c r="BS25" s="60"/>
      <c r="BT25" s="62"/>
      <c r="BU25" s="56" t="str">
        <f t="shared" si="160"/>
        <v/>
      </c>
      <c r="BV25" s="60"/>
      <c r="BW25" s="50"/>
      <c r="BX25" s="50"/>
      <c r="BY25" s="18">
        <f t="shared" si="161"/>
        <v>0</v>
      </c>
      <c r="BZ25" s="50"/>
      <c r="CA25" s="51"/>
      <c r="CB25" s="52" t="str">
        <f t="shared" si="162"/>
        <v/>
      </c>
      <c r="CC25" s="50"/>
      <c r="CD25" s="57"/>
      <c r="CE25" s="57"/>
      <c r="CF25" s="20">
        <f t="shared" si="163"/>
        <v>0</v>
      </c>
      <c r="CG25" s="57"/>
      <c r="CH25" s="59"/>
      <c r="CI25" s="54" t="str">
        <f t="shared" si="164"/>
        <v/>
      </c>
      <c r="CJ25" s="57"/>
      <c r="CK25" s="60"/>
      <c r="CL25" s="60"/>
      <c r="CM25" s="22">
        <f t="shared" si="165"/>
        <v>0</v>
      </c>
      <c r="CN25" s="60"/>
      <c r="CO25" s="62"/>
      <c r="CP25" s="23" t="str">
        <f t="shared" si="166"/>
        <v/>
      </c>
      <c r="CQ25" s="60"/>
      <c r="CR25" s="24">
        <f t="shared" si="116"/>
        <v>0</v>
      </c>
      <c r="CS25" s="63"/>
    </row>
    <row r="26" spans="1:97" x14ac:dyDescent="0.25">
      <c r="A26" s="41"/>
      <c r="B26" s="40">
        <f t="shared" si="117"/>
        <v>0</v>
      </c>
      <c r="C26" s="39" t="str">
        <f>+IF(A26="","",VLOOKUP(A26,BASE!$A$1:$C$23,2))</f>
        <v/>
      </c>
      <c r="D26" s="5" t="str">
        <f>IF(A26="","",VLOOKUP(A26,BASE!$A$1:$C$23,3))</f>
        <v/>
      </c>
      <c r="E26" s="43">
        <v>1</v>
      </c>
      <c r="F26" s="44">
        <f t="shared" si="118"/>
        <v>0</v>
      </c>
      <c r="G26" s="44" t="s">
        <v>19</v>
      </c>
      <c r="H26" s="44"/>
      <c r="I26" s="10" t="str">
        <f>+IF(H26="EDUC","EDUC",IF(H26="- 1 ANS","N-1",IF(H26=BASE!$O$3,"RD",IF(G26="MTT","MTT",IF(CR26=0,"RG","EC")))))</f>
        <v>RG</v>
      </c>
      <c r="J26" s="46"/>
      <c r="K26" s="46"/>
      <c r="L26" s="76" t="str">
        <f t="shared" si="169"/>
        <v/>
      </c>
      <c r="M26" s="76" t="str">
        <f t="shared" si="170"/>
        <v/>
      </c>
      <c r="N26" s="76" t="str">
        <f t="shared" si="171"/>
        <v/>
      </c>
      <c r="O26" s="76" t="str">
        <f t="shared" si="172"/>
        <v/>
      </c>
      <c r="P26" s="76" t="str">
        <f t="shared" si="173"/>
        <v/>
      </c>
      <c r="Q26" s="76" t="str">
        <f t="shared" si="174"/>
        <v/>
      </c>
      <c r="R26" s="76" t="str">
        <f t="shared" si="175"/>
        <v/>
      </c>
      <c r="S26" s="76" t="str">
        <f t="shared" si="176"/>
        <v/>
      </c>
      <c r="T26" s="76" t="str">
        <f t="shared" si="177"/>
        <v/>
      </c>
      <c r="U26" s="76" t="str">
        <f t="shared" si="178"/>
        <v/>
      </c>
      <c r="V26" s="76" t="str">
        <f t="shared" si="179"/>
        <v/>
      </c>
      <c r="W26" s="76" t="str">
        <f t="shared" si="180"/>
        <v/>
      </c>
      <c r="X26" s="76" t="str">
        <f t="shared" si="130"/>
        <v/>
      </c>
      <c r="Y26" s="76" t="str">
        <f t="shared" si="131"/>
        <v/>
      </c>
      <c r="Z26" s="76" t="str">
        <f t="shared" si="132"/>
        <v/>
      </c>
      <c r="AA26" s="76" t="str">
        <f t="shared" si="133"/>
        <v/>
      </c>
      <c r="AB26" s="76" t="str">
        <f t="shared" si="134"/>
        <v/>
      </c>
      <c r="AC26" s="76" t="str">
        <f t="shared" si="135"/>
        <v/>
      </c>
      <c r="AD26" s="76" t="str">
        <f t="shared" si="136"/>
        <v/>
      </c>
      <c r="AE26" s="76" t="str">
        <f t="shared" si="137"/>
        <v/>
      </c>
      <c r="AF26" s="76" t="str">
        <f t="shared" si="138"/>
        <v/>
      </c>
      <c r="AG26" s="76" t="str">
        <f t="shared" si="139"/>
        <v/>
      </c>
      <c r="AH26" s="76" t="str">
        <f t="shared" si="140"/>
        <v/>
      </c>
      <c r="AI26" s="76" t="str">
        <f t="shared" si="141"/>
        <v/>
      </c>
      <c r="AJ26" s="76" t="str">
        <f t="shared" si="142"/>
        <v/>
      </c>
      <c r="AK26" s="76" t="str">
        <f t="shared" si="143"/>
        <v/>
      </c>
      <c r="AL26" s="76" t="str">
        <f t="shared" si="144"/>
        <v/>
      </c>
      <c r="AM26" s="76" t="str">
        <f t="shared" si="145"/>
        <v/>
      </c>
      <c r="AN26" s="76" t="str">
        <f t="shared" si="146"/>
        <v/>
      </c>
      <c r="AO26" s="76" t="str">
        <f t="shared" si="147"/>
        <v/>
      </c>
      <c r="AP26" s="76" t="str">
        <f t="shared" si="148"/>
        <v/>
      </c>
      <c r="AQ26" s="76" t="str">
        <f t="shared" si="149"/>
        <v/>
      </c>
      <c r="AR26" s="76" t="str">
        <f t="shared" si="150"/>
        <v/>
      </c>
      <c r="AS26" s="76" t="str">
        <f t="shared" si="151"/>
        <v/>
      </c>
      <c r="AT26" s="76" t="str">
        <f t="shared" si="152"/>
        <v/>
      </c>
      <c r="AU26" s="76" t="str">
        <f t="shared" si="153"/>
        <v/>
      </c>
      <c r="AV26" s="11">
        <f t="shared" si="114"/>
        <v>0</v>
      </c>
      <c r="AW26" s="47"/>
      <c r="AX26" s="12">
        <f>+IF(AV26&gt;=3,IF(G26=BASE!$L$3,BASE!$M$3,0),IF(G26=BASE!$L$3,'Suivi des arrêts'!AV26,0))</f>
        <v>0</v>
      </c>
      <c r="AY26" s="17">
        <f t="shared" si="168"/>
        <v>0</v>
      </c>
      <c r="AZ26" s="17" t="str">
        <f t="shared" si="115"/>
        <v/>
      </c>
      <c r="BA26" s="48"/>
      <c r="BB26" s="50"/>
      <c r="BC26" s="50"/>
      <c r="BD26" s="18">
        <f t="shared" si="155"/>
        <v>0</v>
      </c>
      <c r="BE26" s="50"/>
      <c r="BF26" s="51"/>
      <c r="BG26" s="52" t="str">
        <f t="shared" si="156"/>
        <v/>
      </c>
      <c r="BH26" s="50"/>
      <c r="BI26" s="57"/>
      <c r="BJ26" s="57"/>
      <c r="BK26" s="20">
        <f t="shared" si="157"/>
        <v>0</v>
      </c>
      <c r="BL26" s="57"/>
      <c r="BM26" s="59"/>
      <c r="BN26" s="54" t="str">
        <f t="shared" si="158"/>
        <v/>
      </c>
      <c r="BO26" s="57"/>
      <c r="BP26" s="60"/>
      <c r="BQ26" s="60"/>
      <c r="BR26" s="22">
        <f t="shared" si="159"/>
        <v>0</v>
      </c>
      <c r="BS26" s="60"/>
      <c r="BT26" s="62"/>
      <c r="BU26" s="56" t="str">
        <f t="shared" si="160"/>
        <v/>
      </c>
      <c r="BV26" s="60"/>
      <c r="BW26" s="50"/>
      <c r="BX26" s="50"/>
      <c r="BY26" s="18">
        <f t="shared" si="161"/>
        <v>0</v>
      </c>
      <c r="BZ26" s="50"/>
      <c r="CA26" s="51"/>
      <c r="CB26" s="52" t="str">
        <f t="shared" si="162"/>
        <v/>
      </c>
      <c r="CC26" s="50"/>
      <c r="CD26" s="57"/>
      <c r="CE26" s="57"/>
      <c r="CF26" s="20">
        <f t="shared" si="163"/>
        <v>0</v>
      </c>
      <c r="CG26" s="57"/>
      <c r="CH26" s="59"/>
      <c r="CI26" s="54" t="str">
        <f t="shared" si="164"/>
        <v/>
      </c>
      <c r="CJ26" s="57"/>
      <c r="CK26" s="60"/>
      <c r="CL26" s="60"/>
      <c r="CM26" s="22">
        <f t="shared" si="165"/>
        <v>0</v>
      </c>
      <c r="CN26" s="60"/>
      <c r="CO26" s="62"/>
      <c r="CP26" s="23" t="str">
        <f t="shared" si="166"/>
        <v/>
      </c>
      <c r="CQ26" s="60"/>
      <c r="CR26" s="24">
        <f t="shared" si="116"/>
        <v>0</v>
      </c>
      <c r="CS26" s="63"/>
    </row>
    <row r="27" spans="1:97" x14ac:dyDescent="0.25">
      <c r="A27" s="41"/>
      <c r="B27" s="40">
        <f t="shared" si="117"/>
        <v>0</v>
      </c>
      <c r="C27" s="39" t="str">
        <f>+IF(A27="","",VLOOKUP(A27,BASE!$A$1:$C$23,2))</f>
        <v/>
      </c>
      <c r="D27" s="5" t="str">
        <f>IF(A27="","",VLOOKUP(A27,BASE!$A$1:$C$23,3))</f>
        <v/>
      </c>
      <c r="E27" s="43">
        <v>1</v>
      </c>
      <c r="F27" s="44">
        <f t="shared" si="118"/>
        <v>0</v>
      </c>
      <c r="G27" s="44" t="s">
        <v>19</v>
      </c>
      <c r="H27" s="44"/>
      <c r="I27" s="10" t="str">
        <f>+IF(H27="EDUC","EDUC",IF(H27="- 1 ANS","N-1",IF(H27=BASE!$O$3,"RD",IF(G27="MTT","MTT",IF(CR27=0,"RG","EC")))))</f>
        <v>RG</v>
      </c>
      <c r="J27" s="46"/>
      <c r="K27" s="46"/>
      <c r="L27" s="76" t="str">
        <f t="shared" si="169"/>
        <v/>
      </c>
      <c r="M27" s="76" t="str">
        <f t="shared" si="170"/>
        <v/>
      </c>
      <c r="N27" s="76" t="str">
        <f t="shared" si="171"/>
        <v/>
      </c>
      <c r="O27" s="76" t="str">
        <f t="shared" si="172"/>
        <v/>
      </c>
      <c r="P27" s="76" t="str">
        <f t="shared" si="173"/>
        <v/>
      </c>
      <c r="Q27" s="76" t="str">
        <f t="shared" si="174"/>
        <v/>
      </c>
      <c r="R27" s="76" t="str">
        <f t="shared" si="175"/>
        <v/>
      </c>
      <c r="S27" s="76" t="str">
        <f t="shared" si="176"/>
        <v/>
      </c>
      <c r="T27" s="76" t="str">
        <f t="shared" si="177"/>
        <v/>
      </c>
      <c r="U27" s="76" t="str">
        <f t="shared" si="178"/>
        <v/>
      </c>
      <c r="V27" s="76" t="str">
        <f t="shared" si="179"/>
        <v/>
      </c>
      <c r="W27" s="76" t="str">
        <f t="shared" si="180"/>
        <v/>
      </c>
      <c r="X27" s="76" t="str">
        <f t="shared" si="130"/>
        <v/>
      </c>
      <c r="Y27" s="76" t="str">
        <f t="shared" si="131"/>
        <v/>
      </c>
      <c r="Z27" s="76" t="str">
        <f t="shared" si="132"/>
        <v/>
      </c>
      <c r="AA27" s="76" t="str">
        <f t="shared" si="133"/>
        <v/>
      </c>
      <c r="AB27" s="76" t="str">
        <f t="shared" si="134"/>
        <v/>
      </c>
      <c r="AC27" s="76" t="str">
        <f t="shared" si="135"/>
        <v/>
      </c>
      <c r="AD27" s="76" t="str">
        <f t="shared" si="136"/>
        <v/>
      </c>
      <c r="AE27" s="76" t="str">
        <f t="shared" si="137"/>
        <v/>
      </c>
      <c r="AF27" s="76" t="str">
        <f t="shared" si="138"/>
        <v/>
      </c>
      <c r="AG27" s="76" t="str">
        <f t="shared" si="139"/>
        <v/>
      </c>
      <c r="AH27" s="76" t="str">
        <f t="shared" si="140"/>
        <v/>
      </c>
      <c r="AI27" s="76" t="str">
        <f t="shared" si="141"/>
        <v/>
      </c>
      <c r="AJ27" s="76" t="str">
        <f t="shared" si="142"/>
        <v/>
      </c>
      <c r="AK27" s="76" t="str">
        <f t="shared" si="143"/>
        <v/>
      </c>
      <c r="AL27" s="76" t="str">
        <f t="shared" si="144"/>
        <v/>
      </c>
      <c r="AM27" s="76" t="str">
        <f t="shared" si="145"/>
        <v/>
      </c>
      <c r="AN27" s="76" t="str">
        <f t="shared" si="146"/>
        <v/>
      </c>
      <c r="AO27" s="76" t="str">
        <f t="shared" si="147"/>
        <v/>
      </c>
      <c r="AP27" s="76" t="str">
        <f t="shared" si="148"/>
        <v/>
      </c>
      <c r="AQ27" s="76" t="str">
        <f t="shared" si="149"/>
        <v/>
      </c>
      <c r="AR27" s="76" t="str">
        <f t="shared" si="150"/>
        <v/>
      </c>
      <c r="AS27" s="76" t="str">
        <f t="shared" si="151"/>
        <v/>
      </c>
      <c r="AT27" s="76" t="str">
        <f t="shared" si="152"/>
        <v/>
      </c>
      <c r="AU27" s="76" t="str">
        <f t="shared" si="153"/>
        <v/>
      </c>
      <c r="AV27" s="11">
        <f t="shared" si="114"/>
        <v>0</v>
      </c>
      <c r="AW27" s="47"/>
      <c r="AX27" s="12">
        <f>+IF(AV27&gt;=3,IF(G27=BASE!$L$3,BASE!$M$3,0),IF(G27=BASE!$L$3,'Suivi des arrêts'!AV27,0))</f>
        <v>0</v>
      </c>
      <c r="AY27" s="17">
        <f t="shared" si="168"/>
        <v>0</v>
      </c>
      <c r="AZ27" s="17" t="str">
        <f t="shared" si="115"/>
        <v/>
      </c>
      <c r="BA27" s="48"/>
      <c r="BB27" s="50"/>
      <c r="BC27" s="50"/>
      <c r="BD27" s="18">
        <f t="shared" si="155"/>
        <v>0</v>
      </c>
      <c r="BE27" s="50"/>
      <c r="BF27" s="51"/>
      <c r="BG27" s="52" t="str">
        <f t="shared" si="156"/>
        <v/>
      </c>
      <c r="BH27" s="50"/>
      <c r="BI27" s="57"/>
      <c r="BJ27" s="57"/>
      <c r="BK27" s="20">
        <f t="shared" si="157"/>
        <v>0</v>
      </c>
      <c r="BL27" s="57"/>
      <c r="BM27" s="59"/>
      <c r="BN27" s="54" t="str">
        <f t="shared" si="158"/>
        <v/>
      </c>
      <c r="BO27" s="57"/>
      <c r="BP27" s="60"/>
      <c r="BQ27" s="60"/>
      <c r="BR27" s="22">
        <f t="shared" si="159"/>
        <v>0</v>
      </c>
      <c r="BS27" s="60"/>
      <c r="BT27" s="62"/>
      <c r="BU27" s="56" t="str">
        <f t="shared" si="160"/>
        <v/>
      </c>
      <c r="BV27" s="60"/>
      <c r="BW27" s="50"/>
      <c r="BX27" s="50"/>
      <c r="BY27" s="18">
        <f t="shared" si="161"/>
        <v>0</v>
      </c>
      <c r="BZ27" s="50"/>
      <c r="CA27" s="51"/>
      <c r="CB27" s="52" t="str">
        <f t="shared" si="162"/>
        <v/>
      </c>
      <c r="CC27" s="50"/>
      <c r="CD27" s="57"/>
      <c r="CE27" s="57"/>
      <c r="CF27" s="20">
        <f t="shared" si="163"/>
        <v>0</v>
      </c>
      <c r="CG27" s="57"/>
      <c r="CH27" s="59"/>
      <c r="CI27" s="54" t="str">
        <f t="shared" si="164"/>
        <v/>
      </c>
      <c r="CJ27" s="57"/>
      <c r="CK27" s="60"/>
      <c r="CL27" s="60"/>
      <c r="CM27" s="22">
        <f t="shared" si="165"/>
        <v>0</v>
      </c>
      <c r="CN27" s="60"/>
      <c r="CO27" s="62"/>
      <c r="CP27" s="23" t="str">
        <f t="shared" si="166"/>
        <v/>
      </c>
      <c r="CQ27" s="60"/>
      <c r="CR27" s="24">
        <f t="shared" si="116"/>
        <v>0</v>
      </c>
      <c r="CS27" s="63"/>
    </row>
    <row r="28" spans="1:97" x14ac:dyDescent="0.25">
      <c r="A28" s="41"/>
      <c r="B28" s="40">
        <f t="shared" si="117"/>
        <v>0</v>
      </c>
      <c r="C28" s="39" t="str">
        <f>+IF(A28="","",VLOOKUP(A28,BASE!$A$1:$C$23,2))</f>
        <v/>
      </c>
      <c r="D28" s="5" t="str">
        <f>IF(A28="","",VLOOKUP(A28,BASE!$A$1:$C$23,3))</f>
        <v/>
      </c>
      <c r="E28" s="43">
        <v>1</v>
      </c>
      <c r="F28" s="44">
        <f t="shared" si="118"/>
        <v>0</v>
      </c>
      <c r="G28" s="44" t="s">
        <v>19</v>
      </c>
      <c r="H28" s="44"/>
      <c r="I28" s="10" t="str">
        <f>+IF(H28="EDUC","EDUC",IF(H28="- 1 ANS","N-1",IF(H28=BASE!$O$3,"RD",IF(G28="MTT","MTT",IF(CR28=0,"RG","EC")))))</f>
        <v>RG</v>
      </c>
      <c r="J28" s="46"/>
      <c r="K28" s="46"/>
      <c r="L28" s="76" t="str">
        <f t="shared" si="169"/>
        <v/>
      </c>
      <c r="M28" s="76" t="str">
        <f t="shared" si="170"/>
        <v/>
      </c>
      <c r="N28" s="76" t="str">
        <f t="shared" si="171"/>
        <v/>
      </c>
      <c r="O28" s="76" t="str">
        <f t="shared" si="172"/>
        <v/>
      </c>
      <c r="P28" s="76" t="str">
        <f t="shared" si="173"/>
        <v/>
      </c>
      <c r="Q28" s="76" t="str">
        <f t="shared" si="174"/>
        <v/>
      </c>
      <c r="R28" s="76" t="str">
        <f t="shared" si="175"/>
        <v/>
      </c>
      <c r="S28" s="76" t="str">
        <f t="shared" si="176"/>
        <v/>
      </c>
      <c r="T28" s="76" t="str">
        <f t="shared" si="177"/>
        <v/>
      </c>
      <c r="U28" s="76" t="str">
        <f t="shared" si="178"/>
        <v/>
      </c>
      <c r="V28" s="76" t="str">
        <f t="shared" si="179"/>
        <v/>
      </c>
      <c r="W28" s="76" t="str">
        <f t="shared" si="180"/>
        <v/>
      </c>
      <c r="X28" s="76" t="str">
        <f t="shared" si="130"/>
        <v/>
      </c>
      <c r="Y28" s="76" t="str">
        <f t="shared" si="131"/>
        <v/>
      </c>
      <c r="Z28" s="76" t="str">
        <f t="shared" si="132"/>
        <v/>
      </c>
      <c r="AA28" s="76" t="str">
        <f t="shared" si="133"/>
        <v/>
      </c>
      <c r="AB28" s="76" t="str">
        <f t="shared" si="134"/>
        <v/>
      </c>
      <c r="AC28" s="76" t="str">
        <f t="shared" si="135"/>
        <v/>
      </c>
      <c r="AD28" s="76" t="str">
        <f t="shared" si="136"/>
        <v/>
      </c>
      <c r="AE28" s="76" t="str">
        <f t="shared" si="137"/>
        <v/>
      </c>
      <c r="AF28" s="76" t="str">
        <f t="shared" si="138"/>
        <v/>
      </c>
      <c r="AG28" s="76" t="str">
        <f t="shared" si="139"/>
        <v/>
      </c>
      <c r="AH28" s="76" t="str">
        <f t="shared" si="140"/>
        <v/>
      </c>
      <c r="AI28" s="76" t="str">
        <f t="shared" si="141"/>
        <v/>
      </c>
      <c r="AJ28" s="76" t="str">
        <f t="shared" si="142"/>
        <v/>
      </c>
      <c r="AK28" s="76" t="str">
        <f t="shared" si="143"/>
        <v/>
      </c>
      <c r="AL28" s="76" t="str">
        <f t="shared" si="144"/>
        <v/>
      </c>
      <c r="AM28" s="76" t="str">
        <f t="shared" si="145"/>
        <v/>
      </c>
      <c r="AN28" s="76" t="str">
        <f t="shared" si="146"/>
        <v/>
      </c>
      <c r="AO28" s="76" t="str">
        <f t="shared" si="147"/>
        <v/>
      </c>
      <c r="AP28" s="76" t="str">
        <f t="shared" si="148"/>
        <v/>
      </c>
      <c r="AQ28" s="76" t="str">
        <f t="shared" si="149"/>
        <v/>
      </c>
      <c r="AR28" s="76" t="str">
        <f t="shared" si="150"/>
        <v/>
      </c>
      <c r="AS28" s="76" t="str">
        <f t="shared" si="151"/>
        <v/>
      </c>
      <c r="AT28" s="76" t="str">
        <f t="shared" si="152"/>
        <v/>
      </c>
      <c r="AU28" s="76" t="str">
        <f t="shared" si="153"/>
        <v/>
      </c>
      <c r="AV28" s="11">
        <f t="shared" si="114"/>
        <v>0</v>
      </c>
      <c r="AW28" s="47"/>
      <c r="AX28" s="12">
        <f>+IF(AV28&gt;=3,IF(G28=BASE!$L$3,BASE!$M$3,0),IF(G28=BASE!$L$3,'Suivi des arrêts'!AV28,0))</f>
        <v>0</v>
      </c>
      <c r="AY28" s="17">
        <f t="shared" si="168"/>
        <v>0</v>
      </c>
      <c r="AZ28" s="17" t="str">
        <f t="shared" si="115"/>
        <v/>
      </c>
      <c r="BA28" s="48"/>
      <c r="BB28" s="50"/>
      <c r="BC28" s="50"/>
      <c r="BD28" s="18">
        <f t="shared" si="155"/>
        <v>0</v>
      </c>
      <c r="BE28" s="50"/>
      <c r="BF28" s="51"/>
      <c r="BG28" s="52" t="str">
        <f t="shared" si="156"/>
        <v/>
      </c>
      <c r="BH28" s="50"/>
      <c r="BI28" s="57"/>
      <c r="BJ28" s="57"/>
      <c r="BK28" s="20">
        <f t="shared" si="157"/>
        <v>0</v>
      </c>
      <c r="BL28" s="57"/>
      <c r="BM28" s="59"/>
      <c r="BN28" s="54" t="str">
        <f t="shared" si="158"/>
        <v/>
      </c>
      <c r="BO28" s="57"/>
      <c r="BP28" s="60"/>
      <c r="BQ28" s="60"/>
      <c r="BR28" s="22">
        <f t="shared" si="159"/>
        <v>0</v>
      </c>
      <c r="BS28" s="60"/>
      <c r="BT28" s="62"/>
      <c r="BU28" s="56" t="str">
        <f t="shared" si="160"/>
        <v/>
      </c>
      <c r="BV28" s="60"/>
      <c r="BW28" s="50"/>
      <c r="BX28" s="50"/>
      <c r="BY28" s="18">
        <f t="shared" si="161"/>
        <v>0</v>
      </c>
      <c r="BZ28" s="50"/>
      <c r="CA28" s="51"/>
      <c r="CB28" s="52" t="str">
        <f t="shared" si="162"/>
        <v/>
      </c>
      <c r="CC28" s="50"/>
      <c r="CD28" s="57"/>
      <c r="CE28" s="57"/>
      <c r="CF28" s="20">
        <f t="shared" si="163"/>
        <v>0</v>
      </c>
      <c r="CG28" s="57"/>
      <c r="CH28" s="59"/>
      <c r="CI28" s="54" t="str">
        <f t="shared" si="164"/>
        <v/>
      </c>
      <c r="CJ28" s="57"/>
      <c r="CK28" s="60"/>
      <c r="CL28" s="60"/>
      <c r="CM28" s="22">
        <f t="shared" si="165"/>
        <v>0</v>
      </c>
      <c r="CN28" s="60"/>
      <c r="CO28" s="62"/>
      <c r="CP28" s="23" t="str">
        <f t="shared" si="166"/>
        <v/>
      </c>
      <c r="CQ28" s="60"/>
      <c r="CR28" s="24">
        <f t="shared" si="116"/>
        <v>0</v>
      </c>
      <c r="CS28" s="63"/>
    </row>
    <row r="29" spans="1:97" x14ac:dyDescent="0.25">
      <c r="A29" s="41"/>
      <c r="B29" s="40">
        <f t="shared" si="117"/>
        <v>0</v>
      </c>
      <c r="C29" s="39" t="str">
        <f>+IF(A29="","",VLOOKUP(A29,BASE!$A$1:$C$23,2))</f>
        <v/>
      </c>
      <c r="D29" s="5" t="str">
        <f>IF(A29="","",VLOOKUP(A29,BASE!$A$1:$C$23,3))</f>
        <v/>
      </c>
      <c r="E29" s="43">
        <v>1</v>
      </c>
      <c r="F29" s="44">
        <f t="shared" si="118"/>
        <v>0</v>
      </c>
      <c r="G29" s="44" t="s">
        <v>19</v>
      </c>
      <c r="H29" s="44"/>
      <c r="I29" s="10" t="str">
        <f>+IF(H29="EDUC","EDUC",IF(H29="- 1 ANS","N-1",IF(H29=BASE!$O$3,"RD",IF(G29="MTT","MTT",IF(CR29=0,"RG","EC")))))</f>
        <v>RG</v>
      </c>
      <c r="J29" s="46"/>
      <c r="K29" s="46"/>
      <c r="L29" s="76" t="str">
        <f t="shared" si="169"/>
        <v/>
      </c>
      <c r="M29" s="76" t="str">
        <f t="shared" si="170"/>
        <v/>
      </c>
      <c r="N29" s="76" t="str">
        <f t="shared" si="171"/>
        <v/>
      </c>
      <c r="O29" s="76" t="str">
        <f t="shared" si="172"/>
        <v/>
      </c>
      <c r="P29" s="76" t="str">
        <f t="shared" si="173"/>
        <v/>
      </c>
      <c r="Q29" s="76" t="str">
        <f t="shared" si="174"/>
        <v/>
      </c>
      <c r="R29" s="76" t="str">
        <f t="shared" si="175"/>
        <v/>
      </c>
      <c r="S29" s="76" t="str">
        <f t="shared" si="176"/>
        <v/>
      </c>
      <c r="T29" s="76" t="str">
        <f t="shared" si="177"/>
        <v/>
      </c>
      <c r="U29" s="76" t="str">
        <f t="shared" si="178"/>
        <v/>
      </c>
      <c r="V29" s="76" t="str">
        <f t="shared" si="179"/>
        <v/>
      </c>
      <c r="W29" s="76" t="str">
        <f t="shared" si="180"/>
        <v/>
      </c>
      <c r="X29" s="76" t="str">
        <f t="shared" si="130"/>
        <v/>
      </c>
      <c r="Y29" s="76" t="str">
        <f t="shared" si="131"/>
        <v/>
      </c>
      <c r="Z29" s="76" t="str">
        <f t="shared" si="132"/>
        <v/>
      </c>
      <c r="AA29" s="76" t="str">
        <f t="shared" si="133"/>
        <v/>
      </c>
      <c r="AB29" s="76" t="str">
        <f t="shared" si="134"/>
        <v/>
      </c>
      <c r="AC29" s="76" t="str">
        <f t="shared" si="135"/>
        <v/>
      </c>
      <c r="AD29" s="76" t="str">
        <f t="shared" si="136"/>
        <v/>
      </c>
      <c r="AE29" s="76" t="str">
        <f t="shared" si="137"/>
        <v/>
      </c>
      <c r="AF29" s="76" t="str">
        <f t="shared" si="138"/>
        <v/>
      </c>
      <c r="AG29" s="76" t="str">
        <f t="shared" si="139"/>
        <v/>
      </c>
      <c r="AH29" s="76" t="str">
        <f t="shared" si="140"/>
        <v/>
      </c>
      <c r="AI29" s="76" t="str">
        <f t="shared" si="141"/>
        <v/>
      </c>
      <c r="AJ29" s="76" t="str">
        <f t="shared" si="142"/>
        <v/>
      </c>
      <c r="AK29" s="76" t="str">
        <f t="shared" si="143"/>
        <v/>
      </c>
      <c r="AL29" s="76" t="str">
        <f t="shared" si="144"/>
        <v/>
      </c>
      <c r="AM29" s="76" t="str">
        <f t="shared" si="145"/>
        <v/>
      </c>
      <c r="AN29" s="76" t="str">
        <f t="shared" si="146"/>
        <v/>
      </c>
      <c r="AO29" s="76" t="str">
        <f t="shared" si="147"/>
        <v/>
      </c>
      <c r="AP29" s="76" t="str">
        <f t="shared" si="148"/>
        <v/>
      </c>
      <c r="AQ29" s="76" t="str">
        <f t="shared" si="149"/>
        <v/>
      </c>
      <c r="AR29" s="76" t="str">
        <f t="shared" si="150"/>
        <v/>
      </c>
      <c r="AS29" s="76" t="str">
        <f t="shared" si="151"/>
        <v/>
      </c>
      <c r="AT29" s="76" t="str">
        <f t="shared" si="152"/>
        <v/>
      </c>
      <c r="AU29" s="76" t="str">
        <f t="shared" si="153"/>
        <v/>
      </c>
      <c r="AV29" s="11">
        <f t="shared" si="114"/>
        <v>0</v>
      </c>
      <c r="AW29" s="47"/>
      <c r="AX29" s="12">
        <f>+IF(AV29&gt;=3,IF(G29=BASE!$L$3,BASE!$M$3,0),IF(G29=BASE!$L$3,'Suivi des arrêts'!AV29,0))</f>
        <v>0</v>
      </c>
      <c r="AY29" s="17">
        <f t="shared" si="168"/>
        <v>0</v>
      </c>
      <c r="AZ29" s="17" t="str">
        <f t="shared" si="115"/>
        <v/>
      </c>
      <c r="BA29" s="48"/>
      <c r="BB29" s="50"/>
      <c r="BC29" s="50"/>
      <c r="BD29" s="18">
        <f t="shared" si="155"/>
        <v>0</v>
      </c>
      <c r="BE29" s="50"/>
      <c r="BF29" s="51"/>
      <c r="BG29" s="52" t="str">
        <f t="shared" si="156"/>
        <v/>
      </c>
      <c r="BH29" s="50"/>
      <c r="BI29" s="57"/>
      <c r="BJ29" s="57"/>
      <c r="BK29" s="20">
        <f t="shared" si="157"/>
        <v>0</v>
      </c>
      <c r="BL29" s="57"/>
      <c r="BM29" s="59"/>
      <c r="BN29" s="54" t="str">
        <f t="shared" si="158"/>
        <v/>
      </c>
      <c r="BO29" s="57"/>
      <c r="BP29" s="60"/>
      <c r="BQ29" s="60"/>
      <c r="BR29" s="22">
        <f t="shared" si="159"/>
        <v>0</v>
      </c>
      <c r="BS29" s="60"/>
      <c r="BT29" s="62"/>
      <c r="BU29" s="56" t="str">
        <f t="shared" si="160"/>
        <v/>
      </c>
      <c r="BV29" s="60"/>
      <c r="BW29" s="50"/>
      <c r="BX29" s="50"/>
      <c r="BY29" s="18">
        <f t="shared" si="161"/>
        <v>0</v>
      </c>
      <c r="BZ29" s="50"/>
      <c r="CA29" s="51"/>
      <c r="CB29" s="52" t="str">
        <f t="shared" si="162"/>
        <v/>
      </c>
      <c r="CC29" s="50"/>
      <c r="CD29" s="57"/>
      <c r="CE29" s="57"/>
      <c r="CF29" s="20">
        <f t="shared" si="163"/>
        <v>0</v>
      </c>
      <c r="CG29" s="57"/>
      <c r="CH29" s="59"/>
      <c r="CI29" s="54" t="str">
        <f t="shared" si="164"/>
        <v/>
      </c>
      <c r="CJ29" s="57"/>
      <c r="CK29" s="60"/>
      <c r="CL29" s="60"/>
      <c r="CM29" s="22">
        <f t="shared" si="165"/>
        <v>0</v>
      </c>
      <c r="CN29" s="60"/>
      <c r="CO29" s="62"/>
      <c r="CP29" s="23" t="str">
        <f t="shared" si="166"/>
        <v/>
      </c>
      <c r="CQ29" s="60"/>
      <c r="CR29" s="24">
        <f t="shared" si="116"/>
        <v>0</v>
      </c>
      <c r="CS29" s="63"/>
    </row>
    <row r="30" spans="1:97" x14ac:dyDescent="0.25">
      <c r="A30" s="41"/>
      <c r="B30" s="40">
        <f t="shared" si="117"/>
        <v>0</v>
      </c>
      <c r="C30" s="39" t="str">
        <f>+IF(A30="","",VLOOKUP(A30,BASE!$A$1:$C$23,2))</f>
        <v/>
      </c>
      <c r="D30" s="5" t="str">
        <f>IF(A30="","",VLOOKUP(A30,BASE!$A$1:$C$23,3))</f>
        <v/>
      </c>
      <c r="E30" s="43">
        <v>1</v>
      </c>
      <c r="F30" s="44">
        <f t="shared" si="118"/>
        <v>0</v>
      </c>
      <c r="G30" s="44" t="s">
        <v>19</v>
      </c>
      <c r="H30" s="44"/>
      <c r="I30" s="10" t="str">
        <f>+IF(H30="EDUC","EDUC",IF(H30="- 1 ANS","N-1",IF(H30=BASE!$O$3,"RD",IF(G30="MTT","MTT",IF(CR30=0,"RG","EC")))))</f>
        <v>RG</v>
      </c>
      <c r="J30" s="46"/>
      <c r="K30" s="46"/>
      <c r="L30" s="76" t="str">
        <f t="shared" si="169"/>
        <v/>
      </c>
      <c r="M30" s="76" t="str">
        <f t="shared" si="170"/>
        <v/>
      </c>
      <c r="N30" s="76" t="str">
        <f t="shared" si="171"/>
        <v/>
      </c>
      <c r="O30" s="76" t="str">
        <f t="shared" si="172"/>
        <v/>
      </c>
      <c r="P30" s="76" t="str">
        <f t="shared" si="173"/>
        <v/>
      </c>
      <c r="Q30" s="76" t="str">
        <f t="shared" si="174"/>
        <v/>
      </c>
      <c r="R30" s="76" t="str">
        <f t="shared" si="175"/>
        <v/>
      </c>
      <c r="S30" s="76" t="str">
        <f t="shared" si="176"/>
        <v/>
      </c>
      <c r="T30" s="76" t="str">
        <f t="shared" si="177"/>
        <v/>
      </c>
      <c r="U30" s="76" t="str">
        <f t="shared" si="178"/>
        <v/>
      </c>
      <c r="V30" s="76" t="str">
        <f t="shared" si="179"/>
        <v/>
      </c>
      <c r="W30" s="76" t="str">
        <f t="shared" si="180"/>
        <v/>
      </c>
      <c r="X30" s="76" t="str">
        <f t="shared" si="130"/>
        <v/>
      </c>
      <c r="Y30" s="76" t="str">
        <f t="shared" si="131"/>
        <v/>
      </c>
      <c r="Z30" s="76" t="str">
        <f t="shared" si="132"/>
        <v/>
      </c>
      <c r="AA30" s="76" t="str">
        <f t="shared" si="133"/>
        <v/>
      </c>
      <c r="AB30" s="76" t="str">
        <f t="shared" si="134"/>
        <v/>
      </c>
      <c r="AC30" s="76" t="str">
        <f t="shared" si="135"/>
        <v/>
      </c>
      <c r="AD30" s="76" t="str">
        <f t="shared" si="136"/>
        <v/>
      </c>
      <c r="AE30" s="76" t="str">
        <f t="shared" si="137"/>
        <v/>
      </c>
      <c r="AF30" s="76" t="str">
        <f t="shared" si="138"/>
        <v/>
      </c>
      <c r="AG30" s="76" t="str">
        <f t="shared" si="139"/>
        <v/>
      </c>
      <c r="AH30" s="76" t="str">
        <f t="shared" si="140"/>
        <v/>
      </c>
      <c r="AI30" s="76" t="str">
        <f t="shared" si="141"/>
        <v/>
      </c>
      <c r="AJ30" s="76" t="str">
        <f t="shared" si="142"/>
        <v/>
      </c>
      <c r="AK30" s="76" t="str">
        <f t="shared" si="143"/>
        <v/>
      </c>
      <c r="AL30" s="76" t="str">
        <f t="shared" si="144"/>
        <v/>
      </c>
      <c r="AM30" s="76" t="str">
        <f t="shared" si="145"/>
        <v/>
      </c>
      <c r="AN30" s="76" t="str">
        <f t="shared" si="146"/>
        <v/>
      </c>
      <c r="AO30" s="76" t="str">
        <f t="shared" si="147"/>
        <v/>
      </c>
      <c r="AP30" s="76" t="str">
        <f t="shared" si="148"/>
        <v/>
      </c>
      <c r="AQ30" s="76" t="str">
        <f t="shared" si="149"/>
        <v/>
      </c>
      <c r="AR30" s="76" t="str">
        <f t="shared" si="150"/>
        <v/>
      </c>
      <c r="AS30" s="76" t="str">
        <f t="shared" si="151"/>
        <v/>
      </c>
      <c r="AT30" s="76" t="str">
        <f t="shared" si="152"/>
        <v/>
      </c>
      <c r="AU30" s="76" t="str">
        <f t="shared" si="153"/>
        <v/>
      </c>
      <c r="AV30" s="11">
        <f t="shared" si="114"/>
        <v>0</v>
      </c>
      <c r="AW30" s="47"/>
      <c r="AX30" s="12">
        <f>+IF(AV30&gt;=3,IF(G30=BASE!$L$3,BASE!$M$3,0),IF(G30=BASE!$L$3,'Suivi des arrêts'!AV30,0))</f>
        <v>0</v>
      </c>
      <c r="AY30" s="17">
        <f t="shared" si="168"/>
        <v>0</v>
      </c>
      <c r="AZ30" s="17" t="str">
        <f t="shared" si="115"/>
        <v/>
      </c>
      <c r="BA30" s="48"/>
      <c r="BB30" s="50"/>
      <c r="BC30" s="50"/>
      <c r="BD30" s="18">
        <f t="shared" si="155"/>
        <v>0</v>
      </c>
      <c r="BE30" s="50"/>
      <c r="BF30" s="51"/>
      <c r="BG30" s="52" t="str">
        <f t="shared" si="156"/>
        <v/>
      </c>
      <c r="BH30" s="50"/>
      <c r="BI30" s="57"/>
      <c r="BJ30" s="57"/>
      <c r="BK30" s="20">
        <f t="shared" si="157"/>
        <v>0</v>
      </c>
      <c r="BL30" s="57"/>
      <c r="BM30" s="59"/>
      <c r="BN30" s="54" t="str">
        <f t="shared" si="158"/>
        <v/>
      </c>
      <c r="BO30" s="57"/>
      <c r="BP30" s="60"/>
      <c r="BQ30" s="60"/>
      <c r="BR30" s="22">
        <f t="shared" si="159"/>
        <v>0</v>
      </c>
      <c r="BS30" s="60"/>
      <c r="BT30" s="62"/>
      <c r="BU30" s="56" t="str">
        <f t="shared" si="160"/>
        <v/>
      </c>
      <c r="BV30" s="60"/>
      <c r="BW30" s="50"/>
      <c r="BX30" s="50"/>
      <c r="BY30" s="18">
        <f t="shared" si="161"/>
        <v>0</v>
      </c>
      <c r="BZ30" s="50"/>
      <c r="CA30" s="51"/>
      <c r="CB30" s="52" t="str">
        <f t="shared" si="162"/>
        <v/>
      </c>
      <c r="CC30" s="50"/>
      <c r="CD30" s="57"/>
      <c r="CE30" s="57"/>
      <c r="CF30" s="20">
        <f t="shared" si="163"/>
        <v>0</v>
      </c>
      <c r="CG30" s="57"/>
      <c r="CH30" s="59"/>
      <c r="CI30" s="54" t="str">
        <f t="shared" si="164"/>
        <v/>
      </c>
      <c r="CJ30" s="57"/>
      <c r="CK30" s="60"/>
      <c r="CL30" s="60"/>
      <c r="CM30" s="22">
        <f t="shared" si="165"/>
        <v>0</v>
      </c>
      <c r="CN30" s="60"/>
      <c r="CO30" s="62"/>
      <c r="CP30" s="23" t="str">
        <f t="shared" si="166"/>
        <v/>
      </c>
      <c r="CQ30" s="60"/>
      <c r="CR30" s="24">
        <f t="shared" si="116"/>
        <v>0</v>
      </c>
      <c r="CS30" s="63"/>
    </row>
    <row r="31" spans="1:97" x14ac:dyDescent="0.25">
      <c r="A31" s="41"/>
      <c r="B31" s="40">
        <f t="shared" si="117"/>
        <v>0</v>
      </c>
      <c r="C31" s="39" t="str">
        <f>+IF(A31="","",VLOOKUP(A31,BASE!$A$1:$C$23,2))</f>
        <v/>
      </c>
      <c r="D31" s="5" t="str">
        <f>IF(A31="","",VLOOKUP(A31,BASE!$A$1:$C$23,3))</f>
        <v/>
      </c>
      <c r="E31" s="43">
        <v>1</v>
      </c>
      <c r="F31" s="44">
        <f t="shared" si="118"/>
        <v>0</v>
      </c>
      <c r="G31" s="44" t="s">
        <v>19</v>
      </c>
      <c r="H31" s="44"/>
      <c r="I31" s="10" t="str">
        <f>+IF(H31="EDUC","EDUC",IF(H31="- 1 ANS","N-1",IF(H31=BASE!$O$3,"RD",IF(G31="MTT","MTT",IF(CR31=0,"RG","EC")))))</f>
        <v>RG</v>
      </c>
      <c r="J31" s="46"/>
      <c r="K31" s="46"/>
      <c r="L31" s="76" t="str">
        <f t="shared" si="169"/>
        <v/>
      </c>
      <c r="M31" s="76" t="str">
        <f t="shared" si="170"/>
        <v/>
      </c>
      <c r="N31" s="76" t="str">
        <f t="shared" si="171"/>
        <v/>
      </c>
      <c r="O31" s="76" t="str">
        <f t="shared" si="172"/>
        <v/>
      </c>
      <c r="P31" s="76" t="str">
        <f t="shared" si="173"/>
        <v/>
      </c>
      <c r="Q31" s="76" t="str">
        <f t="shared" si="174"/>
        <v/>
      </c>
      <c r="R31" s="76" t="str">
        <f t="shared" si="175"/>
        <v/>
      </c>
      <c r="S31" s="76" t="str">
        <f t="shared" si="176"/>
        <v/>
      </c>
      <c r="T31" s="76" t="str">
        <f t="shared" si="177"/>
        <v/>
      </c>
      <c r="U31" s="76" t="str">
        <f t="shared" si="178"/>
        <v/>
      </c>
      <c r="V31" s="76" t="str">
        <f t="shared" si="179"/>
        <v/>
      </c>
      <c r="W31" s="76" t="str">
        <f t="shared" si="180"/>
        <v/>
      </c>
      <c r="X31" s="76" t="str">
        <f t="shared" si="130"/>
        <v/>
      </c>
      <c r="Y31" s="76" t="str">
        <f t="shared" si="131"/>
        <v/>
      </c>
      <c r="Z31" s="76" t="str">
        <f t="shared" si="132"/>
        <v/>
      </c>
      <c r="AA31" s="76" t="str">
        <f t="shared" si="133"/>
        <v/>
      </c>
      <c r="AB31" s="76" t="str">
        <f t="shared" si="134"/>
        <v/>
      </c>
      <c r="AC31" s="76" t="str">
        <f t="shared" si="135"/>
        <v/>
      </c>
      <c r="AD31" s="76" t="str">
        <f t="shared" si="136"/>
        <v/>
      </c>
      <c r="AE31" s="76" t="str">
        <f t="shared" si="137"/>
        <v/>
      </c>
      <c r="AF31" s="76" t="str">
        <f t="shared" si="138"/>
        <v/>
      </c>
      <c r="AG31" s="76" t="str">
        <f t="shared" si="139"/>
        <v/>
      </c>
      <c r="AH31" s="76" t="str">
        <f t="shared" si="140"/>
        <v/>
      </c>
      <c r="AI31" s="76" t="str">
        <f t="shared" si="141"/>
        <v/>
      </c>
      <c r="AJ31" s="76" t="str">
        <f t="shared" si="142"/>
        <v/>
      </c>
      <c r="AK31" s="76" t="str">
        <f t="shared" si="143"/>
        <v/>
      </c>
      <c r="AL31" s="76" t="str">
        <f t="shared" si="144"/>
        <v/>
      </c>
      <c r="AM31" s="76" t="str">
        <f t="shared" si="145"/>
        <v/>
      </c>
      <c r="AN31" s="76" t="str">
        <f t="shared" si="146"/>
        <v/>
      </c>
      <c r="AO31" s="76" t="str">
        <f t="shared" si="147"/>
        <v/>
      </c>
      <c r="AP31" s="76" t="str">
        <f t="shared" si="148"/>
        <v/>
      </c>
      <c r="AQ31" s="76" t="str">
        <f t="shared" si="149"/>
        <v/>
      </c>
      <c r="AR31" s="76" t="str">
        <f t="shared" si="150"/>
        <v/>
      </c>
      <c r="AS31" s="76" t="str">
        <f t="shared" si="151"/>
        <v/>
      </c>
      <c r="AT31" s="76" t="str">
        <f t="shared" si="152"/>
        <v/>
      </c>
      <c r="AU31" s="76" t="str">
        <f t="shared" si="153"/>
        <v/>
      </c>
      <c r="AV31" s="11">
        <f t="shared" si="114"/>
        <v>0</v>
      </c>
      <c r="AW31" s="47"/>
      <c r="AX31" s="12">
        <f>+IF(AV31&gt;=3,IF(G31=BASE!$L$3,BASE!$M$3,0),IF(G31=BASE!$L$3,'Suivi des arrêts'!AV31,0))</f>
        <v>0</v>
      </c>
      <c r="AY31" s="17">
        <f t="shared" si="168"/>
        <v>0</v>
      </c>
      <c r="AZ31" s="17" t="str">
        <f t="shared" si="115"/>
        <v/>
      </c>
      <c r="BA31" s="48"/>
      <c r="BB31" s="50"/>
      <c r="BC31" s="50"/>
      <c r="BD31" s="18">
        <f t="shared" si="155"/>
        <v>0</v>
      </c>
      <c r="BE31" s="50"/>
      <c r="BF31" s="51"/>
      <c r="BG31" s="52" t="str">
        <f t="shared" si="156"/>
        <v/>
      </c>
      <c r="BH31" s="50"/>
      <c r="BI31" s="57"/>
      <c r="BJ31" s="57"/>
      <c r="BK31" s="20">
        <f t="shared" si="157"/>
        <v>0</v>
      </c>
      <c r="BL31" s="57"/>
      <c r="BM31" s="59"/>
      <c r="BN31" s="54" t="str">
        <f t="shared" si="158"/>
        <v/>
      </c>
      <c r="BO31" s="57"/>
      <c r="BP31" s="60"/>
      <c r="BQ31" s="60"/>
      <c r="BR31" s="22">
        <f t="shared" si="159"/>
        <v>0</v>
      </c>
      <c r="BS31" s="60"/>
      <c r="BT31" s="62"/>
      <c r="BU31" s="56" t="str">
        <f t="shared" si="160"/>
        <v/>
      </c>
      <c r="BV31" s="60"/>
      <c r="BW31" s="50"/>
      <c r="BX31" s="50"/>
      <c r="BY31" s="18">
        <f t="shared" si="161"/>
        <v>0</v>
      </c>
      <c r="BZ31" s="50"/>
      <c r="CA31" s="51"/>
      <c r="CB31" s="52" t="str">
        <f t="shared" si="162"/>
        <v/>
      </c>
      <c r="CC31" s="50"/>
      <c r="CD31" s="57"/>
      <c r="CE31" s="57"/>
      <c r="CF31" s="20">
        <f t="shared" si="163"/>
        <v>0</v>
      </c>
      <c r="CG31" s="57"/>
      <c r="CH31" s="59"/>
      <c r="CI31" s="54" t="str">
        <f t="shared" si="164"/>
        <v/>
      </c>
      <c r="CJ31" s="57"/>
      <c r="CK31" s="60"/>
      <c r="CL31" s="60"/>
      <c r="CM31" s="22">
        <f t="shared" si="165"/>
        <v>0</v>
      </c>
      <c r="CN31" s="60"/>
      <c r="CO31" s="62"/>
      <c r="CP31" s="23" t="str">
        <f t="shared" si="166"/>
        <v/>
      </c>
      <c r="CQ31" s="60"/>
      <c r="CR31" s="24">
        <f t="shared" si="116"/>
        <v>0</v>
      </c>
      <c r="CS31" s="63"/>
    </row>
    <row r="32" spans="1:97" x14ac:dyDescent="0.25">
      <c r="A32" s="41"/>
      <c r="B32" s="40">
        <f t="shared" si="117"/>
        <v>0</v>
      </c>
      <c r="C32" s="39" t="str">
        <f>+IF(A32="","",VLOOKUP(A32,BASE!$A$1:$C$23,2))</f>
        <v/>
      </c>
      <c r="D32" s="5" t="str">
        <f>IF(A32="","",VLOOKUP(A32,BASE!$A$1:$C$23,3))</f>
        <v/>
      </c>
      <c r="E32" s="43">
        <v>1</v>
      </c>
      <c r="F32" s="44">
        <f t="shared" si="118"/>
        <v>0</v>
      </c>
      <c r="G32" s="44" t="s">
        <v>19</v>
      </c>
      <c r="H32" s="44"/>
      <c r="I32" s="10" t="str">
        <f>+IF(H32="EDUC","EDUC",IF(H32="- 1 ANS","N-1",IF(H32=BASE!$O$3,"RD",IF(G32="MTT","MTT",IF(CR32=0,"RG","EC")))))</f>
        <v>RG</v>
      </c>
      <c r="J32" s="46"/>
      <c r="K32" s="46"/>
      <c r="L32" s="76" t="str">
        <f t="shared" si="169"/>
        <v/>
      </c>
      <c r="M32" s="76" t="str">
        <f t="shared" si="170"/>
        <v/>
      </c>
      <c r="N32" s="76" t="str">
        <f t="shared" si="171"/>
        <v/>
      </c>
      <c r="O32" s="76" t="str">
        <f t="shared" si="172"/>
        <v/>
      </c>
      <c r="P32" s="76" t="str">
        <f t="shared" si="173"/>
        <v/>
      </c>
      <c r="Q32" s="76" t="str">
        <f t="shared" si="174"/>
        <v/>
      </c>
      <c r="R32" s="76" t="str">
        <f t="shared" si="175"/>
        <v/>
      </c>
      <c r="S32" s="76" t="str">
        <f t="shared" si="176"/>
        <v/>
      </c>
      <c r="T32" s="76" t="str">
        <f t="shared" si="177"/>
        <v/>
      </c>
      <c r="U32" s="76" t="str">
        <f t="shared" si="178"/>
        <v/>
      </c>
      <c r="V32" s="76" t="str">
        <f t="shared" si="179"/>
        <v/>
      </c>
      <c r="W32" s="76" t="str">
        <f t="shared" si="180"/>
        <v/>
      </c>
      <c r="X32" s="76" t="str">
        <f t="shared" si="130"/>
        <v/>
      </c>
      <c r="Y32" s="76" t="str">
        <f t="shared" si="131"/>
        <v/>
      </c>
      <c r="Z32" s="76" t="str">
        <f t="shared" si="132"/>
        <v/>
      </c>
      <c r="AA32" s="76" t="str">
        <f t="shared" si="133"/>
        <v/>
      </c>
      <c r="AB32" s="76" t="str">
        <f t="shared" si="134"/>
        <v/>
      </c>
      <c r="AC32" s="76" t="str">
        <f t="shared" si="135"/>
        <v/>
      </c>
      <c r="AD32" s="76" t="str">
        <f t="shared" si="136"/>
        <v/>
      </c>
      <c r="AE32" s="76" t="str">
        <f t="shared" si="137"/>
        <v/>
      </c>
      <c r="AF32" s="76" t="str">
        <f t="shared" si="138"/>
        <v/>
      </c>
      <c r="AG32" s="76" t="str">
        <f t="shared" si="139"/>
        <v/>
      </c>
      <c r="AH32" s="76" t="str">
        <f t="shared" si="140"/>
        <v/>
      </c>
      <c r="AI32" s="76" t="str">
        <f t="shared" si="141"/>
        <v/>
      </c>
      <c r="AJ32" s="76" t="str">
        <f t="shared" si="142"/>
        <v/>
      </c>
      <c r="AK32" s="76" t="str">
        <f t="shared" si="143"/>
        <v/>
      </c>
      <c r="AL32" s="76" t="str">
        <f t="shared" si="144"/>
        <v/>
      </c>
      <c r="AM32" s="76" t="str">
        <f t="shared" si="145"/>
        <v/>
      </c>
      <c r="AN32" s="76" t="str">
        <f t="shared" si="146"/>
        <v/>
      </c>
      <c r="AO32" s="76" t="str">
        <f t="shared" si="147"/>
        <v/>
      </c>
      <c r="AP32" s="76" t="str">
        <f t="shared" si="148"/>
        <v/>
      </c>
      <c r="AQ32" s="76" t="str">
        <f t="shared" si="149"/>
        <v/>
      </c>
      <c r="AR32" s="76" t="str">
        <f t="shared" si="150"/>
        <v/>
      </c>
      <c r="AS32" s="76" t="str">
        <f t="shared" si="151"/>
        <v/>
      </c>
      <c r="AT32" s="76" t="str">
        <f t="shared" si="152"/>
        <v/>
      </c>
      <c r="AU32" s="76" t="str">
        <f t="shared" si="153"/>
        <v/>
      </c>
      <c r="AV32" s="11">
        <f t="shared" si="114"/>
        <v>0</v>
      </c>
      <c r="AW32" s="47"/>
      <c r="AX32" s="12">
        <f>+IF(AV32&gt;=3,IF(G32=BASE!$L$3,BASE!$M$3,0),IF(G32=BASE!$L$3,'Suivi des arrêts'!AV32,0))</f>
        <v>0</v>
      </c>
      <c r="AY32" s="17">
        <f t="shared" si="168"/>
        <v>0</v>
      </c>
      <c r="AZ32" s="17" t="str">
        <f t="shared" si="115"/>
        <v/>
      </c>
      <c r="BA32" s="48"/>
      <c r="BB32" s="50"/>
      <c r="BC32" s="50"/>
      <c r="BD32" s="18">
        <f t="shared" si="155"/>
        <v>0</v>
      </c>
      <c r="BE32" s="50"/>
      <c r="BF32" s="51"/>
      <c r="BG32" s="52" t="str">
        <f t="shared" si="156"/>
        <v/>
      </c>
      <c r="BH32" s="50"/>
      <c r="BI32" s="57"/>
      <c r="BJ32" s="57"/>
      <c r="BK32" s="20">
        <f t="shared" si="157"/>
        <v>0</v>
      </c>
      <c r="BL32" s="57"/>
      <c r="BM32" s="59"/>
      <c r="BN32" s="54" t="str">
        <f t="shared" si="158"/>
        <v/>
      </c>
      <c r="BO32" s="57"/>
      <c r="BP32" s="60"/>
      <c r="BQ32" s="60"/>
      <c r="BR32" s="22">
        <f t="shared" si="159"/>
        <v>0</v>
      </c>
      <c r="BS32" s="60"/>
      <c r="BT32" s="62"/>
      <c r="BU32" s="56" t="str">
        <f t="shared" si="160"/>
        <v/>
      </c>
      <c r="BV32" s="60"/>
      <c r="BW32" s="50"/>
      <c r="BX32" s="50"/>
      <c r="BY32" s="18">
        <f t="shared" si="161"/>
        <v>0</v>
      </c>
      <c r="BZ32" s="50"/>
      <c r="CA32" s="51"/>
      <c r="CB32" s="52" t="str">
        <f t="shared" si="162"/>
        <v/>
      </c>
      <c r="CC32" s="50"/>
      <c r="CD32" s="57"/>
      <c r="CE32" s="57"/>
      <c r="CF32" s="20">
        <f t="shared" si="163"/>
        <v>0</v>
      </c>
      <c r="CG32" s="57"/>
      <c r="CH32" s="59"/>
      <c r="CI32" s="54" t="str">
        <f t="shared" si="164"/>
        <v/>
      </c>
      <c r="CJ32" s="57"/>
      <c r="CK32" s="60"/>
      <c r="CL32" s="60"/>
      <c r="CM32" s="22">
        <f t="shared" si="165"/>
        <v>0</v>
      </c>
      <c r="CN32" s="60"/>
      <c r="CO32" s="62"/>
      <c r="CP32" s="23" t="str">
        <f t="shared" si="166"/>
        <v/>
      </c>
      <c r="CQ32" s="60"/>
      <c r="CR32" s="24">
        <f t="shared" si="116"/>
        <v>0</v>
      </c>
      <c r="CS32" s="63"/>
    </row>
    <row r="33" spans="1:97" x14ac:dyDescent="0.25">
      <c r="A33" s="41"/>
      <c r="B33" s="40">
        <f t="shared" si="117"/>
        <v>0</v>
      </c>
      <c r="C33" s="39" t="str">
        <f>+IF(A33="","",VLOOKUP(A33,BASE!$A$1:$C$23,2))</f>
        <v/>
      </c>
      <c r="D33" s="5" t="str">
        <f>IF(A33="","",VLOOKUP(A33,BASE!$A$1:$C$23,3))</f>
        <v/>
      </c>
      <c r="E33" s="43">
        <v>1</v>
      </c>
      <c r="F33" s="44">
        <f t="shared" si="118"/>
        <v>0</v>
      </c>
      <c r="G33" s="44" t="s">
        <v>19</v>
      </c>
      <c r="H33" s="44"/>
      <c r="I33" s="10" t="str">
        <f>+IF(H33="EDUC","EDUC",IF(H33="- 1 ANS","N-1",IF(H33=BASE!$O$3,"RD",IF(G33="MTT","MTT",IF(CR33=0,"RG","EC")))))</f>
        <v>RG</v>
      </c>
      <c r="J33" s="46"/>
      <c r="K33" s="46"/>
      <c r="L33" s="76" t="str">
        <f t="shared" si="169"/>
        <v/>
      </c>
      <c r="M33" s="76" t="str">
        <f t="shared" si="170"/>
        <v/>
      </c>
      <c r="N33" s="76" t="str">
        <f t="shared" si="171"/>
        <v/>
      </c>
      <c r="O33" s="76" t="str">
        <f t="shared" si="172"/>
        <v/>
      </c>
      <c r="P33" s="76" t="str">
        <f t="shared" si="173"/>
        <v/>
      </c>
      <c r="Q33" s="76" t="str">
        <f t="shared" si="174"/>
        <v/>
      </c>
      <c r="R33" s="76" t="str">
        <f t="shared" si="175"/>
        <v/>
      </c>
      <c r="S33" s="76" t="str">
        <f t="shared" si="176"/>
        <v/>
      </c>
      <c r="T33" s="76" t="str">
        <f t="shared" si="177"/>
        <v/>
      </c>
      <c r="U33" s="76" t="str">
        <f t="shared" si="178"/>
        <v/>
      </c>
      <c r="V33" s="76" t="str">
        <f t="shared" si="179"/>
        <v/>
      </c>
      <c r="W33" s="76" t="str">
        <f t="shared" si="180"/>
        <v/>
      </c>
      <c r="X33" s="76" t="str">
        <f t="shared" si="130"/>
        <v/>
      </c>
      <c r="Y33" s="76" t="str">
        <f t="shared" si="131"/>
        <v/>
      </c>
      <c r="Z33" s="76" t="str">
        <f t="shared" si="132"/>
        <v/>
      </c>
      <c r="AA33" s="76" t="str">
        <f t="shared" si="133"/>
        <v/>
      </c>
      <c r="AB33" s="76" t="str">
        <f t="shared" si="134"/>
        <v/>
      </c>
      <c r="AC33" s="76" t="str">
        <f t="shared" si="135"/>
        <v/>
      </c>
      <c r="AD33" s="76" t="str">
        <f t="shared" si="136"/>
        <v/>
      </c>
      <c r="AE33" s="76" t="str">
        <f t="shared" si="137"/>
        <v/>
      </c>
      <c r="AF33" s="76" t="str">
        <f t="shared" si="138"/>
        <v/>
      </c>
      <c r="AG33" s="76" t="str">
        <f t="shared" si="139"/>
        <v/>
      </c>
      <c r="AH33" s="76" t="str">
        <f t="shared" si="140"/>
        <v/>
      </c>
      <c r="AI33" s="76" t="str">
        <f t="shared" si="141"/>
        <v/>
      </c>
      <c r="AJ33" s="76" t="str">
        <f t="shared" si="142"/>
        <v/>
      </c>
      <c r="AK33" s="76" t="str">
        <f t="shared" si="143"/>
        <v/>
      </c>
      <c r="AL33" s="76" t="str">
        <f t="shared" si="144"/>
        <v/>
      </c>
      <c r="AM33" s="76" t="str">
        <f t="shared" si="145"/>
        <v/>
      </c>
      <c r="AN33" s="76" t="str">
        <f t="shared" si="146"/>
        <v/>
      </c>
      <c r="AO33" s="76" t="str">
        <f t="shared" si="147"/>
        <v/>
      </c>
      <c r="AP33" s="76" t="str">
        <f t="shared" si="148"/>
        <v/>
      </c>
      <c r="AQ33" s="76" t="str">
        <f t="shared" si="149"/>
        <v/>
      </c>
      <c r="AR33" s="76" t="str">
        <f t="shared" si="150"/>
        <v/>
      </c>
      <c r="AS33" s="76" t="str">
        <f t="shared" si="151"/>
        <v/>
      </c>
      <c r="AT33" s="76" t="str">
        <f t="shared" si="152"/>
        <v/>
      </c>
      <c r="AU33" s="76" t="str">
        <f t="shared" si="153"/>
        <v/>
      </c>
      <c r="AV33" s="11">
        <f t="shared" si="114"/>
        <v>0</v>
      </c>
      <c r="AW33" s="47"/>
      <c r="AX33" s="12">
        <f>+IF(AV33&gt;=3,IF(G33=BASE!$L$3,BASE!$M$3,0),IF(G33=BASE!$L$3,'Suivi des arrêts'!AV33,0))</f>
        <v>0</v>
      </c>
      <c r="AY33" s="17">
        <f t="shared" si="168"/>
        <v>0</v>
      </c>
      <c r="AZ33" s="17" t="str">
        <f t="shared" si="115"/>
        <v/>
      </c>
      <c r="BA33" s="48"/>
      <c r="BB33" s="50"/>
      <c r="BC33" s="50"/>
      <c r="BD33" s="18">
        <f t="shared" si="155"/>
        <v>0</v>
      </c>
      <c r="BE33" s="50"/>
      <c r="BF33" s="51"/>
      <c r="BG33" s="52" t="str">
        <f t="shared" si="156"/>
        <v/>
      </c>
      <c r="BH33" s="50"/>
      <c r="BI33" s="57"/>
      <c r="BJ33" s="57"/>
      <c r="BK33" s="20">
        <f t="shared" si="157"/>
        <v>0</v>
      </c>
      <c r="BL33" s="57"/>
      <c r="BM33" s="59"/>
      <c r="BN33" s="54" t="str">
        <f t="shared" si="158"/>
        <v/>
      </c>
      <c r="BO33" s="57"/>
      <c r="BP33" s="60"/>
      <c r="BQ33" s="60"/>
      <c r="BR33" s="22">
        <f t="shared" si="159"/>
        <v>0</v>
      </c>
      <c r="BS33" s="60"/>
      <c r="BT33" s="62"/>
      <c r="BU33" s="56" t="str">
        <f t="shared" si="160"/>
        <v/>
      </c>
      <c r="BV33" s="60"/>
      <c r="BW33" s="50"/>
      <c r="BX33" s="50"/>
      <c r="BY33" s="18">
        <f t="shared" si="161"/>
        <v>0</v>
      </c>
      <c r="BZ33" s="50"/>
      <c r="CA33" s="51"/>
      <c r="CB33" s="52" t="str">
        <f t="shared" si="162"/>
        <v/>
      </c>
      <c r="CC33" s="50"/>
      <c r="CD33" s="57"/>
      <c r="CE33" s="57"/>
      <c r="CF33" s="20">
        <f t="shared" si="163"/>
        <v>0</v>
      </c>
      <c r="CG33" s="57"/>
      <c r="CH33" s="59"/>
      <c r="CI33" s="54" t="str">
        <f t="shared" si="164"/>
        <v/>
      </c>
      <c r="CJ33" s="57"/>
      <c r="CK33" s="60"/>
      <c r="CL33" s="60"/>
      <c r="CM33" s="22">
        <f t="shared" si="165"/>
        <v>0</v>
      </c>
      <c r="CN33" s="60"/>
      <c r="CO33" s="62"/>
      <c r="CP33" s="23" t="str">
        <f t="shared" si="166"/>
        <v/>
      </c>
      <c r="CQ33" s="60"/>
      <c r="CR33" s="24">
        <f t="shared" si="116"/>
        <v>0</v>
      </c>
      <c r="CS33" s="63"/>
    </row>
    <row r="34" spans="1:97" x14ac:dyDescent="0.25">
      <c r="A34" s="41"/>
      <c r="B34" s="40">
        <f t="shared" si="117"/>
        <v>0</v>
      </c>
      <c r="C34" s="39" t="str">
        <f>+IF(A34="","",VLOOKUP(A34,BASE!$A$1:$C$23,2))</f>
        <v/>
      </c>
      <c r="D34" s="5" t="str">
        <f>IF(A34="","",VLOOKUP(A34,BASE!$A$1:$C$23,3))</f>
        <v/>
      </c>
      <c r="E34" s="43">
        <v>1</v>
      </c>
      <c r="F34" s="44">
        <f t="shared" si="118"/>
        <v>0</v>
      </c>
      <c r="G34" s="44" t="s">
        <v>19</v>
      </c>
      <c r="H34" s="44"/>
      <c r="I34" s="10" t="str">
        <f>+IF(H34="EDUC","EDUC",IF(H34="- 1 ANS","N-1",IF(H34=BASE!$O$3,"RD",IF(G34="MTT","MTT",IF(CR34=0,"RG","EC")))))</f>
        <v>RG</v>
      </c>
      <c r="J34" s="46"/>
      <c r="K34" s="46"/>
      <c r="L34" s="76" t="str">
        <f t="shared" si="169"/>
        <v/>
      </c>
      <c r="M34" s="76" t="str">
        <f t="shared" si="170"/>
        <v/>
      </c>
      <c r="N34" s="76" t="str">
        <f t="shared" si="171"/>
        <v/>
      </c>
      <c r="O34" s="76" t="str">
        <f t="shared" si="172"/>
        <v/>
      </c>
      <c r="P34" s="76" t="str">
        <f t="shared" si="173"/>
        <v/>
      </c>
      <c r="Q34" s="76" t="str">
        <f t="shared" si="174"/>
        <v/>
      </c>
      <c r="R34" s="76" t="str">
        <f t="shared" si="175"/>
        <v/>
      </c>
      <c r="S34" s="76" t="str">
        <f t="shared" si="176"/>
        <v/>
      </c>
      <c r="T34" s="76" t="str">
        <f t="shared" si="177"/>
        <v/>
      </c>
      <c r="U34" s="76" t="str">
        <f t="shared" si="178"/>
        <v/>
      </c>
      <c r="V34" s="76" t="str">
        <f t="shared" si="179"/>
        <v/>
      </c>
      <c r="W34" s="76" t="str">
        <f t="shared" si="180"/>
        <v/>
      </c>
      <c r="X34" s="76" t="str">
        <f t="shared" si="130"/>
        <v/>
      </c>
      <c r="Y34" s="76" t="str">
        <f t="shared" si="131"/>
        <v/>
      </c>
      <c r="Z34" s="76" t="str">
        <f t="shared" si="132"/>
        <v/>
      </c>
      <c r="AA34" s="76" t="str">
        <f t="shared" si="133"/>
        <v/>
      </c>
      <c r="AB34" s="76" t="str">
        <f t="shared" si="134"/>
        <v/>
      </c>
      <c r="AC34" s="76" t="str">
        <f t="shared" si="135"/>
        <v/>
      </c>
      <c r="AD34" s="76" t="str">
        <f t="shared" si="136"/>
        <v/>
      </c>
      <c r="AE34" s="76" t="str">
        <f t="shared" si="137"/>
        <v/>
      </c>
      <c r="AF34" s="76" t="str">
        <f t="shared" si="138"/>
        <v/>
      </c>
      <c r="AG34" s="76" t="str">
        <f t="shared" si="139"/>
        <v/>
      </c>
      <c r="AH34" s="76" t="str">
        <f t="shared" si="140"/>
        <v/>
      </c>
      <c r="AI34" s="76" t="str">
        <f t="shared" si="141"/>
        <v/>
      </c>
      <c r="AJ34" s="76" t="str">
        <f t="shared" si="142"/>
        <v/>
      </c>
      <c r="AK34" s="76" t="str">
        <f t="shared" si="143"/>
        <v/>
      </c>
      <c r="AL34" s="76" t="str">
        <f t="shared" si="144"/>
        <v/>
      </c>
      <c r="AM34" s="76" t="str">
        <f t="shared" si="145"/>
        <v/>
      </c>
      <c r="AN34" s="76" t="str">
        <f t="shared" si="146"/>
        <v/>
      </c>
      <c r="AO34" s="76" t="str">
        <f t="shared" si="147"/>
        <v/>
      </c>
      <c r="AP34" s="76" t="str">
        <f t="shared" si="148"/>
        <v/>
      </c>
      <c r="AQ34" s="76" t="str">
        <f t="shared" si="149"/>
        <v/>
      </c>
      <c r="AR34" s="76" t="str">
        <f t="shared" si="150"/>
        <v/>
      </c>
      <c r="AS34" s="76" t="str">
        <f t="shared" si="151"/>
        <v/>
      </c>
      <c r="AT34" s="76" t="str">
        <f t="shared" si="152"/>
        <v/>
      </c>
      <c r="AU34" s="76" t="str">
        <f t="shared" si="153"/>
        <v/>
      </c>
      <c r="AV34" s="11">
        <f t="shared" si="114"/>
        <v>0</v>
      </c>
      <c r="AW34" s="47"/>
      <c r="AX34" s="12">
        <f>+IF(AV34&gt;=3,IF(G34=BASE!$L$3,BASE!$M$3,0),IF(G34=BASE!$L$3,'Suivi des arrêts'!AV34,0))</f>
        <v>0</v>
      </c>
      <c r="AY34" s="17">
        <f t="shared" si="168"/>
        <v>0</v>
      </c>
      <c r="AZ34" s="17" t="str">
        <f t="shared" si="115"/>
        <v/>
      </c>
      <c r="BA34" s="48"/>
      <c r="BB34" s="50"/>
      <c r="BC34" s="50"/>
      <c r="BD34" s="18">
        <f t="shared" si="155"/>
        <v>0</v>
      </c>
      <c r="BE34" s="50"/>
      <c r="BF34" s="51"/>
      <c r="BG34" s="52" t="str">
        <f t="shared" si="156"/>
        <v/>
      </c>
      <c r="BH34" s="50"/>
      <c r="BI34" s="57"/>
      <c r="BJ34" s="57"/>
      <c r="BK34" s="20">
        <f t="shared" si="157"/>
        <v>0</v>
      </c>
      <c r="BL34" s="57"/>
      <c r="BM34" s="59"/>
      <c r="BN34" s="54" t="str">
        <f t="shared" si="158"/>
        <v/>
      </c>
      <c r="BO34" s="57"/>
      <c r="BP34" s="60"/>
      <c r="BQ34" s="60"/>
      <c r="BR34" s="22">
        <f t="shared" si="159"/>
        <v>0</v>
      </c>
      <c r="BS34" s="60"/>
      <c r="BT34" s="62"/>
      <c r="BU34" s="56" t="str">
        <f t="shared" si="160"/>
        <v/>
      </c>
      <c r="BV34" s="60"/>
      <c r="BW34" s="50"/>
      <c r="BX34" s="50"/>
      <c r="BY34" s="18">
        <f t="shared" si="161"/>
        <v>0</v>
      </c>
      <c r="BZ34" s="50"/>
      <c r="CA34" s="51"/>
      <c r="CB34" s="52" t="str">
        <f t="shared" si="162"/>
        <v/>
      </c>
      <c r="CC34" s="50"/>
      <c r="CD34" s="57"/>
      <c r="CE34" s="57"/>
      <c r="CF34" s="20">
        <f t="shared" si="163"/>
        <v>0</v>
      </c>
      <c r="CG34" s="57"/>
      <c r="CH34" s="59"/>
      <c r="CI34" s="54" t="str">
        <f t="shared" si="164"/>
        <v/>
      </c>
      <c r="CJ34" s="57"/>
      <c r="CK34" s="60"/>
      <c r="CL34" s="60"/>
      <c r="CM34" s="22">
        <f t="shared" si="165"/>
        <v>0</v>
      </c>
      <c r="CN34" s="60"/>
      <c r="CO34" s="62"/>
      <c r="CP34" s="23" t="str">
        <f t="shared" si="166"/>
        <v/>
      </c>
      <c r="CQ34" s="60"/>
      <c r="CR34" s="24">
        <f t="shared" si="116"/>
        <v>0</v>
      </c>
      <c r="CS34" s="63"/>
    </row>
    <row r="35" spans="1:97" x14ac:dyDescent="0.25">
      <c r="A35" s="41"/>
      <c r="B35" s="40">
        <f t="shared" si="117"/>
        <v>0</v>
      </c>
      <c r="C35" s="39" t="str">
        <f>+IF(A35="","",VLOOKUP(A35,BASE!$A$1:$C$23,2))</f>
        <v/>
      </c>
      <c r="D35" s="5" t="str">
        <f>IF(A35="","",VLOOKUP(A35,BASE!$A$1:$C$23,3))</f>
        <v/>
      </c>
      <c r="E35" s="43">
        <v>1</v>
      </c>
      <c r="F35" s="44">
        <f t="shared" si="118"/>
        <v>0</v>
      </c>
      <c r="G35" s="44" t="s">
        <v>19</v>
      </c>
      <c r="H35" s="44"/>
      <c r="I35" s="10" t="str">
        <f>+IF(H35="EDUC","EDUC",IF(H35="- 1 ANS","N-1",IF(H35=BASE!$O$3,"RD",IF(G35="MTT","MTT",IF(CR35=0,"RG","EC")))))</f>
        <v>RG</v>
      </c>
      <c r="J35" s="46"/>
      <c r="K35" s="46"/>
      <c r="L35" s="76" t="str">
        <f t="shared" si="169"/>
        <v/>
      </c>
      <c r="M35" s="76" t="str">
        <f t="shared" si="170"/>
        <v/>
      </c>
      <c r="N35" s="76" t="str">
        <f t="shared" si="171"/>
        <v/>
      </c>
      <c r="O35" s="76" t="str">
        <f t="shared" si="172"/>
        <v/>
      </c>
      <c r="P35" s="76" t="str">
        <f t="shared" si="173"/>
        <v/>
      </c>
      <c r="Q35" s="76" t="str">
        <f t="shared" si="174"/>
        <v/>
      </c>
      <c r="R35" s="76" t="str">
        <f t="shared" si="175"/>
        <v/>
      </c>
      <c r="S35" s="76" t="str">
        <f t="shared" si="176"/>
        <v/>
      </c>
      <c r="T35" s="76" t="str">
        <f t="shared" si="177"/>
        <v/>
      </c>
      <c r="U35" s="76" t="str">
        <f t="shared" si="178"/>
        <v/>
      </c>
      <c r="V35" s="76" t="str">
        <f t="shared" si="179"/>
        <v/>
      </c>
      <c r="W35" s="76" t="str">
        <f t="shared" si="180"/>
        <v/>
      </c>
      <c r="X35" s="76" t="str">
        <f t="shared" si="130"/>
        <v/>
      </c>
      <c r="Y35" s="76" t="str">
        <f t="shared" si="131"/>
        <v/>
      </c>
      <c r="Z35" s="76" t="str">
        <f t="shared" si="132"/>
        <v/>
      </c>
      <c r="AA35" s="76" t="str">
        <f t="shared" si="133"/>
        <v/>
      </c>
      <c r="AB35" s="76" t="str">
        <f t="shared" si="134"/>
        <v/>
      </c>
      <c r="AC35" s="76" t="str">
        <f t="shared" si="135"/>
        <v/>
      </c>
      <c r="AD35" s="76" t="str">
        <f t="shared" si="136"/>
        <v/>
      </c>
      <c r="AE35" s="76" t="str">
        <f t="shared" si="137"/>
        <v/>
      </c>
      <c r="AF35" s="76" t="str">
        <f t="shared" si="138"/>
        <v/>
      </c>
      <c r="AG35" s="76" t="str">
        <f t="shared" si="139"/>
        <v/>
      </c>
      <c r="AH35" s="76" t="str">
        <f t="shared" si="140"/>
        <v/>
      </c>
      <c r="AI35" s="76" t="str">
        <f t="shared" si="141"/>
        <v/>
      </c>
      <c r="AJ35" s="76" t="str">
        <f t="shared" si="142"/>
        <v/>
      </c>
      <c r="AK35" s="76" t="str">
        <f t="shared" si="143"/>
        <v/>
      </c>
      <c r="AL35" s="76" t="str">
        <f t="shared" si="144"/>
        <v/>
      </c>
      <c r="AM35" s="76" t="str">
        <f t="shared" si="145"/>
        <v/>
      </c>
      <c r="AN35" s="76" t="str">
        <f t="shared" si="146"/>
        <v/>
      </c>
      <c r="AO35" s="76" t="str">
        <f t="shared" si="147"/>
        <v/>
      </c>
      <c r="AP35" s="76" t="str">
        <f t="shared" si="148"/>
        <v/>
      </c>
      <c r="AQ35" s="76" t="str">
        <f t="shared" si="149"/>
        <v/>
      </c>
      <c r="AR35" s="76" t="str">
        <f t="shared" si="150"/>
        <v/>
      </c>
      <c r="AS35" s="76" t="str">
        <f t="shared" si="151"/>
        <v/>
      </c>
      <c r="AT35" s="76" t="str">
        <f t="shared" si="152"/>
        <v/>
      </c>
      <c r="AU35" s="76" t="str">
        <f t="shared" si="153"/>
        <v/>
      </c>
      <c r="AV35" s="11">
        <f t="shared" si="114"/>
        <v>0</v>
      </c>
      <c r="AW35" s="47"/>
      <c r="AX35" s="12">
        <f>+IF(AV35&gt;=3,IF(G35=BASE!$L$3,BASE!$M$3,0),IF(G35=BASE!$L$3,'Suivi des arrêts'!AV35,0))</f>
        <v>0</v>
      </c>
      <c r="AY35" s="17">
        <f t="shared" si="168"/>
        <v>0</v>
      </c>
      <c r="AZ35" s="17" t="str">
        <f t="shared" si="115"/>
        <v/>
      </c>
      <c r="BA35" s="48"/>
      <c r="BB35" s="50"/>
      <c r="BC35" s="50"/>
      <c r="BD35" s="18">
        <f t="shared" si="155"/>
        <v>0</v>
      </c>
      <c r="BE35" s="50"/>
      <c r="BF35" s="51"/>
      <c r="BG35" s="52" t="str">
        <f t="shared" si="156"/>
        <v/>
      </c>
      <c r="BH35" s="50"/>
      <c r="BI35" s="57"/>
      <c r="BJ35" s="57"/>
      <c r="BK35" s="20">
        <f t="shared" si="157"/>
        <v>0</v>
      </c>
      <c r="BL35" s="57"/>
      <c r="BM35" s="59"/>
      <c r="BN35" s="54" t="str">
        <f t="shared" si="158"/>
        <v/>
      </c>
      <c r="BO35" s="57"/>
      <c r="BP35" s="60"/>
      <c r="BQ35" s="60"/>
      <c r="BR35" s="22">
        <f t="shared" si="159"/>
        <v>0</v>
      </c>
      <c r="BS35" s="60"/>
      <c r="BT35" s="62"/>
      <c r="BU35" s="56" t="str">
        <f t="shared" si="160"/>
        <v/>
      </c>
      <c r="BV35" s="60"/>
      <c r="BW35" s="50"/>
      <c r="BX35" s="50"/>
      <c r="BY35" s="18">
        <f t="shared" si="161"/>
        <v>0</v>
      </c>
      <c r="BZ35" s="50"/>
      <c r="CA35" s="51"/>
      <c r="CB35" s="52" t="str">
        <f t="shared" si="162"/>
        <v/>
      </c>
      <c r="CC35" s="50"/>
      <c r="CD35" s="57"/>
      <c r="CE35" s="57"/>
      <c r="CF35" s="20">
        <f t="shared" si="163"/>
        <v>0</v>
      </c>
      <c r="CG35" s="57"/>
      <c r="CH35" s="59"/>
      <c r="CI35" s="54" t="str">
        <f t="shared" si="164"/>
        <v/>
      </c>
      <c r="CJ35" s="57"/>
      <c r="CK35" s="60"/>
      <c r="CL35" s="60"/>
      <c r="CM35" s="22">
        <f t="shared" si="165"/>
        <v>0</v>
      </c>
      <c r="CN35" s="60"/>
      <c r="CO35" s="62"/>
      <c r="CP35" s="23" t="str">
        <f t="shared" si="166"/>
        <v/>
      </c>
      <c r="CQ35" s="60"/>
      <c r="CR35" s="24">
        <f t="shared" si="116"/>
        <v>0</v>
      </c>
      <c r="CS35" s="63"/>
    </row>
    <row r="36" spans="1:97" x14ac:dyDescent="0.25">
      <c r="A36" s="41"/>
      <c r="B36" s="40">
        <f t="shared" si="117"/>
        <v>0</v>
      </c>
      <c r="C36" s="39" t="str">
        <f>+IF(A36="","",VLOOKUP(A36,BASE!$A$1:$C$23,2))</f>
        <v/>
      </c>
      <c r="D36" s="5" t="str">
        <f>IF(A36="","",VLOOKUP(A36,BASE!$A$1:$C$23,3))</f>
        <v/>
      </c>
      <c r="E36" s="43">
        <v>1</v>
      </c>
      <c r="F36" s="44">
        <f t="shared" si="118"/>
        <v>0</v>
      </c>
      <c r="G36" s="44" t="s">
        <v>19</v>
      </c>
      <c r="H36" s="44"/>
      <c r="I36" s="10" t="str">
        <f>+IF(H36="EDUC","EDUC",IF(H36="- 1 ANS","N-1",IF(H36=BASE!$O$3,"RD",IF(G36="MTT","MTT",IF(CR36=0,"RG","EC")))))</f>
        <v>RG</v>
      </c>
      <c r="J36" s="46"/>
      <c r="K36" s="46"/>
      <c r="L36" s="76" t="str">
        <f t="shared" si="169"/>
        <v/>
      </c>
      <c r="M36" s="76" t="str">
        <f t="shared" si="170"/>
        <v/>
      </c>
      <c r="N36" s="76" t="str">
        <f t="shared" si="171"/>
        <v/>
      </c>
      <c r="O36" s="76" t="str">
        <f t="shared" si="172"/>
        <v/>
      </c>
      <c r="P36" s="76" t="str">
        <f t="shared" si="173"/>
        <v/>
      </c>
      <c r="Q36" s="76" t="str">
        <f t="shared" si="174"/>
        <v/>
      </c>
      <c r="R36" s="76" t="str">
        <f t="shared" si="175"/>
        <v/>
      </c>
      <c r="S36" s="76" t="str">
        <f t="shared" si="176"/>
        <v/>
      </c>
      <c r="T36" s="76" t="str">
        <f t="shared" si="177"/>
        <v/>
      </c>
      <c r="U36" s="76" t="str">
        <f t="shared" si="178"/>
        <v/>
      </c>
      <c r="V36" s="76" t="str">
        <f t="shared" si="179"/>
        <v/>
      </c>
      <c r="W36" s="76" t="str">
        <f t="shared" si="180"/>
        <v/>
      </c>
      <c r="X36" s="76" t="str">
        <f t="shared" si="130"/>
        <v/>
      </c>
      <c r="Y36" s="76" t="str">
        <f t="shared" si="131"/>
        <v/>
      </c>
      <c r="Z36" s="76" t="str">
        <f t="shared" si="132"/>
        <v/>
      </c>
      <c r="AA36" s="76" t="str">
        <f t="shared" si="133"/>
        <v/>
      </c>
      <c r="AB36" s="76" t="str">
        <f t="shared" si="134"/>
        <v/>
      </c>
      <c r="AC36" s="76" t="str">
        <f t="shared" si="135"/>
        <v/>
      </c>
      <c r="AD36" s="76" t="str">
        <f t="shared" si="136"/>
        <v/>
      </c>
      <c r="AE36" s="76" t="str">
        <f t="shared" si="137"/>
        <v/>
      </c>
      <c r="AF36" s="76" t="str">
        <f t="shared" si="138"/>
        <v/>
      </c>
      <c r="AG36" s="76" t="str">
        <f t="shared" si="139"/>
        <v/>
      </c>
      <c r="AH36" s="76" t="str">
        <f t="shared" si="140"/>
        <v/>
      </c>
      <c r="AI36" s="76" t="str">
        <f t="shared" si="141"/>
        <v/>
      </c>
      <c r="AJ36" s="76" t="str">
        <f t="shared" si="142"/>
        <v/>
      </c>
      <c r="AK36" s="76" t="str">
        <f t="shared" si="143"/>
        <v/>
      </c>
      <c r="AL36" s="76" t="str">
        <f t="shared" si="144"/>
        <v/>
      </c>
      <c r="AM36" s="76" t="str">
        <f t="shared" si="145"/>
        <v/>
      </c>
      <c r="AN36" s="76" t="str">
        <f t="shared" si="146"/>
        <v/>
      </c>
      <c r="AO36" s="76" t="str">
        <f t="shared" si="147"/>
        <v/>
      </c>
      <c r="AP36" s="76" t="str">
        <f t="shared" si="148"/>
        <v/>
      </c>
      <c r="AQ36" s="76" t="str">
        <f t="shared" si="149"/>
        <v/>
      </c>
      <c r="AR36" s="76" t="str">
        <f t="shared" si="150"/>
        <v/>
      </c>
      <c r="AS36" s="76" t="str">
        <f t="shared" si="151"/>
        <v/>
      </c>
      <c r="AT36" s="76" t="str">
        <f t="shared" si="152"/>
        <v/>
      </c>
      <c r="AU36" s="76" t="str">
        <f t="shared" si="153"/>
        <v/>
      </c>
      <c r="AV36" s="11">
        <f t="shared" si="114"/>
        <v>0</v>
      </c>
      <c r="AW36" s="47"/>
      <c r="AX36" s="12">
        <f>+IF(AV36&gt;=3,IF(G36=BASE!$L$3,BASE!$M$3,0),IF(G36=BASE!$L$3,'Suivi des arrêts'!AV36,0))</f>
        <v>0</v>
      </c>
      <c r="AY36" s="17">
        <f t="shared" si="168"/>
        <v>0</v>
      </c>
      <c r="AZ36" s="17" t="str">
        <f t="shared" si="115"/>
        <v/>
      </c>
      <c r="BA36" s="48"/>
      <c r="BB36" s="50"/>
      <c r="BC36" s="50"/>
      <c r="BD36" s="18">
        <f t="shared" si="155"/>
        <v>0</v>
      </c>
      <c r="BE36" s="50"/>
      <c r="BF36" s="51"/>
      <c r="BG36" s="52" t="str">
        <f t="shared" si="156"/>
        <v/>
      </c>
      <c r="BH36" s="50"/>
      <c r="BI36" s="57"/>
      <c r="BJ36" s="57"/>
      <c r="BK36" s="20">
        <f t="shared" si="157"/>
        <v>0</v>
      </c>
      <c r="BL36" s="57"/>
      <c r="BM36" s="59"/>
      <c r="BN36" s="54" t="str">
        <f t="shared" si="158"/>
        <v/>
      </c>
      <c r="BO36" s="57"/>
      <c r="BP36" s="60"/>
      <c r="BQ36" s="60"/>
      <c r="BR36" s="22">
        <f t="shared" si="159"/>
        <v>0</v>
      </c>
      <c r="BS36" s="60"/>
      <c r="BT36" s="62"/>
      <c r="BU36" s="56" t="str">
        <f t="shared" si="160"/>
        <v/>
      </c>
      <c r="BV36" s="60"/>
      <c r="BW36" s="50"/>
      <c r="BX36" s="50"/>
      <c r="BY36" s="18">
        <f t="shared" si="161"/>
        <v>0</v>
      </c>
      <c r="BZ36" s="50"/>
      <c r="CA36" s="51"/>
      <c r="CB36" s="52" t="str">
        <f t="shared" si="162"/>
        <v/>
      </c>
      <c r="CC36" s="50"/>
      <c r="CD36" s="57"/>
      <c r="CE36" s="57"/>
      <c r="CF36" s="20">
        <f t="shared" si="163"/>
        <v>0</v>
      </c>
      <c r="CG36" s="57"/>
      <c r="CH36" s="59"/>
      <c r="CI36" s="54" t="str">
        <f t="shared" si="164"/>
        <v/>
      </c>
      <c r="CJ36" s="57"/>
      <c r="CK36" s="60"/>
      <c r="CL36" s="60"/>
      <c r="CM36" s="22">
        <f t="shared" si="165"/>
        <v>0</v>
      </c>
      <c r="CN36" s="60"/>
      <c r="CO36" s="62"/>
      <c r="CP36" s="23" t="str">
        <f t="shared" si="166"/>
        <v/>
      </c>
      <c r="CQ36" s="60"/>
      <c r="CR36" s="24">
        <f t="shared" si="116"/>
        <v>0</v>
      </c>
      <c r="CS36" s="63"/>
    </row>
    <row r="37" spans="1:97" x14ac:dyDescent="0.25">
      <c r="A37" s="41"/>
      <c r="B37" s="40">
        <f t="shared" si="117"/>
        <v>0</v>
      </c>
      <c r="C37" s="39" t="str">
        <f>+IF(A37="","",VLOOKUP(A37,BASE!$A$1:$C$23,2))</f>
        <v/>
      </c>
      <c r="D37" s="5" t="str">
        <f>IF(A37="","",VLOOKUP(A37,BASE!$A$1:$C$23,3))</f>
        <v/>
      </c>
      <c r="E37" s="43">
        <v>1</v>
      </c>
      <c r="F37" s="44">
        <f t="shared" si="118"/>
        <v>0</v>
      </c>
      <c r="G37" s="44" t="s">
        <v>19</v>
      </c>
      <c r="H37" s="44"/>
      <c r="I37" s="10" t="str">
        <f>+IF(H37="EDUC","EDUC",IF(H37="- 1 ANS","N-1",IF(H37=BASE!$O$3,"RD",IF(G37="MTT","MTT",IF(CR37=0,"RG","EC")))))</f>
        <v>RG</v>
      </c>
      <c r="J37" s="46"/>
      <c r="K37" s="46"/>
      <c r="L37" s="76" t="str">
        <f t="shared" si="169"/>
        <v/>
      </c>
      <c r="M37" s="76" t="str">
        <f t="shared" si="170"/>
        <v/>
      </c>
      <c r="N37" s="76" t="str">
        <f t="shared" si="171"/>
        <v/>
      </c>
      <c r="O37" s="76" t="str">
        <f t="shared" si="172"/>
        <v/>
      </c>
      <c r="P37" s="76" t="str">
        <f t="shared" si="173"/>
        <v/>
      </c>
      <c r="Q37" s="76" t="str">
        <f t="shared" si="174"/>
        <v/>
      </c>
      <c r="R37" s="76" t="str">
        <f t="shared" si="175"/>
        <v/>
      </c>
      <c r="S37" s="76" t="str">
        <f t="shared" si="176"/>
        <v/>
      </c>
      <c r="T37" s="76" t="str">
        <f t="shared" si="177"/>
        <v/>
      </c>
      <c r="U37" s="76" t="str">
        <f t="shared" si="178"/>
        <v/>
      </c>
      <c r="V37" s="76" t="str">
        <f t="shared" si="179"/>
        <v/>
      </c>
      <c r="W37" s="76" t="str">
        <f t="shared" si="180"/>
        <v/>
      </c>
      <c r="X37" s="76" t="str">
        <f t="shared" si="130"/>
        <v/>
      </c>
      <c r="Y37" s="76" t="str">
        <f t="shared" si="131"/>
        <v/>
      </c>
      <c r="Z37" s="76" t="str">
        <f t="shared" si="132"/>
        <v/>
      </c>
      <c r="AA37" s="76" t="str">
        <f t="shared" si="133"/>
        <v/>
      </c>
      <c r="AB37" s="76" t="str">
        <f t="shared" si="134"/>
        <v/>
      </c>
      <c r="AC37" s="76" t="str">
        <f t="shared" si="135"/>
        <v/>
      </c>
      <c r="AD37" s="76" t="str">
        <f t="shared" si="136"/>
        <v/>
      </c>
      <c r="AE37" s="76" t="str">
        <f t="shared" si="137"/>
        <v/>
      </c>
      <c r="AF37" s="76" t="str">
        <f t="shared" si="138"/>
        <v/>
      </c>
      <c r="AG37" s="76" t="str">
        <f t="shared" si="139"/>
        <v/>
      </c>
      <c r="AH37" s="76" t="str">
        <f t="shared" si="140"/>
        <v/>
      </c>
      <c r="AI37" s="76" t="str">
        <f t="shared" si="141"/>
        <v/>
      </c>
      <c r="AJ37" s="76" t="str">
        <f t="shared" si="142"/>
        <v/>
      </c>
      <c r="AK37" s="76" t="str">
        <f t="shared" si="143"/>
        <v/>
      </c>
      <c r="AL37" s="76" t="str">
        <f t="shared" si="144"/>
        <v/>
      </c>
      <c r="AM37" s="76" t="str">
        <f t="shared" si="145"/>
        <v/>
      </c>
      <c r="AN37" s="76" t="str">
        <f t="shared" si="146"/>
        <v/>
      </c>
      <c r="AO37" s="76" t="str">
        <f t="shared" si="147"/>
        <v/>
      </c>
      <c r="AP37" s="76" t="str">
        <f t="shared" si="148"/>
        <v/>
      </c>
      <c r="AQ37" s="76" t="str">
        <f t="shared" si="149"/>
        <v/>
      </c>
      <c r="AR37" s="76" t="str">
        <f t="shared" si="150"/>
        <v/>
      </c>
      <c r="AS37" s="76" t="str">
        <f t="shared" si="151"/>
        <v/>
      </c>
      <c r="AT37" s="76" t="str">
        <f t="shared" si="152"/>
        <v/>
      </c>
      <c r="AU37" s="76" t="str">
        <f t="shared" si="153"/>
        <v/>
      </c>
      <c r="AV37" s="11">
        <f t="shared" si="114"/>
        <v>0</v>
      </c>
      <c r="AW37" s="47"/>
      <c r="AX37" s="12">
        <f>+IF(AV37&gt;=3,IF(G37=BASE!$L$3,BASE!$M$3,0),IF(G37=BASE!$L$3,'Suivi des arrêts'!AV37,0))</f>
        <v>0</v>
      </c>
      <c r="AY37" s="17">
        <f t="shared" si="168"/>
        <v>0</v>
      </c>
      <c r="AZ37" s="17" t="str">
        <f t="shared" si="115"/>
        <v/>
      </c>
      <c r="BA37" s="48"/>
      <c r="BB37" s="50"/>
      <c r="BC37" s="50"/>
      <c r="BD37" s="18">
        <f t="shared" si="155"/>
        <v>0</v>
      </c>
      <c r="BE37" s="50"/>
      <c r="BF37" s="51"/>
      <c r="BG37" s="52" t="str">
        <f t="shared" si="156"/>
        <v/>
      </c>
      <c r="BH37" s="50"/>
      <c r="BI37" s="57"/>
      <c r="BJ37" s="57"/>
      <c r="BK37" s="20">
        <f t="shared" si="157"/>
        <v>0</v>
      </c>
      <c r="BL37" s="57"/>
      <c r="BM37" s="59"/>
      <c r="BN37" s="54" t="str">
        <f t="shared" si="158"/>
        <v/>
      </c>
      <c r="BO37" s="57"/>
      <c r="BP37" s="60"/>
      <c r="BQ37" s="60"/>
      <c r="BR37" s="22">
        <f t="shared" si="159"/>
        <v>0</v>
      </c>
      <c r="BS37" s="60"/>
      <c r="BT37" s="62"/>
      <c r="BU37" s="56" t="str">
        <f t="shared" si="160"/>
        <v/>
      </c>
      <c r="BV37" s="60"/>
      <c r="BW37" s="50"/>
      <c r="BX37" s="50"/>
      <c r="BY37" s="18">
        <f t="shared" si="161"/>
        <v>0</v>
      </c>
      <c r="BZ37" s="50"/>
      <c r="CA37" s="51"/>
      <c r="CB37" s="52" t="str">
        <f t="shared" si="162"/>
        <v/>
      </c>
      <c r="CC37" s="50"/>
      <c r="CD37" s="57"/>
      <c r="CE37" s="57"/>
      <c r="CF37" s="20">
        <f t="shared" si="163"/>
        <v>0</v>
      </c>
      <c r="CG37" s="57"/>
      <c r="CH37" s="59"/>
      <c r="CI37" s="54" t="str">
        <f t="shared" si="164"/>
        <v/>
      </c>
      <c r="CJ37" s="57"/>
      <c r="CK37" s="60"/>
      <c r="CL37" s="60"/>
      <c r="CM37" s="22">
        <f t="shared" si="165"/>
        <v>0</v>
      </c>
      <c r="CN37" s="60"/>
      <c r="CO37" s="62"/>
      <c r="CP37" s="23" t="str">
        <f t="shared" si="166"/>
        <v/>
      </c>
      <c r="CQ37" s="60"/>
      <c r="CR37" s="24">
        <f t="shared" si="116"/>
        <v>0</v>
      </c>
      <c r="CS37" s="63"/>
    </row>
    <row r="38" spans="1:97" x14ac:dyDescent="0.25">
      <c r="A38" s="41"/>
      <c r="B38" s="40">
        <f t="shared" si="117"/>
        <v>0</v>
      </c>
      <c r="C38" s="39" t="str">
        <f>+IF(A38="","",VLOOKUP(A38,BASE!$A$1:$C$23,2))</f>
        <v/>
      </c>
      <c r="D38" s="5" t="str">
        <f>IF(A38="","",VLOOKUP(A38,BASE!$A$1:$C$23,3))</f>
        <v/>
      </c>
      <c r="E38" s="43">
        <v>1</v>
      </c>
      <c r="F38" s="44">
        <f t="shared" si="118"/>
        <v>0</v>
      </c>
      <c r="G38" s="44" t="s">
        <v>19</v>
      </c>
      <c r="H38" s="44"/>
      <c r="I38" s="10" t="str">
        <f>+IF(H38="EDUC","EDUC",IF(H38="- 1 ANS","N-1",IF(H38=BASE!$O$3,"RD",IF(G38="MTT","MTT",IF(CR38=0,"RG","EC")))))</f>
        <v>RG</v>
      </c>
      <c r="J38" s="46"/>
      <c r="K38" s="46"/>
      <c r="L38" s="76" t="str">
        <f t="shared" si="169"/>
        <v/>
      </c>
      <c r="M38" s="76" t="str">
        <f t="shared" si="170"/>
        <v/>
      </c>
      <c r="N38" s="76" t="str">
        <f t="shared" si="171"/>
        <v/>
      </c>
      <c r="O38" s="76" t="str">
        <f t="shared" si="172"/>
        <v/>
      </c>
      <c r="P38" s="76" t="str">
        <f t="shared" si="173"/>
        <v/>
      </c>
      <c r="Q38" s="76" t="str">
        <f t="shared" si="174"/>
        <v/>
      </c>
      <c r="R38" s="76" t="str">
        <f t="shared" si="175"/>
        <v/>
      </c>
      <c r="S38" s="76" t="str">
        <f t="shared" si="176"/>
        <v/>
      </c>
      <c r="T38" s="76" t="str">
        <f t="shared" si="177"/>
        <v/>
      </c>
      <c r="U38" s="76" t="str">
        <f t="shared" si="178"/>
        <v/>
      </c>
      <c r="V38" s="76" t="str">
        <f t="shared" si="179"/>
        <v/>
      </c>
      <c r="W38" s="76" t="str">
        <f t="shared" si="180"/>
        <v/>
      </c>
      <c r="X38" s="76" t="str">
        <f t="shared" si="130"/>
        <v/>
      </c>
      <c r="Y38" s="76" t="str">
        <f t="shared" si="131"/>
        <v/>
      </c>
      <c r="Z38" s="76" t="str">
        <f t="shared" si="132"/>
        <v/>
      </c>
      <c r="AA38" s="76" t="str">
        <f t="shared" si="133"/>
        <v/>
      </c>
      <c r="AB38" s="76" t="str">
        <f t="shared" si="134"/>
        <v/>
      </c>
      <c r="AC38" s="76" t="str">
        <f t="shared" si="135"/>
        <v/>
      </c>
      <c r="AD38" s="76" t="str">
        <f t="shared" si="136"/>
        <v/>
      </c>
      <c r="AE38" s="76" t="str">
        <f t="shared" si="137"/>
        <v/>
      </c>
      <c r="AF38" s="76" t="str">
        <f t="shared" si="138"/>
        <v/>
      </c>
      <c r="AG38" s="76" t="str">
        <f t="shared" si="139"/>
        <v/>
      </c>
      <c r="AH38" s="76" t="str">
        <f t="shared" si="140"/>
        <v/>
      </c>
      <c r="AI38" s="76" t="str">
        <f t="shared" si="141"/>
        <v/>
      </c>
      <c r="AJ38" s="76" t="str">
        <f t="shared" si="142"/>
        <v/>
      </c>
      <c r="AK38" s="76" t="str">
        <f t="shared" si="143"/>
        <v/>
      </c>
      <c r="AL38" s="76" t="str">
        <f t="shared" si="144"/>
        <v/>
      </c>
      <c r="AM38" s="76" t="str">
        <f t="shared" si="145"/>
        <v/>
      </c>
      <c r="AN38" s="76" t="str">
        <f t="shared" si="146"/>
        <v/>
      </c>
      <c r="AO38" s="76" t="str">
        <f t="shared" si="147"/>
        <v/>
      </c>
      <c r="AP38" s="76" t="str">
        <f t="shared" si="148"/>
        <v/>
      </c>
      <c r="AQ38" s="76" t="str">
        <f t="shared" si="149"/>
        <v/>
      </c>
      <c r="AR38" s="76" t="str">
        <f t="shared" si="150"/>
        <v/>
      </c>
      <c r="AS38" s="76" t="str">
        <f t="shared" si="151"/>
        <v/>
      </c>
      <c r="AT38" s="76" t="str">
        <f t="shared" si="152"/>
        <v/>
      </c>
      <c r="AU38" s="76" t="str">
        <f t="shared" si="153"/>
        <v/>
      </c>
      <c r="AV38" s="11">
        <f t="shared" si="114"/>
        <v>0</v>
      </c>
      <c r="AW38" s="47"/>
      <c r="AX38" s="12">
        <f>+IF(AV38&gt;=3,IF(G38=BASE!$L$3,BASE!$M$3,0),IF(G38=BASE!$L$3,'Suivi des arrêts'!AV38,0))</f>
        <v>0</v>
      </c>
      <c r="AY38" s="17">
        <f t="shared" si="168"/>
        <v>0</v>
      </c>
      <c r="AZ38" s="17" t="str">
        <f t="shared" si="115"/>
        <v/>
      </c>
      <c r="BA38" s="48"/>
      <c r="BB38" s="50"/>
      <c r="BC38" s="50"/>
      <c r="BD38" s="18">
        <f t="shared" si="155"/>
        <v>0</v>
      </c>
      <c r="BE38" s="50"/>
      <c r="BF38" s="51"/>
      <c r="BG38" s="52" t="str">
        <f t="shared" si="156"/>
        <v/>
      </c>
      <c r="BH38" s="50"/>
      <c r="BI38" s="57"/>
      <c r="BJ38" s="57"/>
      <c r="BK38" s="20">
        <f t="shared" si="157"/>
        <v>0</v>
      </c>
      <c r="BL38" s="57"/>
      <c r="BM38" s="59"/>
      <c r="BN38" s="54" t="str">
        <f t="shared" si="158"/>
        <v/>
      </c>
      <c r="BO38" s="57"/>
      <c r="BP38" s="60"/>
      <c r="BQ38" s="60"/>
      <c r="BR38" s="22">
        <f t="shared" si="159"/>
        <v>0</v>
      </c>
      <c r="BS38" s="60"/>
      <c r="BT38" s="62"/>
      <c r="BU38" s="56" t="str">
        <f t="shared" si="160"/>
        <v/>
      </c>
      <c r="BV38" s="60"/>
      <c r="BW38" s="50"/>
      <c r="BX38" s="50"/>
      <c r="BY38" s="18">
        <f t="shared" si="161"/>
        <v>0</v>
      </c>
      <c r="BZ38" s="50"/>
      <c r="CA38" s="51"/>
      <c r="CB38" s="52" t="str">
        <f t="shared" si="162"/>
        <v/>
      </c>
      <c r="CC38" s="50"/>
      <c r="CD38" s="57"/>
      <c r="CE38" s="57"/>
      <c r="CF38" s="20">
        <f t="shared" si="163"/>
        <v>0</v>
      </c>
      <c r="CG38" s="57"/>
      <c r="CH38" s="59"/>
      <c r="CI38" s="54" t="str">
        <f t="shared" si="164"/>
        <v/>
      </c>
      <c r="CJ38" s="57"/>
      <c r="CK38" s="60"/>
      <c r="CL38" s="60"/>
      <c r="CM38" s="22">
        <f t="shared" si="165"/>
        <v>0</v>
      </c>
      <c r="CN38" s="60"/>
      <c r="CO38" s="62"/>
      <c r="CP38" s="23" t="str">
        <f t="shared" si="166"/>
        <v/>
      </c>
      <c r="CQ38" s="60"/>
      <c r="CR38" s="24">
        <f t="shared" si="116"/>
        <v>0</v>
      </c>
      <c r="CS38" s="63"/>
    </row>
    <row r="39" spans="1:97" x14ac:dyDescent="0.25">
      <c r="A39" s="41"/>
      <c r="B39" s="40">
        <f t="shared" si="117"/>
        <v>0</v>
      </c>
      <c r="C39" s="39" t="str">
        <f>+IF(A39="","",VLOOKUP(A39,BASE!$A$1:$C$23,2))</f>
        <v/>
      </c>
      <c r="D39" s="5" t="str">
        <f>IF(A39="","",VLOOKUP(A39,BASE!$A$1:$C$23,3))</f>
        <v/>
      </c>
      <c r="E39" s="43">
        <v>1</v>
      </c>
      <c r="F39" s="44">
        <f t="shared" si="118"/>
        <v>0</v>
      </c>
      <c r="G39" s="44" t="s">
        <v>19</v>
      </c>
      <c r="H39" s="44"/>
      <c r="I39" s="10" t="str">
        <f>+IF(H39="EDUC","EDUC",IF(H39="- 1 ANS","N-1",IF(H39=BASE!$O$3,"RD",IF(G39="MTT","MTT",IF(CR39=0,"RG","EC")))))</f>
        <v>RG</v>
      </c>
      <c r="J39" s="46"/>
      <c r="K39" s="46"/>
      <c r="L39" s="76" t="str">
        <f t="shared" si="169"/>
        <v/>
      </c>
      <c r="M39" s="76" t="str">
        <f t="shared" si="170"/>
        <v/>
      </c>
      <c r="N39" s="76" t="str">
        <f t="shared" si="171"/>
        <v/>
      </c>
      <c r="O39" s="76" t="str">
        <f t="shared" si="172"/>
        <v/>
      </c>
      <c r="P39" s="76" t="str">
        <f t="shared" si="173"/>
        <v/>
      </c>
      <c r="Q39" s="76" t="str">
        <f t="shared" si="174"/>
        <v/>
      </c>
      <c r="R39" s="76" t="str">
        <f t="shared" si="175"/>
        <v/>
      </c>
      <c r="S39" s="76" t="str">
        <f t="shared" si="176"/>
        <v/>
      </c>
      <c r="T39" s="76" t="str">
        <f t="shared" si="177"/>
        <v/>
      </c>
      <c r="U39" s="76" t="str">
        <f t="shared" si="178"/>
        <v/>
      </c>
      <c r="V39" s="76" t="str">
        <f t="shared" si="179"/>
        <v/>
      </c>
      <c r="W39" s="76" t="str">
        <f t="shared" si="180"/>
        <v/>
      </c>
      <c r="X39" s="76" t="str">
        <f t="shared" si="130"/>
        <v/>
      </c>
      <c r="Y39" s="76" t="str">
        <f t="shared" si="131"/>
        <v/>
      </c>
      <c r="Z39" s="76" t="str">
        <f t="shared" si="132"/>
        <v/>
      </c>
      <c r="AA39" s="76" t="str">
        <f t="shared" si="133"/>
        <v/>
      </c>
      <c r="AB39" s="76" t="str">
        <f t="shared" si="134"/>
        <v/>
      </c>
      <c r="AC39" s="76" t="str">
        <f t="shared" si="135"/>
        <v/>
      </c>
      <c r="AD39" s="76" t="str">
        <f t="shared" si="136"/>
        <v/>
      </c>
      <c r="AE39" s="76" t="str">
        <f t="shared" si="137"/>
        <v/>
      </c>
      <c r="AF39" s="76" t="str">
        <f t="shared" si="138"/>
        <v/>
      </c>
      <c r="AG39" s="76" t="str">
        <f t="shared" si="139"/>
        <v/>
      </c>
      <c r="AH39" s="76" t="str">
        <f t="shared" si="140"/>
        <v/>
      </c>
      <c r="AI39" s="76" t="str">
        <f t="shared" si="141"/>
        <v/>
      </c>
      <c r="AJ39" s="76" t="str">
        <f t="shared" si="142"/>
        <v/>
      </c>
      <c r="AK39" s="76" t="str">
        <f t="shared" si="143"/>
        <v/>
      </c>
      <c r="AL39" s="76" t="str">
        <f t="shared" si="144"/>
        <v/>
      </c>
      <c r="AM39" s="76" t="str">
        <f t="shared" si="145"/>
        <v/>
      </c>
      <c r="AN39" s="76" t="str">
        <f t="shared" si="146"/>
        <v/>
      </c>
      <c r="AO39" s="76" t="str">
        <f t="shared" si="147"/>
        <v/>
      </c>
      <c r="AP39" s="76" t="str">
        <f t="shared" si="148"/>
        <v/>
      </c>
      <c r="AQ39" s="76" t="str">
        <f t="shared" si="149"/>
        <v/>
      </c>
      <c r="AR39" s="76" t="str">
        <f t="shared" si="150"/>
        <v/>
      </c>
      <c r="AS39" s="76" t="str">
        <f t="shared" si="151"/>
        <v/>
      </c>
      <c r="AT39" s="76" t="str">
        <f t="shared" si="152"/>
        <v/>
      </c>
      <c r="AU39" s="76" t="str">
        <f t="shared" si="153"/>
        <v/>
      </c>
      <c r="AV39" s="11">
        <f t="shared" si="114"/>
        <v>0</v>
      </c>
      <c r="AW39" s="47"/>
      <c r="AX39" s="12">
        <f>+IF(AV39&gt;=3,IF(G39=BASE!$L$3,BASE!$M$3,0),IF(G39=BASE!$L$3,'Suivi des arrêts'!AV39,0))</f>
        <v>0</v>
      </c>
      <c r="AY39" s="17">
        <f t="shared" si="168"/>
        <v>0</v>
      </c>
      <c r="AZ39" s="17" t="str">
        <f t="shared" si="115"/>
        <v/>
      </c>
      <c r="BA39" s="48"/>
      <c r="BB39" s="50"/>
      <c r="BC39" s="50"/>
      <c r="BD39" s="18">
        <f t="shared" si="155"/>
        <v>0</v>
      </c>
      <c r="BE39" s="50"/>
      <c r="BF39" s="51"/>
      <c r="BG39" s="52" t="str">
        <f t="shared" si="156"/>
        <v/>
      </c>
      <c r="BH39" s="50"/>
      <c r="BI39" s="57"/>
      <c r="BJ39" s="57"/>
      <c r="BK39" s="20">
        <f t="shared" si="157"/>
        <v>0</v>
      </c>
      <c r="BL39" s="57"/>
      <c r="BM39" s="59"/>
      <c r="BN39" s="54" t="str">
        <f t="shared" si="158"/>
        <v/>
      </c>
      <c r="BO39" s="57"/>
      <c r="BP39" s="60"/>
      <c r="BQ39" s="60"/>
      <c r="BR39" s="22">
        <f t="shared" si="159"/>
        <v>0</v>
      </c>
      <c r="BS39" s="60"/>
      <c r="BT39" s="62"/>
      <c r="BU39" s="56" t="str">
        <f t="shared" si="160"/>
        <v/>
      </c>
      <c r="BV39" s="60"/>
      <c r="BW39" s="50"/>
      <c r="BX39" s="50"/>
      <c r="BY39" s="18">
        <f t="shared" si="161"/>
        <v>0</v>
      </c>
      <c r="BZ39" s="50"/>
      <c r="CA39" s="51"/>
      <c r="CB39" s="52" t="str">
        <f t="shared" si="162"/>
        <v/>
      </c>
      <c r="CC39" s="50"/>
      <c r="CD39" s="57"/>
      <c r="CE39" s="57"/>
      <c r="CF39" s="20">
        <f t="shared" si="163"/>
        <v>0</v>
      </c>
      <c r="CG39" s="57"/>
      <c r="CH39" s="59"/>
      <c r="CI39" s="54" t="str">
        <f t="shared" si="164"/>
        <v/>
      </c>
      <c r="CJ39" s="57"/>
      <c r="CK39" s="60"/>
      <c r="CL39" s="60"/>
      <c r="CM39" s="22">
        <f t="shared" si="165"/>
        <v>0</v>
      </c>
      <c r="CN39" s="60"/>
      <c r="CO39" s="62"/>
      <c r="CP39" s="23" t="str">
        <f t="shared" si="166"/>
        <v/>
      </c>
      <c r="CQ39" s="60"/>
      <c r="CR39" s="24">
        <f t="shared" si="116"/>
        <v>0</v>
      </c>
      <c r="CS39" s="63"/>
    </row>
    <row r="40" spans="1:97" x14ac:dyDescent="0.25">
      <c r="A40" s="41"/>
      <c r="B40" s="40">
        <f t="shared" si="117"/>
        <v>0</v>
      </c>
      <c r="C40" s="39" t="str">
        <f>+IF(A40="","",VLOOKUP(A40,BASE!$A$1:$C$23,2))</f>
        <v/>
      </c>
      <c r="D40" s="5" t="str">
        <f>IF(A40="","",VLOOKUP(A40,BASE!$A$1:$C$23,3))</f>
        <v/>
      </c>
      <c r="E40" s="43">
        <v>1</v>
      </c>
      <c r="F40" s="44">
        <f t="shared" si="118"/>
        <v>0</v>
      </c>
      <c r="G40" s="44" t="s">
        <v>19</v>
      </c>
      <c r="H40" s="44"/>
      <c r="I40" s="10" t="str">
        <f>+IF(H40="EDUC","EDUC",IF(H40="- 1 ANS","N-1",IF(H40=BASE!$O$3,"RD",IF(G40="MTT","MTT",IF(CR40=0,"RG","EC")))))</f>
        <v>RG</v>
      </c>
      <c r="J40" s="46"/>
      <c r="K40" s="46"/>
      <c r="L40" s="76" t="str">
        <f t="shared" si="169"/>
        <v/>
      </c>
      <c r="M40" s="76" t="str">
        <f t="shared" si="170"/>
        <v/>
      </c>
      <c r="N40" s="76" t="str">
        <f t="shared" si="171"/>
        <v/>
      </c>
      <c r="O40" s="76" t="str">
        <f t="shared" si="172"/>
        <v/>
      </c>
      <c r="P40" s="76" t="str">
        <f t="shared" si="173"/>
        <v/>
      </c>
      <c r="Q40" s="76" t="str">
        <f t="shared" si="174"/>
        <v/>
      </c>
      <c r="R40" s="76" t="str">
        <f t="shared" si="175"/>
        <v/>
      </c>
      <c r="S40" s="76" t="str">
        <f t="shared" si="176"/>
        <v/>
      </c>
      <c r="T40" s="76" t="str">
        <f t="shared" si="177"/>
        <v/>
      </c>
      <c r="U40" s="76" t="str">
        <f t="shared" si="178"/>
        <v/>
      </c>
      <c r="V40" s="76" t="str">
        <f t="shared" si="179"/>
        <v/>
      </c>
      <c r="W40" s="76" t="str">
        <f t="shared" si="180"/>
        <v/>
      </c>
      <c r="X40" s="76" t="str">
        <f t="shared" si="130"/>
        <v/>
      </c>
      <c r="Y40" s="76" t="str">
        <f t="shared" si="131"/>
        <v/>
      </c>
      <c r="Z40" s="76" t="str">
        <f t="shared" si="132"/>
        <v/>
      </c>
      <c r="AA40" s="76" t="str">
        <f t="shared" si="133"/>
        <v/>
      </c>
      <c r="AB40" s="76" t="str">
        <f t="shared" si="134"/>
        <v/>
      </c>
      <c r="AC40" s="76" t="str">
        <f t="shared" si="135"/>
        <v/>
      </c>
      <c r="AD40" s="76" t="str">
        <f t="shared" si="136"/>
        <v/>
      </c>
      <c r="AE40" s="76" t="str">
        <f t="shared" si="137"/>
        <v/>
      </c>
      <c r="AF40" s="76" t="str">
        <f t="shared" si="138"/>
        <v/>
      </c>
      <c r="AG40" s="76" t="str">
        <f t="shared" si="139"/>
        <v/>
      </c>
      <c r="AH40" s="76" t="str">
        <f t="shared" si="140"/>
        <v/>
      </c>
      <c r="AI40" s="76" t="str">
        <f t="shared" si="141"/>
        <v/>
      </c>
      <c r="AJ40" s="76" t="str">
        <f t="shared" si="142"/>
        <v/>
      </c>
      <c r="AK40" s="76" t="str">
        <f t="shared" si="143"/>
        <v/>
      </c>
      <c r="AL40" s="76" t="str">
        <f t="shared" si="144"/>
        <v/>
      </c>
      <c r="AM40" s="76" t="str">
        <f t="shared" si="145"/>
        <v/>
      </c>
      <c r="AN40" s="76" t="str">
        <f t="shared" si="146"/>
        <v/>
      </c>
      <c r="AO40" s="76" t="str">
        <f t="shared" si="147"/>
        <v/>
      </c>
      <c r="AP40" s="76" t="str">
        <f t="shared" si="148"/>
        <v/>
      </c>
      <c r="AQ40" s="76" t="str">
        <f t="shared" si="149"/>
        <v/>
      </c>
      <c r="AR40" s="76" t="str">
        <f t="shared" si="150"/>
        <v/>
      </c>
      <c r="AS40" s="76" t="str">
        <f t="shared" si="151"/>
        <v/>
      </c>
      <c r="AT40" s="76" t="str">
        <f t="shared" si="152"/>
        <v/>
      </c>
      <c r="AU40" s="76" t="str">
        <f t="shared" si="153"/>
        <v/>
      </c>
      <c r="AV40" s="11">
        <f t="shared" si="114"/>
        <v>0</v>
      </c>
      <c r="AW40" s="47"/>
      <c r="AX40" s="12">
        <f>+IF(AV40&gt;=3,IF(G40=BASE!$L$3,BASE!$M$3,0),IF(G40=BASE!$L$3,'Suivi des arrêts'!AV40,0))</f>
        <v>0</v>
      </c>
      <c r="AY40" s="17">
        <f t="shared" si="168"/>
        <v>0</v>
      </c>
      <c r="AZ40" s="17" t="str">
        <f t="shared" si="115"/>
        <v/>
      </c>
      <c r="BA40" s="48"/>
      <c r="BB40" s="50"/>
      <c r="BC40" s="50"/>
      <c r="BD40" s="18">
        <f t="shared" si="155"/>
        <v>0</v>
      </c>
      <c r="BE40" s="50"/>
      <c r="BF40" s="51"/>
      <c r="BG40" s="52" t="str">
        <f t="shared" si="156"/>
        <v/>
      </c>
      <c r="BH40" s="50"/>
      <c r="BI40" s="57"/>
      <c r="BJ40" s="57"/>
      <c r="BK40" s="20">
        <f t="shared" si="157"/>
        <v>0</v>
      </c>
      <c r="BL40" s="57"/>
      <c r="BM40" s="59"/>
      <c r="BN40" s="54" t="str">
        <f t="shared" si="158"/>
        <v/>
      </c>
      <c r="BO40" s="57"/>
      <c r="BP40" s="60"/>
      <c r="BQ40" s="60"/>
      <c r="BR40" s="22">
        <f t="shared" si="159"/>
        <v>0</v>
      </c>
      <c r="BS40" s="60"/>
      <c r="BT40" s="62"/>
      <c r="BU40" s="56" t="str">
        <f t="shared" si="160"/>
        <v/>
      </c>
      <c r="BV40" s="60"/>
      <c r="BW40" s="50"/>
      <c r="BX40" s="50"/>
      <c r="BY40" s="18">
        <f t="shared" si="161"/>
        <v>0</v>
      </c>
      <c r="BZ40" s="50"/>
      <c r="CA40" s="51"/>
      <c r="CB40" s="52" t="str">
        <f t="shared" si="162"/>
        <v/>
      </c>
      <c r="CC40" s="50"/>
      <c r="CD40" s="57"/>
      <c r="CE40" s="57"/>
      <c r="CF40" s="20">
        <f t="shared" si="163"/>
        <v>0</v>
      </c>
      <c r="CG40" s="57"/>
      <c r="CH40" s="59"/>
      <c r="CI40" s="54" t="str">
        <f t="shared" si="164"/>
        <v/>
      </c>
      <c r="CJ40" s="57"/>
      <c r="CK40" s="60"/>
      <c r="CL40" s="60"/>
      <c r="CM40" s="22">
        <f t="shared" si="165"/>
        <v>0</v>
      </c>
      <c r="CN40" s="60"/>
      <c r="CO40" s="62"/>
      <c r="CP40" s="23" t="str">
        <f t="shared" si="166"/>
        <v/>
      </c>
      <c r="CQ40" s="60"/>
      <c r="CR40" s="24">
        <f t="shared" si="116"/>
        <v>0</v>
      </c>
      <c r="CS40" s="63"/>
    </row>
    <row r="41" spans="1:97" x14ac:dyDescent="0.25">
      <c r="A41" s="41"/>
      <c r="B41" s="40">
        <f t="shared" si="117"/>
        <v>0</v>
      </c>
      <c r="C41" s="39" t="str">
        <f>+IF(A41="","",VLOOKUP(A41,BASE!$A$1:$C$23,2))</f>
        <v/>
      </c>
      <c r="D41" s="5" t="str">
        <f>IF(A41="","",VLOOKUP(A41,BASE!$A$1:$C$23,3))</f>
        <v/>
      </c>
      <c r="E41" s="43">
        <v>1</v>
      </c>
      <c r="F41" s="44">
        <f t="shared" si="118"/>
        <v>0</v>
      </c>
      <c r="G41" s="44" t="s">
        <v>19</v>
      </c>
      <c r="H41" s="44"/>
      <c r="I41" s="10" t="str">
        <f>+IF(H41="EDUC","EDUC",IF(H41="- 1 ANS","N-1",IF(H41=BASE!$O$3,"RD",IF(G41="MTT","MTT",IF(CR41=0,"RG","EC")))))</f>
        <v>RG</v>
      </c>
      <c r="J41" s="46"/>
      <c r="K41" s="46"/>
      <c r="L41" s="76" t="str">
        <f t="shared" si="169"/>
        <v/>
      </c>
      <c r="M41" s="76" t="str">
        <f t="shared" si="170"/>
        <v/>
      </c>
      <c r="N41" s="76" t="str">
        <f t="shared" si="171"/>
        <v/>
      </c>
      <c r="O41" s="76" t="str">
        <f t="shared" si="172"/>
        <v/>
      </c>
      <c r="P41" s="76" t="str">
        <f t="shared" si="173"/>
        <v/>
      </c>
      <c r="Q41" s="76" t="str">
        <f t="shared" si="174"/>
        <v/>
      </c>
      <c r="R41" s="76" t="str">
        <f t="shared" si="175"/>
        <v/>
      </c>
      <c r="S41" s="76" t="str">
        <f t="shared" si="176"/>
        <v/>
      </c>
      <c r="T41" s="76" t="str">
        <f t="shared" si="177"/>
        <v/>
      </c>
      <c r="U41" s="76" t="str">
        <f t="shared" si="178"/>
        <v/>
      </c>
      <c r="V41" s="76" t="str">
        <f t="shared" si="179"/>
        <v/>
      </c>
      <c r="W41" s="76" t="str">
        <f t="shared" si="180"/>
        <v/>
      </c>
      <c r="X41" s="76" t="str">
        <f t="shared" si="130"/>
        <v/>
      </c>
      <c r="Y41" s="76" t="str">
        <f t="shared" si="131"/>
        <v/>
      </c>
      <c r="Z41" s="76" t="str">
        <f t="shared" si="132"/>
        <v/>
      </c>
      <c r="AA41" s="76" t="str">
        <f t="shared" si="133"/>
        <v/>
      </c>
      <c r="AB41" s="76" t="str">
        <f t="shared" si="134"/>
        <v/>
      </c>
      <c r="AC41" s="76" t="str">
        <f t="shared" si="135"/>
        <v/>
      </c>
      <c r="AD41" s="76" t="str">
        <f t="shared" si="136"/>
        <v/>
      </c>
      <c r="AE41" s="76" t="str">
        <f t="shared" si="137"/>
        <v/>
      </c>
      <c r="AF41" s="76" t="str">
        <f t="shared" si="138"/>
        <v/>
      </c>
      <c r="AG41" s="76" t="str">
        <f t="shared" si="139"/>
        <v/>
      </c>
      <c r="AH41" s="76" t="str">
        <f t="shared" si="140"/>
        <v/>
      </c>
      <c r="AI41" s="76" t="str">
        <f t="shared" si="141"/>
        <v/>
      </c>
      <c r="AJ41" s="76" t="str">
        <f t="shared" si="142"/>
        <v/>
      </c>
      <c r="AK41" s="76" t="str">
        <f t="shared" si="143"/>
        <v/>
      </c>
      <c r="AL41" s="76" t="str">
        <f t="shared" si="144"/>
        <v/>
      </c>
      <c r="AM41" s="76" t="str">
        <f t="shared" si="145"/>
        <v/>
      </c>
      <c r="AN41" s="76" t="str">
        <f t="shared" si="146"/>
        <v/>
      </c>
      <c r="AO41" s="76" t="str">
        <f t="shared" si="147"/>
        <v/>
      </c>
      <c r="AP41" s="76" t="str">
        <f t="shared" si="148"/>
        <v/>
      </c>
      <c r="AQ41" s="76" t="str">
        <f t="shared" si="149"/>
        <v/>
      </c>
      <c r="AR41" s="76" t="str">
        <f t="shared" si="150"/>
        <v/>
      </c>
      <c r="AS41" s="76" t="str">
        <f t="shared" si="151"/>
        <v/>
      </c>
      <c r="AT41" s="76" t="str">
        <f t="shared" si="152"/>
        <v/>
      </c>
      <c r="AU41" s="76" t="str">
        <f t="shared" si="153"/>
        <v/>
      </c>
      <c r="AV41" s="11">
        <f t="shared" si="114"/>
        <v>0</v>
      </c>
      <c r="AW41" s="47"/>
      <c r="AX41" s="12">
        <f>+IF(AV41&gt;=3,IF(G41=BASE!$L$3,BASE!$M$3,0),IF(G41=BASE!$L$3,'Suivi des arrêts'!AV41,0))</f>
        <v>0</v>
      </c>
      <c r="AY41" s="17">
        <f t="shared" si="168"/>
        <v>0</v>
      </c>
      <c r="AZ41" s="17" t="str">
        <f t="shared" si="115"/>
        <v/>
      </c>
      <c r="BA41" s="48"/>
      <c r="BB41" s="50"/>
      <c r="BC41" s="50"/>
      <c r="BD41" s="18">
        <f t="shared" si="155"/>
        <v>0</v>
      </c>
      <c r="BE41" s="50"/>
      <c r="BF41" s="51"/>
      <c r="BG41" s="52" t="str">
        <f t="shared" si="156"/>
        <v/>
      </c>
      <c r="BH41" s="50"/>
      <c r="BI41" s="57"/>
      <c r="BJ41" s="57"/>
      <c r="BK41" s="20">
        <f t="shared" si="157"/>
        <v>0</v>
      </c>
      <c r="BL41" s="57"/>
      <c r="BM41" s="59"/>
      <c r="BN41" s="54" t="str">
        <f t="shared" si="158"/>
        <v/>
      </c>
      <c r="BO41" s="57"/>
      <c r="BP41" s="60"/>
      <c r="BQ41" s="60"/>
      <c r="BR41" s="22">
        <f t="shared" si="159"/>
        <v>0</v>
      </c>
      <c r="BS41" s="60"/>
      <c r="BT41" s="62"/>
      <c r="BU41" s="56" t="str">
        <f t="shared" si="160"/>
        <v/>
      </c>
      <c r="BV41" s="60"/>
      <c r="BW41" s="50"/>
      <c r="BX41" s="50"/>
      <c r="BY41" s="18">
        <f t="shared" si="161"/>
        <v>0</v>
      </c>
      <c r="BZ41" s="50"/>
      <c r="CA41" s="51"/>
      <c r="CB41" s="52" t="str">
        <f t="shared" si="162"/>
        <v/>
      </c>
      <c r="CC41" s="50"/>
      <c r="CD41" s="57"/>
      <c r="CE41" s="57"/>
      <c r="CF41" s="20">
        <f t="shared" si="163"/>
        <v>0</v>
      </c>
      <c r="CG41" s="57"/>
      <c r="CH41" s="59"/>
      <c r="CI41" s="54" t="str">
        <f t="shared" si="164"/>
        <v/>
      </c>
      <c r="CJ41" s="57"/>
      <c r="CK41" s="60"/>
      <c r="CL41" s="60"/>
      <c r="CM41" s="22">
        <f t="shared" si="165"/>
        <v>0</v>
      </c>
      <c r="CN41" s="60"/>
      <c r="CO41" s="62"/>
      <c r="CP41" s="23" t="str">
        <f t="shared" si="166"/>
        <v/>
      </c>
      <c r="CQ41" s="60"/>
      <c r="CR41" s="24">
        <f t="shared" si="116"/>
        <v>0</v>
      </c>
      <c r="CS41" s="63"/>
    </row>
    <row r="42" spans="1:97" x14ac:dyDescent="0.25">
      <c r="A42" s="41"/>
      <c r="B42" s="40">
        <f t="shared" si="117"/>
        <v>0</v>
      </c>
      <c r="C42" s="39" t="str">
        <f>+IF(A42="","",VLOOKUP(A42,BASE!$A$1:$C$23,2))</f>
        <v/>
      </c>
      <c r="D42" s="5" t="str">
        <f>IF(A42="","",VLOOKUP(A42,BASE!$A$1:$C$23,3))</f>
        <v/>
      </c>
      <c r="E42" s="43">
        <v>1</v>
      </c>
      <c r="F42" s="44">
        <f t="shared" si="118"/>
        <v>0</v>
      </c>
      <c r="G42" s="44" t="s">
        <v>19</v>
      </c>
      <c r="H42" s="44"/>
      <c r="I42" s="10" t="str">
        <f>+IF(H42="EDUC","EDUC",IF(H42="- 1 ANS","N-1",IF(H42=BASE!$O$3,"RD",IF(G42="MTT","MTT",IF(CR42=0,"RG","EC")))))</f>
        <v>RG</v>
      </c>
      <c r="J42" s="46"/>
      <c r="K42" s="46"/>
      <c r="L42" s="76" t="str">
        <f t="shared" si="169"/>
        <v/>
      </c>
      <c r="M42" s="76" t="str">
        <f t="shared" si="170"/>
        <v/>
      </c>
      <c r="N42" s="76" t="str">
        <f t="shared" si="171"/>
        <v/>
      </c>
      <c r="O42" s="76" t="str">
        <f t="shared" si="172"/>
        <v/>
      </c>
      <c r="P42" s="76" t="str">
        <f t="shared" si="173"/>
        <v/>
      </c>
      <c r="Q42" s="76" t="str">
        <f t="shared" si="174"/>
        <v/>
      </c>
      <c r="R42" s="76" t="str">
        <f t="shared" si="175"/>
        <v/>
      </c>
      <c r="S42" s="76" t="str">
        <f t="shared" si="176"/>
        <v/>
      </c>
      <c r="T42" s="76" t="str">
        <f t="shared" si="177"/>
        <v/>
      </c>
      <c r="U42" s="76" t="str">
        <f t="shared" si="178"/>
        <v/>
      </c>
      <c r="V42" s="76" t="str">
        <f t="shared" si="179"/>
        <v/>
      </c>
      <c r="W42" s="76" t="str">
        <f t="shared" si="180"/>
        <v/>
      </c>
      <c r="X42" s="76" t="str">
        <f t="shared" si="130"/>
        <v/>
      </c>
      <c r="Y42" s="76" t="str">
        <f t="shared" si="131"/>
        <v/>
      </c>
      <c r="Z42" s="76" t="str">
        <f t="shared" si="132"/>
        <v/>
      </c>
      <c r="AA42" s="76" t="str">
        <f t="shared" si="133"/>
        <v/>
      </c>
      <c r="AB42" s="76" t="str">
        <f t="shared" si="134"/>
        <v/>
      </c>
      <c r="AC42" s="76" t="str">
        <f t="shared" si="135"/>
        <v/>
      </c>
      <c r="AD42" s="76" t="str">
        <f t="shared" si="136"/>
        <v/>
      </c>
      <c r="AE42" s="76" t="str">
        <f t="shared" si="137"/>
        <v/>
      </c>
      <c r="AF42" s="76" t="str">
        <f t="shared" si="138"/>
        <v/>
      </c>
      <c r="AG42" s="76" t="str">
        <f t="shared" si="139"/>
        <v/>
      </c>
      <c r="AH42" s="76" t="str">
        <f t="shared" si="140"/>
        <v/>
      </c>
      <c r="AI42" s="76" t="str">
        <f t="shared" si="141"/>
        <v/>
      </c>
      <c r="AJ42" s="76" t="str">
        <f t="shared" si="142"/>
        <v/>
      </c>
      <c r="AK42" s="76" t="str">
        <f t="shared" si="143"/>
        <v/>
      </c>
      <c r="AL42" s="76" t="str">
        <f t="shared" si="144"/>
        <v/>
      </c>
      <c r="AM42" s="76" t="str">
        <f t="shared" si="145"/>
        <v/>
      </c>
      <c r="AN42" s="76" t="str">
        <f t="shared" si="146"/>
        <v/>
      </c>
      <c r="AO42" s="76" t="str">
        <f t="shared" si="147"/>
        <v/>
      </c>
      <c r="AP42" s="76" t="str">
        <f t="shared" si="148"/>
        <v/>
      </c>
      <c r="AQ42" s="76" t="str">
        <f t="shared" si="149"/>
        <v/>
      </c>
      <c r="AR42" s="76" t="str">
        <f t="shared" si="150"/>
        <v/>
      </c>
      <c r="AS42" s="76" t="str">
        <f t="shared" si="151"/>
        <v/>
      </c>
      <c r="AT42" s="76" t="str">
        <f t="shared" si="152"/>
        <v/>
      </c>
      <c r="AU42" s="76" t="str">
        <f t="shared" si="153"/>
        <v/>
      </c>
      <c r="AV42" s="11">
        <f t="shared" si="114"/>
        <v>0</v>
      </c>
      <c r="AW42" s="47"/>
      <c r="AX42" s="12">
        <f>+IF(AV42&gt;=3,IF(G42=BASE!$L$3,BASE!$M$3,0),IF(G42=BASE!$L$3,'Suivi des arrêts'!AV42,0))</f>
        <v>0</v>
      </c>
      <c r="AY42" s="17">
        <f t="shared" si="168"/>
        <v>0</v>
      </c>
      <c r="AZ42" s="17" t="str">
        <f t="shared" si="115"/>
        <v/>
      </c>
      <c r="BA42" s="48"/>
      <c r="BB42" s="50"/>
      <c r="BC42" s="50"/>
      <c r="BD42" s="18">
        <f t="shared" si="155"/>
        <v>0</v>
      </c>
      <c r="BE42" s="50"/>
      <c r="BF42" s="51"/>
      <c r="BG42" s="52" t="str">
        <f t="shared" si="156"/>
        <v/>
      </c>
      <c r="BH42" s="50"/>
      <c r="BI42" s="57"/>
      <c r="BJ42" s="57"/>
      <c r="BK42" s="20">
        <f t="shared" si="157"/>
        <v>0</v>
      </c>
      <c r="BL42" s="57"/>
      <c r="BM42" s="59"/>
      <c r="BN42" s="54" t="str">
        <f t="shared" si="158"/>
        <v/>
      </c>
      <c r="BO42" s="57"/>
      <c r="BP42" s="60"/>
      <c r="BQ42" s="60"/>
      <c r="BR42" s="22">
        <f t="shared" si="159"/>
        <v>0</v>
      </c>
      <c r="BS42" s="60"/>
      <c r="BT42" s="62"/>
      <c r="BU42" s="56" t="str">
        <f t="shared" si="160"/>
        <v/>
      </c>
      <c r="BV42" s="60"/>
      <c r="BW42" s="50"/>
      <c r="BX42" s="50"/>
      <c r="BY42" s="18">
        <f t="shared" si="161"/>
        <v>0</v>
      </c>
      <c r="BZ42" s="50"/>
      <c r="CA42" s="51"/>
      <c r="CB42" s="52" t="str">
        <f t="shared" si="162"/>
        <v/>
      </c>
      <c r="CC42" s="50"/>
      <c r="CD42" s="57"/>
      <c r="CE42" s="57"/>
      <c r="CF42" s="20">
        <f t="shared" si="163"/>
        <v>0</v>
      </c>
      <c r="CG42" s="57"/>
      <c r="CH42" s="59"/>
      <c r="CI42" s="54" t="str">
        <f t="shared" si="164"/>
        <v/>
      </c>
      <c r="CJ42" s="57"/>
      <c r="CK42" s="60"/>
      <c r="CL42" s="60"/>
      <c r="CM42" s="22">
        <f t="shared" si="165"/>
        <v>0</v>
      </c>
      <c r="CN42" s="60"/>
      <c r="CO42" s="62"/>
      <c r="CP42" s="23" t="str">
        <f t="shared" si="166"/>
        <v/>
      </c>
      <c r="CQ42" s="60"/>
      <c r="CR42" s="24">
        <f t="shared" si="116"/>
        <v>0</v>
      </c>
      <c r="CS42" s="63"/>
    </row>
    <row r="43" spans="1:97" x14ac:dyDescent="0.25">
      <c r="A43" s="41"/>
      <c r="B43" s="40">
        <f t="shared" si="117"/>
        <v>0</v>
      </c>
      <c r="C43" s="39" t="str">
        <f>+IF(A43="","",VLOOKUP(A43,BASE!$A$1:$C$23,2))</f>
        <v/>
      </c>
      <c r="D43" s="5" t="str">
        <f>IF(A43="","",VLOOKUP(A43,BASE!$A$1:$C$23,3))</f>
        <v/>
      </c>
      <c r="E43" s="43">
        <v>1</v>
      </c>
      <c r="F43" s="44">
        <f t="shared" si="118"/>
        <v>0</v>
      </c>
      <c r="G43" s="44" t="s">
        <v>19</v>
      </c>
      <c r="H43" s="44"/>
      <c r="I43" s="10" t="str">
        <f>+IF(H43="EDUC","EDUC",IF(H43="- 1 ANS","N-1",IF(H43=BASE!$O$3,"RD",IF(G43="MTT","MTT",IF(CR43=0,"RG","EC")))))</f>
        <v>RG</v>
      </c>
      <c r="J43" s="46"/>
      <c r="K43" s="46"/>
      <c r="L43" s="76" t="str">
        <f t="shared" si="169"/>
        <v/>
      </c>
      <c r="M43" s="76" t="str">
        <f t="shared" si="170"/>
        <v/>
      </c>
      <c r="N43" s="76" t="str">
        <f t="shared" si="171"/>
        <v/>
      </c>
      <c r="O43" s="76" t="str">
        <f t="shared" si="172"/>
        <v/>
      </c>
      <c r="P43" s="76" t="str">
        <f t="shared" si="173"/>
        <v/>
      </c>
      <c r="Q43" s="76" t="str">
        <f t="shared" si="174"/>
        <v/>
      </c>
      <c r="R43" s="76" t="str">
        <f t="shared" si="175"/>
        <v/>
      </c>
      <c r="S43" s="76" t="str">
        <f t="shared" si="176"/>
        <v/>
      </c>
      <c r="T43" s="76" t="str">
        <f t="shared" si="177"/>
        <v/>
      </c>
      <c r="U43" s="76" t="str">
        <f t="shared" si="178"/>
        <v/>
      </c>
      <c r="V43" s="76" t="str">
        <f t="shared" si="179"/>
        <v/>
      </c>
      <c r="W43" s="76" t="str">
        <f t="shared" si="180"/>
        <v/>
      </c>
      <c r="X43" s="76" t="str">
        <f t="shared" si="130"/>
        <v/>
      </c>
      <c r="Y43" s="76" t="str">
        <f t="shared" si="131"/>
        <v/>
      </c>
      <c r="Z43" s="76" t="str">
        <f t="shared" si="132"/>
        <v/>
      </c>
      <c r="AA43" s="76" t="str">
        <f t="shared" si="133"/>
        <v/>
      </c>
      <c r="AB43" s="76" t="str">
        <f t="shared" si="134"/>
        <v/>
      </c>
      <c r="AC43" s="76" t="str">
        <f t="shared" si="135"/>
        <v/>
      </c>
      <c r="AD43" s="76" t="str">
        <f t="shared" si="136"/>
        <v/>
      </c>
      <c r="AE43" s="76" t="str">
        <f t="shared" si="137"/>
        <v/>
      </c>
      <c r="AF43" s="76" t="str">
        <f t="shared" si="138"/>
        <v/>
      </c>
      <c r="AG43" s="76" t="str">
        <f t="shared" si="139"/>
        <v/>
      </c>
      <c r="AH43" s="76" t="str">
        <f t="shared" si="140"/>
        <v/>
      </c>
      <c r="AI43" s="76" t="str">
        <f t="shared" si="141"/>
        <v/>
      </c>
      <c r="AJ43" s="76" t="str">
        <f t="shared" si="142"/>
        <v/>
      </c>
      <c r="AK43" s="76" t="str">
        <f t="shared" si="143"/>
        <v/>
      </c>
      <c r="AL43" s="76" t="str">
        <f t="shared" si="144"/>
        <v/>
      </c>
      <c r="AM43" s="76" t="str">
        <f t="shared" si="145"/>
        <v/>
      </c>
      <c r="AN43" s="76" t="str">
        <f t="shared" si="146"/>
        <v/>
      </c>
      <c r="AO43" s="76" t="str">
        <f t="shared" si="147"/>
        <v/>
      </c>
      <c r="AP43" s="76" t="str">
        <f t="shared" si="148"/>
        <v/>
      </c>
      <c r="AQ43" s="76" t="str">
        <f t="shared" si="149"/>
        <v/>
      </c>
      <c r="AR43" s="76" t="str">
        <f t="shared" si="150"/>
        <v/>
      </c>
      <c r="AS43" s="76" t="str">
        <f t="shared" si="151"/>
        <v/>
      </c>
      <c r="AT43" s="76" t="str">
        <f t="shared" si="152"/>
        <v/>
      </c>
      <c r="AU43" s="76" t="str">
        <f t="shared" si="153"/>
        <v/>
      </c>
      <c r="AV43" s="11">
        <f t="shared" si="114"/>
        <v>0</v>
      </c>
      <c r="AW43" s="47"/>
      <c r="AX43" s="12">
        <f>+IF(AV43&gt;=3,IF(G43=BASE!$L$3,BASE!$M$3,0),IF(G43=BASE!$L$3,'Suivi des arrêts'!AV43,0))</f>
        <v>0</v>
      </c>
      <c r="AY43" s="17">
        <f t="shared" si="168"/>
        <v>0</v>
      </c>
      <c r="AZ43" s="17" t="str">
        <f t="shared" si="115"/>
        <v/>
      </c>
      <c r="BA43" s="48"/>
      <c r="BB43" s="50"/>
      <c r="BC43" s="50"/>
      <c r="BD43" s="18">
        <f t="shared" si="155"/>
        <v>0</v>
      </c>
      <c r="BE43" s="50"/>
      <c r="BF43" s="51"/>
      <c r="BG43" s="52" t="str">
        <f t="shared" si="156"/>
        <v/>
      </c>
      <c r="BH43" s="50"/>
      <c r="BI43" s="57"/>
      <c r="BJ43" s="57"/>
      <c r="BK43" s="20">
        <f t="shared" si="157"/>
        <v>0</v>
      </c>
      <c r="BL43" s="57"/>
      <c r="BM43" s="59"/>
      <c r="BN43" s="54" t="str">
        <f t="shared" si="158"/>
        <v/>
      </c>
      <c r="BO43" s="57"/>
      <c r="BP43" s="60"/>
      <c r="BQ43" s="60"/>
      <c r="BR43" s="22">
        <f t="shared" si="159"/>
        <v>0</v>
      </c>
      <c r="BS43" s="60"/>
      <c r="BT43" s="62"/>
      <c r="BU43" s="56" t="str">
        <f t="shared" si="160"/>
        <v/>
      </c>
      <c r="BV43" s="60"/>
      <c r="BW43" s="50"/>
      <c r="BX43" s="50"/>
      <c r="BY43" s="18">
        <f t="shared" si="161"/>
        <v>0</v>
      </c>
      <c r="BZ43" s="50"/>
      <c r="CA43" s="51"/>
      <c r="CB43" s="52" t="str">
        <f t="shared" si="162"/>
        <v/>
      </c>
      <c r="CC43" s="50"/>
      <c r="CD43" s="57"/>
      <c r="CE43" s="57"/>
      <c r="CF43" s="20">
        <f t="shared" si="163"/>
        <v>0</v>
      </c>
      <c r="CG43" s="57"/>
      <c r="CH43" s="59"/>
      <c r="CI43" s="54" t="str">
        <f t="shared" si="164"/>
        <v/>
      </c>
      <c r="CJ43" s="57"/>
      <c r="CK43" s="60"/>
      <c r="CL43" s="60"/>
      <c r="CM43" s="22">
        <f t="shared" si="165"/>
        <v>0</v>
      </c>
      <c r="CN43" s="60"/>
      <c r="CO43" s="62"/>
      <c r="CP43" s="23" t="str">
        <f t="shared" si="166"/>
        <v/>
      </c>
      <c r="CQ43" s="60"/>
      <c r="CR43" s="24">
        <f t="shared" si="116"/>
        <v>0</v>
      </c>
      <c r="CS43" s="63"/>
    </row>
    <row r="44" spans="1:97" x14ac:dyDescent="0.25">
      <c r="A44" s="42"/>
      <c r="B44" s="1">
        <f t="shared" si="117"/>
        <v>0</v>
      </c>
      <c r="E44" s="42"/>
      <c r="F44" s="45">
        <f t="shared" si="118"/>
        <v>0</v>
      </c>
      <c r="G44" s="42"/>
      <c r="H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W44" s="42"/>
      <c r="BA44" s="42"/>
      <c r="BB44" s="42"/>
      <c r="BC44" s="42"/>
      <c r="BE44" s="42"/>
      <c r="BF44" s="42"/>
      <c r="BG44" s="53"/>
      <c r="BH44" s="42"/>
      <c r="BI44" s="42"/>
      <c r="BJ44" s="42"/>
      <c r="BL44" s="42"/>
      <c r="BM44" s="42"/>
      <c r="BO44" s="42"/>
      <c r="BP44" s="42"/>
      <c r="BQ44" s="42"/>
      <c r="BS44" s="42"/>
      <c r="BT44" s="42"/>
      <c r="BV44" s="42"/>
      <c r="BW44" s="42"/>
      <c r="BX44" s="42"/>
      <c r="BZ44" s="42"/>
      <c r="CA44" s="42"/>
      <c r="CB44" s="53"/>
      <c r="CC44" s="42"/>
      <c r="CD44" s="42"/>
      <c r="CE44" s="42"/>
      <c r="CG44" s="42"/>
      <c r="CH44" s="42"/>
      <c r="CJ44" s="42"/>
      <c r="CK44" s="42"/>
      <c r="CL44" s="42"/>
      <c r="CN44" s="42"/>
      <c r="CO44" s="42"/>
      <c r="CQ44" s="42"/>
      <c r="CR44" s="15"/>
      <c r="CS44" s="42"/>
    </row>
    <row r="45" spans="1:97" x14ac:dyDescent="0.25">
      <c r="A45" s="42"/>
      <c r="B45" s="1">
        <f t="shared" si="117"/>
        <v>0</v>
      </c>
      <c r="E45" s="42"/>
      <c r="F45" s="45">
        <f t="shared" si="118"/>
        <v>0</v>
      </c>
      <c r="G45" s="42"/>
      <c r="H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2"/>
      <c r="AH45" s="42"/>
      <c r="AI45" s="42"/>
      <c r="AJ45" s="42"/>
      <c r="AK45" s="42"/>
      <c r="AL45" s="42"/>
      <c r="AM45" s="42"/>
      <c r="AN45" s="42"/>
      <c r="AO45" s="42"/>
      <c r="AP45" s="42"/>
      <c r="AQ45" s="42"/>
      <c r="AR45" s="42"/>
      <c r="AS45" s="42"/>
      <c r="AT45" s="42"/>
      <c r="AU45" s="42"/>
      <c r="AW45" s="42"/>
      <c r="BA45" s="42"/>
      <c r="BB45" s="42"/>
      <c r="BC45" s="42"/>
      <c r="BE45" s="42"/>
      <c r="BF45" s="42"/>
      <c r="BG45" s="53"/>
      <c r="BH45" s="42"/>
      <c r="BI45" s="42"/>
      <c r="BJ45" s="42"/>
      <c r="BL45" s="42"/>
      <c r="BM45" s="42"/>
      <c r="BO45" s="42"/>
      <c r="BP45" s="42"/>
      <c r="BQ45" s="42"/>
      <c r="BS45" s="42"/>
      <c r="BT45" s="42"/>
      <c r="BV45" s="42"/>
      <c r="BW45" s="42"/>
      <c r="BX45" s="42"/>
      <c r="BZ45" s="42"/>
      <c r="CA45" s="42"/>
      <c r="CB45" s="53"/>
      <c r="CC45" s="42"/>
      <c r="CD45" s="42"/>
      <c r="CE45" s="42"/>
      <c r="CG45" s="42"/>
      <c r="CH45" s="42"/>
      <c r="CJ45" s="42"/>
      <c r="CK45" s="42"/>
      <c r="CL45" s="42"/>
      <c r="CN45" s="42"/>
      <c r="CO45" s="42"/>
      <c r="CQ45" s="42"/>
      <c r="CR45" s="15"/>
      <c r="CS45" s="42"/>
    </row>
    <row r="46" spans="1:97" x14ac:dyDescent="0.25">
      <c r="A46" s="42"/>
      <c r="B46" s="1">
        <f t="shared" si="117"/>
        <v>0</v>
      </c>
      <c r="E46" s="42"/>
      <c r="F46" s="45">
        <f t="shared" si="118"/>
        <v>0</v>
      </c>
      <c r="G46" s="42"/>
      <c r="H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42"/>
      <c r="AP46" s="42"/>
      <c r="AQ46" s="42"/>
      <c r="AR46" s="42"/>
      <c r="AS46" s="42"/>
      <c r="AT46" s="42"/>
      <c r="AU46" s="42"/>
      <c r="AW46" s="42"/>
      <c r="BA46" s="42"/>
      <c r="BB46" s="42"/>
      <c r="BC46" s="42"/>
      <c r="BE46" s="42"/>
      <c r="BF46" s="42"/>
      <c r="BG46" s="53"/>
      <c r="BH46" s="42"/>
      <c r="BI46" s="42"/>
      <c r="BJ46" s="42"/>
      <c r="BL46" s="42"/>
      <c r="BM46" s="42"/>
      <c r="BO46" s="42"/>
      <c r="BP46" s="42"/>
      <c r="BQ46" s="42"/>
      <c r="BS46" s="42"/>
      <c r="BT46" s="42"/>
      <c r="BV46" s="42"/>
      <c r="BW46" s="42"/>
      <c r="BX46" s="42"/>
      <c r="BZ46" s="42"/>
      <c r="CA46" s="42"/>
      <c r="CB46" s="53"/>
      <c r="CC46" s="42"/>
      <c r="CD46" s="42"/>
      <c r="CE46" s="42"/>
      <c r="CG46" s="42"/>
      <c r="CH46" s="42"/>
      <c r="CJ46" s="42"/>
      <c r="CK46" s="42"/>
      <c r="CL46" s="42"/>
      <c r="CN46" s="42"/>
      <c r="CO46" s="42"/>
      <c r="CQ46" s="42"/>
      <c r="CR46" s="15"/>
      <c r="CS46" s="42"/>
    </row>
    <row r="47" spans="1:97" x14ac:dyDescent="0.25">
      <c r="A47" s="42"/>
      <c r="B47" s="1">
        <f t="shared" si="117"/>
        <v>0</v>
      </c>
      <c r="E47" s="42"/>
      <c r="F47" s="45">
        <f t="shared" si="118"/>
        <v>0</v>
      </c>
      <c r="G47" s="42"/>
      <c r="H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W47" s="42"/>
      <c r="BA47" s="42"/>
      <c r="BB47" s="42"/>
      <c r="BC47" s="42"/>
      <c r="BE47" s="42"/>
      <c r="BF47" s="42"/>
      <c r="BG47" s="53"/>
      <c r="BH47" s="42"/>
      <c r="BI47" s="42"/>
      <c r="BJ47" s="42"/>
      <c r="BL47" s="42"/>
      <c r="BM47" s="42"/>
      <c r="BO47" s="42"/>
      <c r="BP47" s="42"/>
      <c r="BQ47" s="42"/>
      <c r="BS47" s="42"/>
      <c r="BT47" s="42"/>
      <c r="BV47" s="42"/>
      <c r="BW47" s="42"/>
      <c r="BX47" s="42"/>
      <c r="BZ47" s="42"/>
      <c r="CA47" s="42"/>
      <c r="CB47" s="53"/>
      <c r="CC47" s="42"/>
      <c r="CD47" s="42"/>
      <c r="CE47" s="42"/>
      <c r="CG47" s="42"/>
      <c r="CH47" s="42"/>
      <c r="CJ47" s="42"/>
      <c r="CK47" s="42"/>
      <c r="CL47" s="42"/>
      <c r="CN47" s="42"/>
      <c r="CO47" s="42"/>
      <c r="CQ47" s="42"/>
      <c r="CR47" s="15"/>
      <c r="CS47" s="42"/>
    </row>
    <row r="48" spans="1:97" x14ac:dyDescent="0.25">
      <c r="A48" s="42"/>
      <c r="B48" s="1">
        <f t="shared" si="117"/>
        <v>0</v>
      </c>
      <c r="E48" s="42"/>
      <c r="F48" s="45">
        <f t="shared" si="118"/>
        <v>0</v>
      </c>
      <c r="G48" s="42"/>
      <c r="H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W48" s="42"/>
      <c r="BA48" s="42"/>
      <c r="BB48" s="42"/>
      <c r="BC48" s="42"/>
      <c r="BE48" s="42"/>
      <c r="BF48" s="42"/>
      <c r="BG48" s="53"/>
      <c r="BH48" s="42"/>
      <c r="BI48" s="42"/>
      <c r="BJ48" s="42"/>
      <c r="BL48" s="42"/>
      <c r="BM48" s="42"/>
      <c r="BO48" s="42"/>
      <c r="BP48" s="42"/>
      <c r="BQ48" s="42"/>
      <c r="BS48" s="42"/>
      <c r="BT48" s="42"/>
      <c r="BV48" s="42"/>
      <c r="BW48" s="42"/>
      <c r="BX48" s="42"/>
      <c r="BZ48" s="42"/>
      <c r="CA48" s="42"/>
      <c r="CB48" s="53"/>
      <c r="CC48" s="42"/>
      <c r="CD48" s="42"/>
      <c r="CE48" s="42"/>
      <c r="CG48" s="42"/>
      <c r="CH48" s="42"/>
      <c r="CJ48" s="42"/>
      <c r="CK48" s="42"/>
      <c r="CL48" s="42"/>
      <c r="CN48" s="42"/>
      <c r="CO48" s="42"/>
      <c r="CQ48" s="42"/>
      <c r="CR48" s="15"/>
      <c r="CS48" s="42"/>
    </row>
    <row r="49" spans="1:97" x14ac:dyDescent="0.25">
      <c r="A49" s="42"/>
      <c r="B49" s="1">
        <f t="shared" si="117"/>
        <v>0</v>
      </c>
      <c r="E49" s="42"/>
      <c r="F49" s="45">
        <f t="shared" si="118"/>
        <v>0</v>
      </c>
      <c r="G49" s="42"/>
      <c r="H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42"/>
      <c r="AK49" s="42"/>
      <c r="AL49" s="42"/>
      <c r="AM49" s="42"/>
      <c r="AN49" s="42"/>
      <c r="AO49" s="42"/>
      <c r="AP49" s="42"/>
      <c r="AQ49" s="42"/>
      <c r="AR49" s="42"/>
      <c r="AS49" s="42"/>
      <c r="AT49" s="42"/>
      <c r="AU49" s="42"/>
      <c r="AW49" s="42"/>
      <c r="BA49" s="42"/>
      <c r="BB49" s="42"/>
      <c r="BC49" s="42"/>
      <c r="BE49" s="42"/>
      <c r="BF49" s="42"/>
      <c r="BG49" s="53"/>
      <c r="BH49" s="42"/>
      <c r="BI49" s="42"/>
      <c r="BJ49" s="42"/>
      <c r="BL49" s="42"/>
      <c r="BM49" s="42"/>
      <c r="BO49" s="42"/>
      <c r="BP49" s="42"/>
      <c r="BQ49" s="42"/>
      <c r="BS49" s="42"/>
      <c r="BT49" s="42"/>
      <c r="BV49" s="42"/>
      <c r="BW49" s="42"/>
      <c r="BX49" s="42"/>
      <c r="BZ49" s="42"/>
      <c r="CA49" s="42"/>
      <c r="CB49" s="53"/>
      <c r="CC49" s="42"/>
      <c r="CD49" s="42"/>
      <c r="CE49" s="42"/>
      <c r="CG49" s="42"/>
      <c r="CH49" s="42"/>
      <c r="CJ49" s="42"/>
      <c r="CK49" s="42"/>
      <c r="CL49" s="42"/>
      <c r="CN49" s="42"/>
      <c r="CO49" s="42"/>
      <c r="CQ49" s="42"/>
      <c r="CR49" s="15"/>
      <c r="CS49" s="42"/>
    </row>
    <row r="50" spans="1:97" x14ac:dyDescent="0.25">
      <c r="A50" s="42"/>
      <c r="B50" s="1">
        <f t="shared" si="117"/>
        <v>0</v>
      </c>
      <c r="E50" s="42"/>
      <c r="F50" s="45">
        <f t="shared" si="118"/>
        <v>0</v>
      </c>
      <c r="G50" s="42"/>
      <c r="H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2"/>
      <c r="AQ50" s="42"/>
      <c r="AR50" s="42"/>
      <c r="AS50" s="42"/>
      <c r="AT50" s="42"/>
      <c r="AU50" s="42"/>
      <c r="AW50" s="42"/>
      <c r="BA50" s="42"/>
      <c r="BB50" s="42"/>
      <c r="BC50" s="42"/>
      <c r="BE50" s="42"/>
      <c r="BF50" s="42"/>
      <c r="BG50" s="53"/>
      <c r="BH50" s="42"/>
      <c r="BI50" s="42"/>
      <c r="BJ50" s="42"/>
      <c r="BL50" s="42"/>
      <c r="BM50" s="42"/>
      <c r="BO50" s="42"/>
      <c r="BP50" s="42"/>
      <c r="BQ50" s="42"/>
      <c r="BS50" s="42"/>
      <c r="BT50" s="42"/>
      <c r="BV50" s="42"/>
      <c r="BW50" s="42"/>
      <c r="BX50" s="42"/>
      <c r="BZ50" s="42"/>
      <c r="CA50" s="42"/>
      <c r="CB50" s="53"/>
      <c r="CC50" s="42"/>
      <c r="CD50" s="42"/>
      <c r="CE50" s="42"/>
      <c r="CG50" s="42"/>
      <c r="CH50" s="42"/>
      <c r="CJ50" s="42"/>
      <c r="CK50" s="42"/>
      <c r="CL50" s="42"/>
      <c r="CN50" s="42"/>
      <c r="CO50" s="42"/>
      <c r="CQ50" s="42"/>
      <c r="CR50" s="15"/>
      <c r="CS50" s="42"/>
    </row>
    <row r="51" spans="1:97" x14ac:dyDescent="0.25">
      <c r="A51" s="42"/>
      <c r="B51" s="1">
        <f>+AV51</f>
        <v>0</v>
      </c>
      <c r="E51" s="42"/>
      <c r="F51" s="45">
        <f>+AV51</f>
        <v>0</v>
      </c>
      <c r="G51" s="42"/>
      <c r="H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2"/>
      <c r="AW51" s="42"/>
      <c r="BA51" s="42"/>
      <c r="BB51" s="42"/>
      <c r="BC51" s="42"/>
      <c r="BE51" s="42"/>
      <c r="BF51" s="42"/>
      <c r="BG51" s="53"/>
      <c r="BH51" s="42"/>
      <c r="BI51" s="42"/>
      <c r="BJ51" s="42"/>
      <c r="BL51" s="42"/>
      <c r="BM51" s="42"/>
      <c r="BO51" s="42"/>
      <c r="BP51" s="42"/>
      <c r="BQ51" s="42"/>
      <c r="BS51" s="42"/>
      <c r="BT51" s="42"/>
      <c r="BV51" s="42"/>
      <c r="BW51" s="42"/>
      <c r="BX51" s="42"/>
      <c r="BZ51" s="42"/>
      <c r="CA51" s="42"/>
      <c r="CB51" s="53"/>
      <c r="CC51" s="42"/>
      <c r="CD51" s="42"/>
      <c r="CE51" s="42"/>
      <c r="CG51" s="42"/>
      <c r="CH51" s="42"/>
      <c r="CJ51" s="42"/>
      <c r="CK51" s="42"/>
      <c r="CL51" s="42"/>
      <c r="CN51" s="42"/>
      <c r="CO51" s="42"/>
      <c r="CQ51" s="42"/>
      <c r="CR51" s="15"/>
      <c r="CS51" s="42"/>
    </row>
    <row r="52" spans="1:97" x14ac:dyDescent="0.25">
      <c r="A52" s="42"/>
      <c r="B52" s="1">
        <f t="shared" si="117"/>
        <v>0</v>
      </c>
      <c r="E52" s="42"/>
      <c r="F52" s="45">
        <f t="shared" si="118"/>
        <v>0</v>
      </c>
      <c r="G52" s="42"/>
      <c r="H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2"/>
      <c r="AO52" s="42"/>
      <c r="AP52" s="42"/>
      <c r="AQ52" s="42"/>
      <c r="AR52" s="42"/>
      <c r="AS52" s="42"/>
      <c r="AT52" s="42"/>
      <c r="AU52" s="42"/>
      <c r="AW52" s="42"/>
      <c r="BA52" s="42"/>
      <c r="BB52" s="42"/>
      <c r="BC52" s="42"/>
      <c r="BE52" s="42"/>
      <c r="BF52" s="42"/>
      <c r="BG52" s="53"/>
      <c r="BH52" s="42"/>
      <c r="BI52" s="42"/>
      <c r="BJ52" s="42"/>
      <c r="BL52" s="42"/>
      <c r="BM52" s="42"/>
      <c r="BO52" s="42"/>
      <c r="BP52" s="42"/>
      <c r="BQ52" s="42"/>
      <c r="BS52" s="42"/>
      <c r="BT52" s="42"/>
      <c r="BV52" s="42"/>
      <c r="BW52" s="42"/>
      <c r="BX52" s="42"/>
      <c r="BZ52" s="42"/>
      <c r="CA52" s="42"/>
      <c r="CB52" s="53"/>
      <c r="CC52" s="42"/>
      <c r="CD52" s="42"/>
      <c r="CE52" s="42"/>
      <c r="CG52" s="42"/>
      <c r="CH52" s="42"/>
      <c r="CJ52" s="42"/>
      <c r="CK52" s="42"/>
      <c r="CL52" s="42"/>
      <c r="CN52" s="42"/>
      <c r="CO52" s="42"/>
      <c r="CQ52" s="42"/>
      <c r="CR52" s="15"/>
      <c r="CS52" s="42"/>
    </row>
    <row r="53" spans="1:97" x14ac:dyDescent="0.25">
      <c r="A53" s="42"/>
      <c r="B53" s="1">
        <f t="shared" si="117"/>
        <v>0</v>
      </c>
      <c r="E53" s="42"/>
      <c r="F53" s="45">
        <f t="shared" si="118"/>
        <v>0</v>
      </c>
      <c r="G53" s="42"/>
      <c r="H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W53" s="42"/>
      <c r="BA53" s="42"/>
      <c r="BB53" s="42"/>
      <c r="BC53" s="42"/>
      <c r="BE53" s="42"/>
      <c r="BF53" s="42"/>
      <c r="BG53" s="53"/>
      <c r="BH53" s="42"/>
      <c r="BI53" s="42"/>
      <c r="BJ53" s="42"/>
      <c r="BL53" s="42"/>
      <c r="BM53" s="42"/>
      <c r="BO53" s="42"/>
      <c r="BP53" s="42"/>
      <c r="BQ53" s="42"/>
      <c r="BS53" s="42"/>
      <c r="BT53" s="42"/>
      <c r="BV53" s="42"/>
      <c r="BW53" s="42"/>
      <c r="BX53" s="42"/>
      <c r="BZ53" s="42"/>
      <c r="CA53" s="42"/>
      <c r="CB53" s="53"/>
      <c r="CC53" s="42"/>
      <c r="CD53" s="42"/>
      <c r="CE53" s="42"/>
      <c r="CG53" s="42"/>
      <c r="CH53" s="42"/>
      <c r="CJ53" s="42"/>
      <c r="CK53" s="42"/>
      <c r="CL53" s="42"/>
      <c r="CN53" s="42"/>
      <c r="CO53" s="42"/>
      <c r="CQ53" s="42"/>
      <c r="CR53" s="15"/>
      <c r="CS53" s="42"/>
    </row>
    <row r="54" spans="1:97" x14ac:dyDescent="0.25">
      <c r="A54" s="42"/>
      <c r="B54" s="1">
        <f t="shared" si="117"/>
        <v>0</v>
      </c>
      <c r="E54" s="42"/>
      <c r="F54" s="45">
        <f t="shared" si="118"/>
        <v>0</v>
      </c>
      <c r="G54" s="42"/>
      <c r="H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2"/>
      <c r="AW54" s="42"/>
      <c r="BA54" s="42"/>
      <c r="BB54" s="42"/>
      <c r="BC54" s="42"/>
      <c r="BE54" s="42"/>
      <c r="BF54" s="42"/>
      <c r="BG54" s="53"/>
      <c r="BH54" s="42"/>
      <c r="BI54" s="42"/>
      <c r="BJ54" s="42"/>
      <c r="BL54" s="42"/>
      <c r="BM54" s="42"/>
      <c r="BO54" s="42"/>
      <c r="BP54" s="42"/>
      <c r="BQ54" s="42"/>
      <c r="BS54" s="42"/>
      <c r="BT54" s="42"/>
      <c r="BV54" s="42"/>
      <c r="BW54" s="42"/>
      <c r="BX54" s="42"/>
      <c r="BZ54" s="42"/>
      <c r="CA54" s="42"/>
      <c r="CB54" s="53"/>
      <c r="CC54" s="42"/>
      <c r="CD54" s="42"/>
      <c r="CE54" s="42"/>
      <c r="CG54" s="42"/>
      <c r="CH54" s="42"/>
      <c r="CJ54" s="42"/>
      <c r="CK54" s="42"/>
      <c r="CL54" s="42"/>
      <c r="CN54" s="42"/>
      <c r="CO54" s="42"/>
      <c r="CQ54" s="42"/>
      <c r="CR54" s="15"/>
      <c r="CS54" s="42"/>
    </row>
    <row r="55" spans="1:97" x14ac:dyDescent="0.25">
      <c r="A55" s="42"/>
      <c r="B55" s="1">
        <f t="shared" si="117"/>
        <v>0</v>
      </c>
      <c r="E55" s="42"/>
      <c r="F55" s="45">
        <f t="shared" si="118"/>
        <v>0</v>
      </c>
      <c r="G55" s="42"/>
      <c r="H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  <c r="AF55" s="42"/>
      <c r="AG55" s="42"/>
      <c r="AH55" s="42"/>
      <c r="AI55" s="42"/>
      <c r="AJ55" s="42"/>
      <c r="AK55" s="42"/>
      <c r="AL55" s="42"/>
      <c r="AM55" s="42"/>
      <c r="AN55" s="42"/>
      <c r="AO55" s="42"/>
      <c r="AP55" s="42"/>
      <c r="AQ55" s="42"/>
      <c r="AR55" s="42"/>
      <c r="AS55" s="42"/>
      <c r="AT55" s="42"/>
      <c r="AU55" s="42"/>
      <c r="AW55" s="42"/>
      <c r="BA55" s="42"/>
      <c r="BB55" s="42"/>
      <c r="BC55" s="42"/>
      <c r="BE55" s="42"/>
      <c r="BF55" s="42"/>
      <c r="BG55" s="53"/>
      <c r="BH55" s="42"/>
      <c r="BI55" s="42"/>
      <c r="BJ55" s="42"/>
      <c r="BL55" s="42"/>
      <c r="BM55" s="42"/>
      <c r="BO55" s="42"/>
      <c r="BP55" s="42"/>
      <c r="BQ55" s="42"/>
      <c r="BS55" s="42"/>
      <c r="BT55" s="42"/>
      <c r="BV55" s="42"/>
      <c r="BW55" s="42"/>
      <c r="BX55" s="42"/>
      <c r="BZ55" s="42"/>
      <c r="CA55" s="42"/>
      <c r="CB55" s="53"/>
      <c r="CC55" s="42"/>
      <c r="CD55" s="42"/>
      <c r="CE55" s="42"/>
      <c r="CG55" s="42"/>
      <c r="CH55" s="42"/>
      <c r="CJ55" s="42"/>
      <c r="CK55" s="42"/>
      <c r="CL55" s="42"/>
      <c r="CN55" s="42"/>
      <c r="CO55" s="42"/>
      <c r="CQ55" s="42"/>
      <c r="CR55" s="15"/>
      <c r="CS55" s="42"/>
    </row>
    <row r="56" spans="1:97" x14ac:dyDescent="0.25">
      <c r="A56" s="42"/>
      <c r="B56" s="1">
        <f t="shared" si="117"/>
        <v>0</v>
      </c>
      <c r="E56" s="42"/>
      <c r="F56" s="45">
        <f t="shared" si="118"/>
        <v>0</v>
      </c>
      <c r="G56" s="42"/>
      <c r="H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42"/>
      <c r="AF56" s="42"/>
      <c r="AG56" s="42"/>
      <c r="AH56" s="42"/>
      <c r="AI56" s="42"/>
      <c r="AJ56" s="42"/>
      <c r="AK56" s="42"/>
      <c r="AL56" s="42"/>
      <c r="AM56" s="42"/>
      <c r="AN56" s="42"/>
      <c r="AO56" s="42"/>
      <c r="AP56" s="42"/>
      <c r="AQ56" s="42"/>
      <c r="AR56" s="42"/>
      <c r="AS56" s="42"/>
      <c r="AT56" s="42"/>
      <c r="AU56" s="42"/>
      <c r="AW56" s="42"/>
      <c r="BA56" s="42"/>
      <c r="BB56" s="42"/>
      <c r="BC56" s="42"/>
      <c r="BE56" s="42"/>
      <c r="BF56" s="42"/>
      <c r="BG56" s="53"/>
      <c r="BH56" s="42"/>
      <c r="BI56" s="42"/>
      <c r="BJ56" s="42"/>
      <c r="BL56" s="42"/>
      <c r="BM56" s="42"/>
      <c r="BO56" s="42"/>
      <c r="BP56" s="42"/>
      <c r="BQ56" s="42"/>
      <c r="BS56" s="42"/>
      <c r="BT56" s="42"/>
      <c r="BV56" s="42"/>
      <c r="BW56" s="42"/>
      <c r="BX56" s="42"/>
      <c r="BZ56" s="42"/>
      <c r="CA56" s="42"/>
      <c r="CB56" s="53"/>
      <c r="CC56" s="42"/>
      <c r="CD56" s="42"/>
      <c r="CE56" s="42"/>
      <c r="CG56" s="42"/>
      <c r="CH56" s="42"/>
      <c r="CJ56" s="42"/>
      <c r="CK56" s="42"/>
      <c r="CL56" s="42"/>
      <c r="CN56" s="42"/>
      <c r="CO56" s="42"/>
      <c r="CQ56" s="42"/>
      <c r="CR56" s="15"/>
      <c r="CS56" s="42"/>
    </row>
    <row r="57" spans="1:97" x14ac:dyDescent="0.25">
      <c r="A57" s="42"/>
      <c r="B57" s="1">
        <f t="shared" si="117"/>
        <v>0</v>
      </c>
      <c r="E57" s="42"/>
      <c r="F57" s="45">
        <f t="shared" si="118"/>
        <v>0</v>
      </c>
      <c r="G57" s="42"/>
      <c r="H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2"/>
      <c r="AH57" s="42"/>
      <c r="AI57" s="42"/>
      <c r="AJ57" s="42"/>
      <c r="AK57" s="42"/>
      <c r="AL57" s="42"/>
      <c r="AM57" s="42"/>
      <c r="AN57" s="42"/>
      <c r="AO57" s="42"/>
      <c r="AP57" s="42"/>
      <c r="AQ57" s="42"/>
      <c r="AR57" s="42"/>
      <c r="AS57" s="42"/>
      <c r="AT57" s="42"/>
      <c r="AU57" s="42"/>
      <c r="AW57" s="42"/>
      <c r="BA57" s="42"/>
      <c r="BB57" s="42"/>
      <c r="BC57" s="42"/>
      <c r="BE57" s="42"/>
      <c r="BF57" s="42"/>
      <c r="BG57" s="53"/>
      <c r="BH57" s="42"/>
      <c r="BI57" s="42"/>
      <c r="BJ57" s="42"/>
      <c r="BL57" s="42"/>
      <c r="BM57" s="42"/>
      <c r="BO57" s="42"/>
      <c r="BP57" s="42"/>
      <c r="BQ57" s="42"/>
      <c r="BS57" s="42"/>
      <c r="BT57" s="42"/>
      <c r="BV57" s="42"/>
      <c r="BW57" s="42"/>
      <c r="BX57" s="42"/>
      <c r="BZ57" s="42"/>
      <c r="CA57" s="42"/>
      <c r="CB57" s="53"/>
      <c r="CC57" s="42"/>
      <c r="CD57" s="42"/>
      <c r="CE57" s="42"/>
      <c r="CG57" s="42"/>
      <c r="CH57" s="42"/>
      <c r="CJ57" s="42"/>
      <c r="CK57" s="42"/>
      <c r="CL57" s="42"/>
      <c r="CN57" s="42"/>
      <c r="CO57" s="42"/>
      <c r="CQ57" s="42"/>
      <c r="CR57" s="15"/>
      <c r="CS57" s="42"/>
    </row>
    <row r="58" spans="1:97" x14ac:dyDescent="0.25">
      <c r="A58" s="42"/>
      <c r="B58" s="1">
        <f t="shared" si="117"/>
        <v>0</v>
      </c>
      <c r="E58" s="42"/>
      <c r="F58" s="45">
        <f t="shared" si="118"/>
        <v>0</v>
      </c>
      <c r="G58" s="42"/>
      <c r="H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2"/>
      <c r="AB58" s="42"/>
      <c r="AC58" s="42"/>
      <c r="AD58" s="42"/>
      <c r="AE58" s="42"/>
      <c r="AF58" s="42"/>
      <c r="AG58" s="42"/>
      <c r="AH58" s="42"/>
      <c r="AI58" s="42"/>
      <c r="AJ58" s="42"/>
      <c r="AK58" s="42"/>
      <c r="AL58" s="42"/>
      <c r="AM58" s="42"/>
      <c r="AN58" s="42"/>
      <c r="AO58" s="42"/>
      <c r="AP58" s="42"/>
      <c r="AQ58" s="42"/>
      <c r="AR58" s="42"/>
      <c r="AS58" s="42"/>
      <c r="AT58" s="42"/>
      <c r="AU58" s="42"/>
      <c r="AW58" s="42"/>
      <c r="BA58" s="42"/>
      <c r="BB58" s="42"/>
      <c r="BC58" s="42"/>
      <c r="BE58" s="42"/>
      <c r="BF58" s="42"/>
      <c r="BG58" s="53"/>
      <c r="BH58" s="42"/>
      <c r="BI58" s="42"/>
      <c r="BJ58" s="42"/>
      <c r="BL58" s="42"/>
      <c r="BM58" s="42"/>
      <c r="BO58" s="42"/>
      <c r="BP58" s="42"/>
      <c r="BQ58" s="42"/>
      <c r="BS58" s="42"/>
      <c r="BT58" s="42"/>
      <c r="BV58" s="42"/>
      <c r="BW58" s="42"/>
      <c r="BX58" s="42"/>
      <c r="BZ58" s="42"/>
      <c r="CA58" s="42"/>
      <c r="CB58" s="53"/>
      <c r="CC58" s="42"/>
      <c r="CD58" s="42"/>
      <c r="CE58" s="42"/>
      <c r="CG58" s="42"/>
      <c r="CH58" s="42"/>
      <c r="CJ58" s="42"/>
      <c r="CK58" s="42"/>
      <c r="CL58" s="42"/>
      <c r="CN58" s="42"/>
      <c r="CO58" s="42"/>
      <c r="CQ58" s="42"/>
      <c r="CR58" s="15"/>
      <c r="CS58" s="42"/>
    </row>
    <row r="59" spans="1:97" x14ac:dyDescent="0.25">
      <c r="A59" s="42"/>
      <c r="B59" s="1">
        <f t="shared" si="117"/>
        <v>0</v>
      </c>
      <c r="E59" s="42"/>
      <c r="F59" s="45">
        <f t="shared" si="118"/>
        <v>0</v>
      </c>
      <c r="G59" s="42"/>
      <c r="H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42"/>
      <c r="AF59" s="42"/>
      <c r="AG59" s="42"/>
      <c r="AH59" s="42"/>
      <c r="AI59" s="42"/>
      <c r="AJ59" s="42"/>
      <c r="AK59" s="42"/>
      <c r="AL59" s="42"/>
      <c r="AM59" s="42"/>
      <c r="AN59" s="42"/>
      <c r="AO59" s="42"/>
      <c r="AP59" s="42"/>
      <c r="AQ59" s="42"/>
      <c r="AR59" s="42"/>
      <c r="AS59" s="42"/>
      <c r="AT59" s="42"/>
      <c r="AU59" s="42"/>
      <c r="AW59" s="42"/>
      <c r="BA59" s="42"/>
      <c r="BB59" s="42"/>
      <c r="BC59" s="42"/>
      <c r="BE59" s="42"/>
      <c r="BF59" s="42"/>
      <c r="BG59" s="53"/>
      <c r="BH59" s="42"/>
      <c r="BI59" s="42"/>
      <c r="BJ59" s="42"/>
      <c r="BL59" s="42"/>
      <c r="BM59" s="42"/>
      <c r="BO59" s="42"/>
      <c r="BP59" s="42"/>
      <c r="BQ59" s="42"/>
      <c r="BS59" s="42"/>
      <c r="BT59" s="42"/>
      <c r="BV59" s="42"/>
      <c r="BW59" s="42"/>
      <c r="BX59" s="42"/>
      <c r="BZ59" s="42"/>
      <c r="CA59" s="42"/>
      <c r="CB59" s="53"/>
      <c r="CC59" s="42"/>
      <c r="CD59" s="42"/>
      <c r="CE59" s="42"/>
      <c r="CG59" s="42"/>
      <c r="CH59" s="42"/>
      <c r="CJ59" s="42"/>
      <c r="CK59" s="42"/>
      <c r="CL59" s="42"/>
      <c r="CN59" s="42"/>
      <c r="CO59" s="42"/>
      <c r="CQ59" s="42"/>
      <c r="CR59" s="15"/>
      <c r="CS59" s="42"/>
    </row>
    <row r="60" spans="1:97" x14ac:dyDescent="0.25">
      <c r="A60" s="42"/>
      <c r="B60" s="1">
        <f t="shared" si="117"/>
        <v>0</v>
      </c>
      <c r="E60" s="42"/>
      <c r="F60" s="45">
        <f t="shared" si="118"/>
        <v>0</v>
      </c>
      <c r="G60" s="42"/>
      <c r="H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42"/>
      <c r="AI60" s="42"/>
      <c r="AJ60" s="42"/>
      <c r="AK60" s="42"/>
      <c r="AL60" s="42"/>
      <c r="AM60" s="42"/>
      <c r="AN60" s="42"/>
      <c r="AO60" s="42"/>
      <c r="AP60" s="42"/>
      <c r="AQ60" s="42"/>
      <c r="AR60" s="42"/>
      <c r="AS60" s="42"/>
      <c r="AT60" s="42"/>
      <c r="AU60" s="42"/>
      <c r="AW60" s="42"/>
      <c r="BA60" s="42"/>
      <c r="BB60" s="42"/>
      <c r="BC60" s="42"/>
      <c r="BE60" s="42"/>
      <c r="BF60" s="42"/>
      <c r="BG60" s="53"/>
      <c r="BH60" s="42"/>
      <c r="BI60" s="42"/>
      <c r="BJ60" s="42"/>
      <c r="BL60" s="42"/>
      <c r="BM60" s="42"/>
      <c r="BO60" s="42"/>
      <c r="BP60" s="42"/>
      <c r="BQ60" s="42"/>
      <c r="BS60" s="42"/>
      <c r="BT60" s="42"/>
      <c r="BV60" s="42"/>
      <c r="BW60" s="42"/>
      <c r="BX60" s="42"/>
      <c r="BZ60" s="42"/>
      <c r="CA60" s="42"/>
      <c r="CB60" s="53"/>
      <c r="CC60" s="42"/>
      <c r="CD60" s="42"/>
      <c r="CE60" s="42"/>
      <c r="CG60" s="42"/>
      <c r="CH60" s="42"/>
      <c r="CJ60" s="42"/>
      <c r="CK60" s="42"/>
      <c r="CL60" s="42"/>
      <c r="CN60" s="42"/>
      <c r="CO60" s="42"/>
      <c r="CQ60" s="42"/>
      <c r="CR60" s="15"/>
      <c r="CS60" s="42"/>
    </row>
    <row r="61" spans="1:97" x14ac:dyDescent="0.25">
      <c r="A61" s="42"/>
      <c r="B61" s="1">
        <f t="shared" si="117"/>
        <v>0</v>
      </c>
      <c r="E61" s="42"/>
      <c r="F61" s="45">
        <f t="shared" si="118"/>
        <v>0</v>
      </c>
      <c r="G61" s="42"/>
      <c r="H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W61" s="42"/>
      <c r="BA61" s="42"/>
      <c r="BB61" s="42"/>
      <c r="BC61" s="42"/>
      <c r="BE61" s="42"/>
      <c r="BF61" s="42"/>
      <c r="BG61" s="53"/>
      <c r="BH61" s="42"/>
      <c r="BI61" s="42"/>
      <c r="BJ61" s="42"/>
      <c r="BL61" s="42"/>
      <c r="BM61" s="42"/>
      <c r="BO61" s="42"/>
      <c r="BP61" s="42"/>
      <c r="BQ61" s="42"/>
      <c r="BS61" s="42"/>
      <c r="BT61" s="42"/>
      <c r="BV61" s="42"/>
      <c r="BW61" s="42"/>
      <c r="BX61" s="42"/>
      <c r="BZ61" s="42"/>
      <c r="CA61" s="42"/>
      <c r="CB61" s="53"/>
      <c r="CC61" s="42"/>
      <c r="CD61" s="42"/>
      <c r="CE61" s="42"/>
      <c r="CG61" s="42"/>
      <c r="CH61" s="42"/>
      <c r="CJ61" s="42"/>
      <c r="CK61" s="42"/>
      <c r="CL61" s="42"/>
      <c r="CN61" s="42"/>
      <c r="CO61" s="42"/>
      <c r="CQ61" s="42"/>
      <c r="CR61" s="15"/>
      <c r="CS61" s="42"/>
    </row>
    <row r="62" spans="1:97" x14ac:dyDescent="0.25">
      <c r="A62" s="42"/>
      <c r="B62" s="1">
        <f t="shared" si="117"/>
        <v>0</v>
      </c>
      <c r="E62" s="42"/>
      <c r="F62" s="45">
        <f t="shared" si="118"/>
        <v>0</v>
      </c>
      <c r="G62" s="42"/>
      <c r="H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2"/>
      <c r="AW62" s="42"/>
      <c r="BA62" s="42"/>
      <c r="BB62" s="42"/>
      <c r="BC62" s="42"/>
      <c r="BE62" s="42"/>
      <c r="BF62" s="42"/>
      <c r="BG62" s="53"/>
      <c r="BH62" s="42"/>
      <c r="BI62" s="42"/>
      <c r="BJ62" s="42"/>
      <c r="BL62" s="42"/>
      <c r="BM62" s="42"/>
      <c r="BO62" s="42"/>
      <c r="BP62" s="42"/>
      <c r="BQ62" s="42"/>
      <c r="BS62" s="42"/>
      <c r="BT62" s="42"/>
      <c r="BV62" s="42"/>
      <c r="BW62" s="42"/>
      <c r="BX62" s="42"/>
      <c r="BZ62" s="42"/>
      <c r="CA62" s="42"/>
      <c r="CB62" s="53"/>
      <c r="CC62" s="42"/>
      <c r="CD62" s="42"/>
      <c r="CE62" s="42"/>
      <c r="CG62" s="42"/>
      <c r="CH62" s="42"/>
      <c r="CJ62" s="42"/>
      <c r="CK62" s="42"/>
      <c r="CL62" s="42"/>
      <c r="CN62" s="42"/>
      <c r="CO62" s="42"/>
      <c r="CQ62" s="42"/>
      <c r="CR62" s="15"/>
      <c r="CS62" s="42"/>
    </row>
    <row r="63" spans="1:97" x14ac:dyDescent="0.25">
      <c r="A63" s="42"/>
      <c r="B63" s="1">
        <f t="shared" si="117"/>
        <v>0</v>
      </c>
      <c r="E63" s="42"/>
      <c r="F63" s="45">
        <f t="shared" si="118"/>
        <v>0</v>
      </c>
      <c r="G63" s="42"/>
      <c r="H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42"/>
      <c r="AH63" s="42"/>
      <c r="AI63" s="42"/>
      <c r="AJ63" s="42"/>
      <c r="AK63" s="42"/>
      <c r="AL63" s="42"/>
      <c r="AM63" s="42"/>
      <c r="AN63" s="42"/>
      <c r="AO63" s="42"/>
      <c r="AP63" s="42"/>
      <c r="AQ63" s="42"/>
      <c r="AR63" s="42"/>
      <c r="AS63" s="42"/>
      <c r="AT63" s="42"/>
      <c r="AU63" s="42"/>
      <c r="AW63" s="42"/>
      <c r="BA63" s="42"/>
      <c r="BB63" s="42"/>
      <c r="BC63" s="42"/>
      <c r="BE63" s="42"/>
      <c r="BF63" s="42"/>
      <c r="BG63" s="53"/>
      <c r="BH63" s="42"/>
      <c r="BI63" s="42"/>
      <c r="BJ63" s="42"/>
      <c r="BL63" s="42"/>
      <c r="BM63" s="42"/>
      <c r="BO63" s="42"/>
      <c r="BP63" s="42"/>
      <c r="BQ63" s="42"/>
      <c r="BS63" s="42"/>
      <c r="BT63" s="42"/>
      <c r="BV63" s="42"/>
      <c r="BW63" s="42"/>
      <c r="BX63" s="42"/>
      <c r="BZ63" s="42"/>
      <c r="CA63" s="42"/>
      <c r="CB63" s="53"/>
      <c r="CC63" s="42"/>
      <c r="CD63" s="42"/>
      <c r="CE63" s="42"/>
      <c r="CG63" s="42"/>
      <c r="CH63" s="42"/>
      <c r="CJ63" s="42"/>
      <c r="CK63" s="42"/>
      <c r="CL63" s="42"/>
      <c r="CN63" s="42"/>
      <c r="CO63" s="42"/>
      <c r="CQ63" s="42"/>
      <c r="CR63" s="15"/>
      <c r="CS63" s="42"/>
    </row>
    <row r="64" spans="1:97" x14ac:dyDescent="0.25">
      <c r="A64" s="42"/>
      <c r="B64" s="1">
        <f t="shared" si="117"/>
        <v>0</v>
      </c>
      <c r="E64" s="42"/>
      <c r="F64" s="45">
        <f t="shared" si="118"/>
        <v>0</v>
      </c>
      <c r="G64" s="42"/>
      <c r="H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42"/>
      <c r="AH64" s="42"/>
      <c r="AI64" s="42"/>
      <c r="AJ64" s="42"/>
      <c r="AK64" s="42"/>
      <c r="AL64" s="42"/>
      <c r="AM64" s="42"/>
      <c r="AN64" s="42"/>
      <c r="AO64" s="42"/>
      <c r="AP64" s="42"/>
      <c r="AQ64" s="42"/>
      <c r="AR64" s="42"/>
      <c r="AS64" s="42"/>
      <c r="AT64" s="42"/>
      <c r="AU64" s="42"/>
      <c r="AW64" s="42"/>
      <c r="BA64" s="42"/>
      <c r="BB64" s="42"/>
      <c r="BC64" s="42"/>
      <c r="BE64" s="42"/>
      <c r="BF64" s="42"/>
      <c r="BG64" s="53"/>
      <c r="BH64" s="42"/>
      <c r="BI64" s="42"/>
      <c r="BJ64" s="42"/>
      <c r="BL64" s="42"/>
      <c r="BM64" s="42"/>
      <c r="BO64" s="42"/>
      <c r="BP64" s="42"/>
      <c r="BQ64" s="42"/>
      <c r="BS64" s="42"/>
      <c r="BT64" s="42"/>
      <c r="BV64" s="42"/>
      <c r="BW64" s="42"/>
      <c r="BX64" s="42"/>
      <c r="BZ64" s="42"/>
      <c r="CA64" s="42"/>
      <c r="CB64" s="53"/>
      <c r="CC64" s="42"/>
      <c r="CD64" s="42"/>
      <c r="CE64" s="42"/>
      <c r="CG64" s="42"/>
      <c r="CH64" s="42"/>
      <c r="CJ64" s="42"/>
      <c r="CK64" s="42"/>
      <c r="CL64" s="42"/>
      <c r="CN64" s="42"/>
      <c r="CO64" s="42"/>
      <c r="CQ64" s="42"/>
      <c r="CR64" s="15"/>
      <c r="CS64" s="42"/>
    </row>
    <row r="65" spans="1:97" x14ac:dyDescent="0.25">
      <c r="A65" s="42"/>
      <c r="B65" s="1">
        <f t="shared" si="117"/>
        <v>0</v>
      </c>
      <c r="E65" s="42"/>
      <c r="F65" s="45">
        <f t="shared" si="118"/>
        <v>0</v>
      </c>
      <c r="G65" s="42"/>
      <c r="H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2"/>
      <c r="AH65" s="42"/>
      <c r="AI65" s="42"/>
      <c r="AJ65" s="42"/>
      <c r="AK65" s="42"/>
      <c r="AL65" s="42"/>
      <c r="AM65" s="42"/>
      <c r="AN65" s="42"/>
      <c r="AO65" s="42"/>
      <c r="AP65" s="42"/>
      <c r="AQ65" s="42"/>
      <c r="AR65" s="42"/>
      <c r="AS65" s="42"/>
      <c r="AT65" s="42"/>
      <c r="AU65" s="42"/>
      <c r="AW65" s="42"/>
      <c r="BA65" s="42"/>
      <c r="BB65" s="42"/>
      <c r="BC65" s="42"/>
      <c r="BE65" s="42"/>
      <c r="BF65" s="42"/>
      <c r="BG65" s="53"/>
      <c r="BH65" s="42"/>
      <c r="BI65" s="42"/>
      <c r="BJ65" s="42"/>
      <c r="BL65" s="42"/>
      <c r="BM65" s="42"/>
      <c r="BO65" s="42"/>
      <c r="BP65" s="42"/>
      <c r="BQ65" s="42"/>
      <c r="BS65" s="42"/>
      <c r="BT65" s="42"/>
      <c r="BV65" s="42"/>
      <c r="BW65" s="42"/>
      <c r="BX65" s="42"/>
      <c r="BZ65" s="42"/>
      <c r="CA65" s="42"/>
      <c r="CB65" s="53"/>
      <c r="CC65" s="42"/>
      <c r="CD65" s="42"/>
      <c r="CE65" s="42"/>
      <c r="CG65" s="42"/>
      <c r="CH65" s="42"/>
      <c r="CJ65" s="42"/>
      <c r="CK65" s="42"/>
      <c r="CL65" s="42"/>
      <c r="CN65" s="42"/>
      <c r="CO65" s="42"/>
      <c r="CQ65" s="42"/>
      <c r="CR65" s="15"/>
      <c r="CS65" s="42"/>
    </row>
    <row r="66" spans="1:97" x14ac:dyDescent="0.25">
      <c r="A66" s="42"/>
      <c r="B66" s="1">
        <f t="shared" si="117"/>
        <v>0</v>
      </c>
      <c r="E66" s="42"/>
      <c r="F66" s="45">
        <f t="shared" si="118"/>
        <v>0</v>
      </c>
      <c r="G66" s="42"/>
      <c r="H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2"/>
      <c r="AH66" s="42"/>
      <c r="AI66" s="42"/>
      <c r="AJ66" s="42"/>
      <c r="AK66" s="42"/>
      <c r="AL66" s="42"/>
      <c r="AM66" s="42"/>
      <c r="AN66" s="42"/>
      <c r="AO66" s="42"/>
      <c r="AP66" s="42"/>
      <c r="AQ66" s="42"/>
      <c r="AR66" s="42"/>
      <c r="AS66" s="42"/>
      <c r="AT66" s="42"/>
      <c r="AU66" s="42"/>
      <c r="AW66" s="42"/>
      <c r="BA66" s="42"/>
      <c r="BB66" s="42"/>
      <c r="BC66" s="42"/>
      <c r="BE66" s="42"/>
      <c r="BF66" s="42"/>
      <c r="BG66" s="53"/>
      <c r="BH66" s="42"/>
      <c r="BI66" s="42"/>
      <c r="BJ66" s="42"/>
      <c r="BL66" s="42"/>
      <c r="BM66" s="42"/>
      <c r="BO66" s="42"/>
      <c r="BP66" s="42"/>
      <c r="BQ66" s="42"/>
      <c r="BS66" s="42"/>
      <c r="BT66" s="42"/>
      <c r="BV66" s="42"/>
      <c r="BW66" s="42"/>
      <c r="BX66" s="42"/>
      <c r="BZ66" s="42"/>
      <c r="CA66" s="42"/>
      <c r="CB66" s="53"/>
      <c r="CC66" s="42"/>
      <c r="CD66" s="42"/>
      <c r="CE66" s="42"/>
      <c r="CG66" s="42"/>
      <c r="CH66" s="42"/>
      <c r="CJ66" s="42"/>
      <c r="CK66" s="42"/>
      <c r="CL66" s="42"/>
      <c r="CN66" s="42"/>
      <c r="CO66" s="42"/>
      <c r="CQ66" s="42"/>
      <c r="CR66" s="15"/>
      <c r="CS66" s="42"/>
    </row>
    <row r="67" spans="1:97" x14ac:dyDescent="0.25">
      <c r="A67" s="42"/>
      <c r="B67" s="1">
        <f t="shared" si="117"/>
        <v>0</v>
      </c>
      <c r="E67" s="42"/>
      <c r="F67" s="45">
        <f t="shared" si="118"/>
        <v>0</v>
      </c>
      <c r="G67" s="42"/>
      <c r="H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2"/>
      <c r="AH67" s="42"/>
      <c r="AI67" s="42"/>
      <c r="AJ67" s="42"/>
      <c r="AK67" s="42"/>
      <c r="AL67" s="42"/>
      <c r="AM67" s="42"/>
      <c r="AN67" s="42"/>
      <c r="AO67" s="42"/>
      <c r="AP67" s="42"/>
      <c r="AQ67" s="42"/>
      <c r="AR67" s="42"/>
      <c r="AS67" s="42"/>
      <c r="AT67" s="42"/>
      <c r="AU67" s="42"/>
      <c r="AW67" s="42"/>
      <c r="BA67" s="42"/>
      <c r="BB67" s="42"/>
      <c r="BC67" s="42"/>
      <c r="BE67" s="42"/>
      <c r="BF67" s="42"/>
      <c r="BG67" s="53"/>
      <c r="BH67" s="42"/>
      <c r="BI67" s="42"/>
      <c r="BJ67" s="42"/>
      <c r="BL67" s="42"/>
      <c r="BM67" s="42"/>
      <c r="BO67" s="42"/>
      <c r="BP67" s="42"/>
      <c r="BQ67" s="42"/>
      <c r="BS67" s="42"/>
      <c r="BT67" s="42"/>
      <c r="BV67" s="42"/>
      <c r="BW67" s="42"/>
      <c r="BX67" s="42"/>
      <c r="BZ67" s="42"/>
      <c r="CA67" s="42"/>
      <c r="CB67" s="53"/>
      <c r="CC67" s="42"/>
      <c r="CD67" s="42"/>
      <c r="CE67" s="42"/>
      <c r="CG67" s="42"/>
      <c r="CH67" s="42"/>
      <c r="CJ67" s="42"/>
      <c r="CK67" s="42"/>
      <c r="CL67" s="42"/>
      <c r="CN67" s="42"/>
      <c r="CO67" s="42"/>
      <c r="CQ67" s="42"/>
      <c r="CR67" s="15"/>
      <c r="CS67" s="42"/>
    </row>
    <row r="68" spans="1:97" x14ac:dyDescent="0.25">
      <c r="A68" s="42"/>
      <c r="B68" s="1">
        <f t="shared" si="117"/>
        <v>0</v>
      </c>
      <c r="E68" s="42"/>
      <c r="F68" s="45">
        <f t="shared" si="118"/>
        <v>0</v>
      </c>
      <c r="G68" s="42"/>
      <c r="H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42"/>
      <c r="AI68" s="42"/>
      <c r="AJ68" s="42"/>
      <c r="AK68" s="42"/>
      <c r="AL68" s="42"/>
      <c r="AM68" s="42"/>
      <c r="AN68" s="42"/>
      <c r="AO68" s="42"/>
      <c r="AP68" s="42"/>
      <c r="AQ68" s="42"/>
      <c r="AR68" s="42"/>
      <c r="AS68" s="42"/>
      <c r="AT68" s="42"/>
      <c r="AU68" s="42"/>
      <c r="AW68" s="42"/>
      <c r="BA68" s="42"/>
      <c r="BB68" s="42"/>
      <c r="BC68" s="42"/>
      <c r="BE68" s="42"/>
      <c r="BF68" s="42"/>
      <c r="BG68" s="53"/>
      <c r="BH68" s="42"/>
      <c r="BI68" s="42"/>
      <c r="BJ68" s="42"/>
      <c r="BL68" s="42"/>
      <c r="BM68" s="42"/>
      <c r="BO68" s="42"/>
      <c r="BP68" s="42"/>
      <c r="BQ68" s="42"/>
      <c r="BS68" s="42"/>
      <c r="BT68" s="42"/>
      <c r="BV68" s="42"/>
      <c r="BW68" s="42"/>
      <c r="BX68" s="42"/>
      <c r="BZ68" s="42"/>
      <c r="CA68" s="42"/>
      <c r="CB68" s="53"/>
      <c r="CC68" s="42"/>
      <c r="CD68" s="42"/>
      <c r="CE68" s="42"/>
      <c r="CG68" s="42"/>
      <c r="CH68" s="42"/>
      <c r="CJ68" s="42"/>
      <c r="CK68" s="42"/>
      <c r="CL68" s="42"/>
      <c r="CN68" s="42"/>
      <c r="CO68" s="42"/>
      <c r="CQ68" s="42"/>
      <c r="CR68" s="15"/>
      <c r="CS68" s="42"/>
    </row>
    <row r="69" spans="1:97" x14ac:dyDescent="0.25">
      <c r="A69" s="42"/>
      <c r="B69" s="1">
        <f t="shared" si="117"/>
        <v>0</v>
      </c>
      <c r="E69" s="42"/>
      <c r="F69" s="45">
        <f t="shared" si="118"/>
        <v>0</v>
      </c>
      <c r="G69" s="42"/>
      <c r="H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  <c r="AA69" s="42"/>
      <c r="AB69" s="42"/>
      <c r="AC69" s="42"/>
      <c r="AD69" s="42"/>
      <c r="AE69" s="42"/>
      <c r="AF69" s="42"/>
      <c r="AG69" s="42"/>
      <c r="AH69" s="42"/>
      <c r="AI69" s="42"/>
      <c r="AJ69" s="42"/>
      <c r="AK69" s="42"/>
      <c r="AL69" s="42"/>
      <c r="AM69" s="42"/>
      <c r="AN69" s="42"/>
      <c r="AO69" s="42"/>
      <c r="AP69" s="42"/>
      <c r="AQ69" s="42"/>
      <c r="AR69" s="42"/>
      <c r="AS69" s="42"/>
      <c r="AT69" s="42"/>
      <c r="AU69" s="42"/>
      <c r="AW69" s="42"/>
      <c r="BA69" s="42"/>
      <c r="BB69" s="42"/>
      <c r="BC69" s="42"/>
      <c r="BE69" s="42"/>
      <c r="BF69" s="42"/>
      <c r="BG69" s="53"/>
      <c r="BH69" s="42"/>
      <c r="BI69" s="42"/>
      <c r="BJ69" s="42"/>
      <c r="BL69" s="42"/>
      <c r="BM69" s="42"/>
      <c r="BO69" s="42"/>
      <c r="BP69" s="42"/>
      <c r="BQ69" s="42"/>
      <c r="BS69" s="42"/>
      <c r="BT69" s="42"/>
      <c r="BV69" s="42"/>
      <c r="BW69" s="42"/>
      <c r="BX69" s="42"/>
      <c r="BZ69" s="42"/>
      <c r="CA69" s="42"/>
      <c r="CB69" s="53"/>
      <c r="CC69" s="42"/>
      <c r="CD69" s="42"/>
      <c r="CE69" s="42"/>
      <c r="CG69" s="42"/>
      <c r="CH69" s="42"/>
      <c r="CJ69" s="42"/>
      <c r="CK69" s="42"/>
      <c r="CL69" s="42"/>
      <c r="CN69" s="42"/>
      <c r="CO69" s="42"/>
      <c r="CQ69" s="42"/>
      <c r="CR69" s="15"/>
      <c r="CS69" s="42"/>
    </row>
    <row r="70" spans="1:97" x14ac:dyDescent="0.25">
      <c r="A70" s="42"/>
      <c r="B70" s="1">
        <f t="shared" si="117"/>
        <v>0</v>
      </c>
      <c r="E70" s="42"/>
      <c r="F70" s="45">
        <f t="shared" si="118"/>
        <v>0</v>
      </c>
      <c r="G70" s="42"/>
      <c r="H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W70" s="42"/>
      <c r="BA70" s="42"/>
      <c r="BB70" s="42"/>
      <c r="BC70" s="42"/>
      <c r="BE70" s="42"/>
      <c r="BF70" s="42"/>
      <c r="BG70" s="53"/>
      <c r="BH70" s="42"/>
      <c r="BI70" s="42"/>
      <c r="BJ70" s="42"/>
      <c r="BL70" s="42"/>
      <c r="BM70" s="42"/>
      <c r="BO70" s="42"/>
      <c r="BP70" s="42"/>
      <c r="BQ70" s="42"/>
      <c r="BS70" s="42"/>
      <c r="BT70" s="42"/>
      <c r="BV70" s="42"/>
      <c r="BW70" s="42"/>
      <c r="BX70" s="42"/>
      <c r="BZ70" s="42"/>
      <c r="CA70" s="42"/>
      <c r="CB70" s="53"/>
      <c r="CC70" s="42"/>
      <c r="CD70" s="42"/>
      <c r="CE70" s="42"/>
      <c r="CG70" s="42"/>
      <c r="CH70" s="42"/>
      <c r="CJ70" s="42"/>
      <c r="CK70" s="42"/>
      <c r="CL70" s="42"/>
      <c r="CN70" s="42"/>
      <c r="CO70" s="42"/>
      <c r="CQ70" s="42"/>
      <c r="CR70" s="15"/>
      <c r="CS70" s="42"/>
    </row>
    <row r="71" spans="1:97" x14ac:dyDescent="0.25">
      <c r="A71" s="42"/>
      <c r="B71" s="1">
        <f t="shared" si="117"/>
        <v>0</v>
      </c>
      <c r="E71" s="42"/>
      <c r="F71" s="45">
        <f t="shared" si="118"/>
        <v>0</v>
      </c>
      <c r="G71" s="42"/>
      <c r="H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42"/>
      <c r="AH71" s="42"/>
      <c r="AI71" s="42"/>
      <c r="AJ71" s="42"/>
      <c r="AK71" s="42"/>
      <c r="AL71" s="42"/>
      <c r="AM71" s="42"/>
      <c r="AN71" s="42"/>
      <c r="AO71" s="42"/>
      <c r="AP71" s="42"/>
      <c r="AQ71" s="42"/>
      <c r="AR71" s="42"/>
      <c r="AS71" s="42"/>
      <c r="AT71" s="42"/>
      <c r="AU71" s="42"/>
      <c r="AW71" s="42"/>
      <c r="BA71" s="42"/>
      <c r="BB71" s="42"/>
      <c r="BC71" s="42"/>
      <c r="BE71" s="42"/>
      <c r="BF71" s="42"/>
      <c r="BG71" s="53"/>
      <c r="BH71" s="42"/>
      <c r="BI71" s="42"/>
      <c r="BJ71" s="42"/>
      <c r="BL71" s="42"/>
      <c r="BM71" s="42"/>
      <c r="BO71" s="42"/>
      <c r="BP71" s="42"/>
      <c r="BQ71" s="42"/>
      <c r="BS71" s="42"/>
      <c r="BT71" s="42"/>
      <c r="BV71" s="42"/>
      <c r="BW71" s="42"/>
      <c r="BX71" s="42"/>
      <c r="BZ71" s="42"/>
      <c r="CA71" s="42"/>
      <c r="CB71" s="53"/>
      <c r="CC71" s="42"/>
      <c r="CD71" s="42"/>
      <c r="CE71" s="42"/>
      <c r="CG71" s="42"/>
      <c r="CH71" s="42"/>
      <c r="CJ71" s="42"/>
      <c r="CK71" s="42"/>
      <c r="CL71" s="42"/>
      <c r="CN71" s="42"/>
      <c r="CO71" s="42"/>
      <c r="CQ71" s="42"/>
      <c r="CR71" s="15"/>
      <c r="CS71" s="42"/>
    </row>
    <row r="72" spans="1:97" x14ac:dyDescent="0.25">
      <c r="A72" s="42"/>
      <c r="B72" s="1">
        <f t="shared" si="117"/>
        <v>0</v>
      </c>
      <c r="E72" s="42"/>
      <c r="F72" s="45">
        <f t="shared" si="118"/>
        <v>0</v>
      </c>
      <c r="G72" s="42"/>
      <c r="H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  <c r="AB72" s="42"/>
      <c r="AC72" s="42"/>
      <c r="AD72" s="42"/>
      <c r="AE72" s="42"/>
      <c r="AF72" s="42"/>
      <c r="AG72" s="42"/>
      <c r="AH72" s="42"/>
      <c r="AI72" s="42"/>
      <c r="AJ72" s="42"/>
      <c r="AK72" s="42"/>
      <c r="AL72" s="42"/>
      <c r="AM72" s="42"/>
      <c r="AN72" s="42"/>
      <c r="AO72" s="42"/>
      <c r="AP72" s="42"/>
      <c r="AQ72" s="42"/>
      <c r="AR72" s="42"/>
      <c r="AS72" s="42"/>
      <c r="AT72" s="42"/>
      <c r="AU72" s="42"/>
      <c r="AW72" s="42"/>
      <c r="BA72" s="42"/>
      <c r="BB72" s="42"/>
      <c r="BC72" s="42"/>
      <c r="BE72" s="42"/>
      <c r="BF72" s="42"/>
      <c r="BG72" s="53"/>
      <c r="BH72" s="42"/>
      <c r="BI72" s="42"/>
      <c r="BJ72" s="42"/>
      <c r="BL72" s="42"/>
      <c r="BM72" s="42"/>
      <c r="BO72" s="42"/>
      <c r="BP72" s="42"/>
      <c r="BQ72" s="42"/>
      <c r="BS72" s="42"/>
      <c r="BT72" s="42"/>
      <c r="BV72" s="42"/>
      <c r="BW72" s="42"/>
      <c r="BX72" s="42"/>
      <c r="BZ72" s="42"/>
      <c r="CA72" s="42"/>
      <c r="CB72" s="53"/>
      <c r="CC72" s="42"/>
      <c r="CD72" s="42"/>
      <c r="CE72" s="42"/>
      <c r="CG72" s="42"/>
      <c r="CH72" s="42"/>
      <c r="CJ72" s="42"/>
      <c r="CK72" s="42"/>
      <c r="CL72" s="42"/>
      <c r="CN72" s="42"/>
      <c r="CO72" s="42"/>
      <c r="CQ72" s="42"/>
      <c r="CR72" s="15"/>
      <c r="CS72" s="42"/>
    </row>
    <row r="73" spans="1:97" x14ac:dyDescent="0.25">
      <c r="A73" s="42"/>
      <c r="B73" s="1">
        <f t="shared" ref="B73:B82" si="181">+AV73</f>
        <v>0</v>
      </c>
      <c r="E73" s="42"/>
      <c r="F73" s="45">
        <f t="shared" ref="F73:F98" si="182">+AV73</f>
        <v>0</v>
      </c>
      <c r="G73" s="42"/>
      <c r="H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N73" s="42"/>
      <c r="AO73" s="42"/>
      <c r="AP73" s="42"/>
      <c r="AQ73" s="42"/>
      <c r="AR73" s="42"/>
      <c r="AS73" s="42"/>
      <c r="AT73" s="42"/>
      <c r="AU73" s="42"/>
      <c r="AW73" s="42"/>
      <c r="BA73" s="42"/>
      <c r="BB73" s="42"/>
      <c r="BC73" s="42"/>
      <c r="BE73" s="42"/>
      <c r="BF73" s="42"/>
      <c r="BG73" s="53"/>
      <c r="BH73" s="42"/>
      <c r="BI73" s="42"/>
      <c r="BJ73" s="42"/>
      <c r="BL73" s="42"/>
      <c r="BM73" s="42"/>
      <c r="BO73" s="42"/>
      <c r="BP73" s="42"/>
      <c r="BQ73" s="42"/>
      <c r="BS73" s="42"/>
      <c r="BT73" s="42"/>
      <c r="BV73" s="42"/>
      <c r="BW73" s="42"/>
      <c r="BX73" s="42"/>
      <c r="BZ73" s="42"/>
      <c r="CA73" s="42"/>
      <c r="CB73" s="53"/>
      <c r="CC73" s="42"/>
      <c r="CD73" s="42"/>
      <c r="CE73" s="42"/>
      <c r="CG73" s="42"/>
      <c r="CH73" s="42"/>
      <c r="CJ73" s="42"/>
      <c r="CK73" s="42"/>
      <c r="CL73" s="42"/>
      <c r="CN73" s="42"/>
      <c r="CO73" s="42"/>
      <c r="CQ73" s="42"/>
      <c r="CR73" s="15"/>
      <c r="CS73" s="42"/>
    </row>
    <row r="74" spans="1:97" x14ac:dyDescent="0.25">
      <c r="A74" s="42"/>
      <c r="B74" s="1">
        <f t="shared" si="181"/>
        <v>0</v>
      </c>
      <c r="E74" s="42"/>
      <c r="F74" s="45">
        <f t="shared" si="182"/>
        <v>0</v>
      </c>
      <c r="G74" s="42"/>
      <c r="H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W74" s="42"/>
      <c r="BA74" s="42"/>
      <c r="BB74" s="42"/>
      <c r="BC74" s="42"/>
      <c r="BE74" s="42"/>
      <c r="BF74" s="42"/>
      <c r="BG74" s="53"/>
      <c r="BH74" s="42"/>
      <c r="BI74" s="42"/>
      <c r="BJ74" s="42"/>
      <c r="BL74" s="42"/>
      <c r="BM74" s="42"/>
      <c r="BO74" s="42"/>
      <c r="BP74" s="42"/>
      <c r="BQ74" s="42"/>
      <c r="BS74" s="42"/>
      <c r="BT74" s="42"/>
      <c r="BV74" s="42"/>
      <c r="BW74" s="42"/>
      <c r="BX74" s="42"/>
      <c r="BZ74" s="42"/>
      <c r="CA74" s="42"/>
      <c r="CB74" s="53"/>
      <c r="CC74" s="42"/>
      <c r="CD74" s="42"/>
      <c r="CE74" s="42"/>
      <c r="CG74" s="42"/>
      <c r="CH74" s="42"/>
      <c r="CJ74" s="42"/>
      <c r="CK74" s="42"/>
      <c r="CL74" s="42"/>
      <c r="CN74" s="42"/>
      <c r="CO74" s="42"/>
      <c r="CQ74" s="42"/>
      <c r="CR74" s="15"/>
      <c r="CS74" s="42"/>
    </row>
    <row r="75" spans="1:97" x14ac:dyDescent="0.25">
      <c r="A75" s="42"/>
      <c r="B75" s="1">
        <f t="shared" si="181"/>
        <v>0</v>
      </c>
      <c r="E75" s="42"/>
      <c r="F75" s="45">
        <f t="shared" si="182"/>
        <v>0</v>
      </c>
      <c r="G75" s="42"/>
      <c r="H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N75" s="42"/>
      <c r="AO75" s="42"/>
      <c r="AP75" s="42"/>
      <c r="AQ75" s="42"/>
      <c r="AR75" s="42"/>
      <c r="AS75" s="42"/>
      <c r="AT75" s="42"/>
      <c r="AU75" s="42"/>
      <c r="AW75" s="42"/>
      <c r="BA75" s="42"/>
      <c r="BB75" s="42"/>
      <c r="BC75" s="42"/>
      <c r="BE75" s="42"/>
      <c r="BF75" s="42"/>
      <c r="BG75" s="53"/>
      <c r="BH75" s="42"/>
      <c r="BI75" s="42"/>
      <c r="BJ75" s="42"/>
      <c r="BL75" s="42"/>
      <c r="BM75" s="42"/>
      <c r="BO75" s="42"/>
      <c r="BP75" s="42"/>
      <c r="BQ75" s="42"/>
      <c r="BS75" s="42"/>
      <c r="BT75" s="42"/>
      <c r="BV75" s="42"/>
      <c r="BW75" s="42"/>
      <c r="BX75" s="42"/>
      <c r="BZ75" s="42"/>
      <c r="CA75" s="42"/>
      <c r="CB75" s="53"/>
      <c r="CC75" s="42"/>
      <c r="CD75" s="42"/>
      <c r="CE75" s="42"/>
      <c r="CG75" s="42"/>
      <c r="CH75" s="42"/>
      <c r="CJ75" s="42"/>
      <c r="CK75" s="42"/>
      <c r="CL75" s="42"/>
      <c r="CN75" s="42"/>
      <c r="CO75" s="42"/>
      <c r="CQ75" s="42"/>
      <c r="CR75" s="15"/>
      <c r="CS75" s="42"/>
    </row>
    <row r="76" spans="1:97" x14ac:dyDescent="0.25">
      <c r="A76" s="42"/>
      <c r="B76" s="1">
        <f t="shared" si="181"/>
        <v>0</v>
      </c>
      <c r="E76" s="42"/>
      <c r="F76" s="45">
        <f t="shared" si="182"/>
        <v>0</v>
      </c>
      <c r="G76" s="42"/>
      <c r="H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N76" s="42"/>
      <c r="AO76" s="42"/>
      <c r="AP76" s="42"/>
      <c r="AQ76" s="42"/>
      <c r="AR76" s="42"/>
      <c r="AS76" s="42"/>
      <c r="AT76" s="42"/>
      <c r="AU76" s="42"/>
      <c r="AW76" s="42"/>
      <c r="BA76" s="42"/>
      <c r="BB76" s="42"/>
      <c r="BC76" s="42"/>
      <c r="BE76" s="42"/>
      <c r="BF76" s="42"/>
      <c r="BG76" s="53"/>
      <c r="BH76" s="42"/>
      <c r="BI76" s="42"/>
      <c r="BJ76" s="42"/>
      <c r="BL76" s="42"/>
      <c r="BM76" s="42"/>
      <c r="BO76" s="42"/>
      <c r="BP76" s="42"/>
      <c r="BQ76" s="42"/>
      <c r="BS76" s="42"/>
      <c r="BT76" s="42"/>
      <c r="BV76" s="42"/>
      <c r="BW76" s="42"/>
      <c r="BX76" s="42"/>
      <c r="BZ76" s="42"/>
      <c r="CA76" s="42"/>
      <c r="CB76" s="53"/>
      <c r="CC76" s="42"/>
      <c r="CD76" s="42"/>
      <c r="CE76" s="42"/>
      <c r="CG76" s="42"/>
      <c r="CH76" s="42"/>
      <c r="CJ76" s="42"/>
      <c r="CK76" s="42"/>
      <c r="CL76" s="42"/>
      <c r="CN76" s="42"/>
      <c r="CO76" s="42"/>
      <c r="CQ76" s="42"/>
      <c r="CR76" s="15"/>
      <c r="CS76" s="42"/>
    </row>
    <row r="77" spans="1:97" x14ac:dyDescent="0.25">
      <c r="A77" s="42"/>
      <c r="B77" s="1">
        <f t="shared" si="181"/>
        <v>0</v>
      </c>
      <c r="E77" s="42"/>
      <c r="F77" s="45">
        <f t="shared" si="182"/>
        <v>0</v>
      </c>
      <c r="G77" s="42"/>
      <c r="H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N77" s="42"/>
      <c r="AO77" s="42"/>
      <c r="AP77" s="42"/>
      <c r="AQ77" s="42"/>
      <c r="AR77" s="42"/>
      <c r="AS77" s="42"/>
      <c r="AT77" s="42"/>
      <c r="AU77" s="42"/>
      <c r="AW77" s="42"/>
      <c r="BA77" s="42"/>
      <c r="BB77" s="42"/>
      <c r="BC77" s="42"/>
      <c r="BE77" s="42"/>
      <c r="BF77" s="42"/>
      <c r="BG77" s="53"/>
      <c r="BH77" s="42"/>
      <c r="BI77" s="42"/>
      <c r="BJ77" s="42"/>
      <c r="BL77" s="42"/>
      <c r="BM77" s="42"/>
      <c r="BO77" s="42"/>
      <c r="BP77" s="42"/>
      <c r="BQ77" s="42"/>
      <c r="BS77" s="42"/>
      <c r="BT77" s="42"/>
      <c r="BV77" s="42"/>
      <c r="BW77" s="42"/>
      <c r="BX77" s="42"/>
      <c r="BZ77" s="42"/>
      <c r="CA77" s="42"/>
      <c r="CB77" s="53"/>
      <c r="CC77" s="42"/>
      <c r="CD77" s="42"/>
      <c r="CE77" s="42"/>
      <c r="CG77" s="42"/>
      <c r="CH77" s="42"/>
      <c r="CJ77" s="42"/>
      <c r="CK77" s="42"/>
      <c r="CL77" s="42"/>
      <c r="CN77" s="42"/>
      <c r="CO77" s="42"/>
      <c r="CQ77" s="42"/>
      <c r="CR77" s="15"/>
      <c r="CS77" s="42"/>
    </row>
    <row r="78" spans="1:97" x14ac:dyDescent="0.25">
      <c r="A78" s="42"/>
      <c r="B78" s="1">
        <f t="shared" si="181"/>
        <v>0</v>
      </c>
      <c r="E78" s="42"/>
      <c r="F78" s="45">
        <f t="shared" si="182"/>
        <v>0</v>
      </c>
      <c r="G78" s="42"/>
      <c r="H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W78" s="42"/>
      <c r="BA78" s="42"/>
      <c r="BB78" s="42"/>
      <c r="BC78" s="42"/>
      <c r="BE78" s="42"/>
      <c r="BF78" s="42"/>
      <c r="BG78" s="53"/>
      <c r="BH78" s="42"/>
      <c r="BI78" s="42"/>
      <c r="BJ78" s="42"/>
      <c r="BL78" s="42"/>
      <c r="BM78" s="42"/>
      <c r="BO78" s="42"/>
      <c r="BP78" s="42"/>
      <c r="BQ78" s="42"/>
      <c r="BS78" s="42"/>
      <c r="BT78" s="42"/>
      <c r="BV78" s="42"/>
      <c r="BW78" s="42"/>
      <c r="BX78" s="42"/>
      <c r="BZ78" s="42"/>
      <c r="CA78" s="42"/>
      <c r="CB78" s="53"/>
      <c r="CC78" s="42"/>
      <c r="CD78" s="42"/>
      <c r="CE78" s="42"/>
      <c r="CG78" s="42"/>
      <c r="CH78" s="42"/>
      <c r="CJ78" s="42"/>
      <c r="CK78" s="42"/>
      <c r="CL78" s="42"/>
      <c r="CN78" s="42"/>
      <c r="CO78" s="42"/>
      <c r="CQ78" s="42"/>
      <c r="CR78" s="15"/>
      <c r="CS78" s="42"/>
    </row>
    <row r="79" spans="1:97" x14ac:dyDescent="0.25">
      <c r="A79" s="42"/>
      <c r="B79" s="1">
        <f t="shared" si="181"/>
        <v>0</v>
      </c>
      <c r="E79" s="42"/>
      <c r="F79" s="45">
        <f t="shared" si="182"/>
        <v>0</v>
      </c>
      <c r="G79" s="42"/>
      <c r="H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42"/>
      <c r="AU79" s="42"/>
      <c r="AW79" s="42"/>
      <c r="BA79" s="42"/>
      <c r="BB79" s="42"/>
      <c r="BC79" s="42"/>
      <c r="BE79" s="42"/>
      <c r="BF79" s="42"/>
      <c r="BG79" s="53"/>
      <c r="BH79" s="42"/>
      <c r="BI79" s="42"/>
      <c r="BJ79" s="42"/>
      <c r="BL79" s="42"/>
      <c r="BM79" s="42"/>
      <c r="BO79" s="42"/>
      <c r="BP79" s="42"/>
      <c r="BQ79" s="42"/>
      <c r="BS79" s="42"/>
      <c r="BT79" s="42"/>
      <c r="BV79" s="42"/>
      <c r="BW79" s="42"/>
      <c r="BX79" s="42"/>
      <c r="BZ79" s="42"/>
      <c r="CA79" s="42"/>
      <c r="CB79" s="53"/>
      <c r="CC79" s="42"/>
      <c r="CD79" s="42"/>
      <c r="CE79" s="42"/>
      <c r="CG79" s="42"/>
      <c r="CH79" s="42"/>
      <c r="CJ79" s="42"/>
      <c r="CK79" s="42"/>
      <c r="CL79" s="42"/>
      <c r="CN79" s="42"/>
      <c r="CO79" s="42"/>
      <c r="CQ79" s="42"/>
      <c r="CR79" s="15"/>
      <c r="CS79" s="42"/>
    </row>
    <row r="80" spans="1:97" x14ac:dyDescent="0.25">
      <c r="A80" s="42"/>
      <c r="B80" s="1">
        <f t="shared" si="181"/>
        <v>0</v>
      </c>
      <c r="E80" s="42"/>
      <c r="F80" s="45">
        <f t="shared" si="182"/>
        <v>0</v>
      </c>
      <c r="G80" s="42"/>
      <c r="H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W80" s="42"/>
      <c r="BA80" s="42"/>
      <c r="BB80" s="42"/>
      <c r="BC80" s="42"/>
      <c r="BE80" s="42"/>
      <c r="BF80" s="42"/>
      <c r="BG80" s="53"/>
      <c r="BH80" s="42"/>
      <c r="BI80" s="42"/>
      <c r="BJ80" s="42"/>
      <c r="BL80" s="42"/>
      <c r="BM80" s="42"/>
      <c r="BO80" s="42"/>
      <c r="BP80" s="42"/>
      <c r="BQ80" s="42"/>
      <c r="BS80" s="42"/>
      <c r="BT80" s="42"/>
      <c r="BV80" s="42"/>
      <c r="BW80" s="42"/>
      <c r="BX80" s="42"/>
      <c r="BZ80" s="42"/>
      <c r="CA80" s="42"/>
      <c r="CB80" s="53"/>
      <c r="CC80" s="42"/>
      <c r="CD80" s="42"/>
      <c r="CE80" s="42"/>
      <c r="CG80" s="42"/>
      <c r="CH80" s="42"/>
      <c r="CJ80" s="42"/>
      <c r="CK80" s="42"/>
      <c r="CL80" s="42"/>
      <c r="CN80" s="42"/>
      <c r="CO80" s="42"/>
      <c r="CQ80" s="42"/>
      <c r="CR80" s="15"/>
      <c r="CS80" s="42"/>
    </row>
    <row r="81" spans="1:97" x14ac:dyDescent="0.25">
      <c r="A81" s="42"/>
      <c r="B81" s="1">
        <f t="shared" si="181"/>
        <v>0</v>
      </c>
      <c r="E81" s="42"/>
      <c r="F81" s="45">
        <f t="shared" si="182"/>
        <v>0</v>
      </c>
      <c r="G81" s="42"/>
      <c r="H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N81" s="42"/>
      <c r="AO81" s="42"/>
      <c r="AP81" s="42"/>
      <c r="AQ81" s="42"/>
      <c r="AR81" s="42"/>
      <c r="AS81" s="42"/>
      <c r="AT81" s="42"/>
      <c r="AU81" s="42"/>
      <c r="AW81" s="42"/>
      <c r="BA81" s="42"/>
      <c r="BB81" s="42"/>
      <c r="BC81" s="42"/>
      <c r="BE81" s="42"/>
      <c r="BF81" s="42"/>
      <c r="BG81" s="53"/>
      <c r="BH81" s="42"/>
      <c r="BI81" s="42"/>
      <c r="BJ81" s="42"/>
      <c r="BL81" s="42"/>
      <c r="BM81" s="42"/>
      <c r="BO81" s="42"/>
      <c r="BP81" s="42"/>
      <c r="BQ81" s="42"/>
      <c r="BS81" s="42"/>
      <c r="BT81" s="42"/>
      <c r="BV81" s="42"/>
      <c r="BW81" s="42"/>
      <c r="BX81" s="42"/>
      <c r="BZ81" s="42"/>
      <c r="CA81" s="42"/>
      <c r="CB81" s="53"/>
      <c r="CC81" s="42"/>
      <c r="CD81" s="42"/>
      <c r="CE81" s="42"/>
      <c r="CG81" s="42"/>
      <c r="CH81" s="42"/>
      <c r="CJ81" s="42"/>
      <c r="CK81" s="42"/>
      <c r="CL81" s="42"/>
      <c r="CN81" s="42"/>
      <c r="CO81" s="42"/>
      <c r="CQ81" s="42"/>
      <c r="CR81" s="15"/>
      <c r="CS81" s="42"/>
    </row>
    <row r="82" spans="1:97" x14ac:dyDescent="0.25">
      <c r="A82" s="42"/>
      <c r="B82" s="1">
        <f t="shared" si="181"/>
        <v>0</v>
      </c>
      <c r="E82" s="42"/>
      <c r="F82" s="45">
        <f t="shared" si="182"/>
        <v>0</v>
      </c>
      <c r="G82" s="42"/>
      <c r="H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42"/>
      <c r="AU82" s="42"/>
      <c r="AW82" s="42"/>
      <c r="BA82" s="42"/>
      <c r="BB82" s="42"/>
      <c r="BC82" s="42"/>
      <c r="BE82" s="42"/>
      <c r="BF82" s="42"/>
      <c r="BG82" s="53"/>
      <c r="BH82" s="42"/>
      <c r="BI82" s="42"/>
      <c r="BJ82" s="42"/>
      <c r="BL82" s="42"/>
      <c r="BM82" s="42"/>
      <c r="BO82" s="42"/>
      <c r="BP82" s="42"/>
      <c r="BQ82" s="42"/>
      <c r="BS82" s="42"/>
      <c r="BT82" s="42"/>
      <c r="BV82" s="42"/>
      <c r="BW82" s="42"/>
      <c r="BX82" s="42"/>
      <c r="BZ82" s="42"/>
      <c r="CA82" s="42"/>
      <c r="CB82" s="53"/>
      <c r="CC82" s="42"/>
      <c r="CD82" s="42"/>
      <c r="CE82" s="42"/>
      <c r="CG82" s="42"/>
      <c r="CH82" s="42"/>
      <c r="CJ82" s="42"/>
      <c r="CK82" s="42"/>
      <c r="CL82" s="42"/>
      <c r="CN82" s="42"/>
      <c r="CO82" s="42"/>
      <c r="CQ82" s="42"/>
      <c r="CR82" s="15"/>
      <c r="CS82" s="42"/>
    </row>
    <row r="83" spans="1:97" x14ac:dyDescent="0.25">
      <c r="A83" s="42"/>
      <c r="E83" s="42"/>
      <c r="F83" s="45">
        <f t="shared" si="182"/>
        <v>0</v>
      </c>
      <c r="G83" s="42"/>
      <c r="H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N83" s="42"/>
      <c r="AO83" s="42"/>
      <c r="AP83" s="42"/>
      <c r="AQ83" s="42"/>
      <c r="AR83" s="42"/>
      <c r="AS83" s="42"/>
      <c r="AT83" s="42"/>
      <c r="AU83" s="42"/>
      <c r="AW83" s="42"/>
      <c r="BA83" s="42"/>
      <c r="BB83" s="42"/>
      <c r="BC83" s="42"/>
      <c r="BE83" s="42"/>
      <c r="BF83" s="42"/>
      <c r="BG83" s="53"/>
      <c r="BH83" s="42"/>
      <c r="BI83" s="42"/>
      <c r="BJ83" s="42"/>
      <c r="BL83" s="42"/>
      <c r="BM83" s="42"/>
      <c r="BO83" s="42"/>
      <c r="BP83" s="42"/>
      <c r="BQ83" s="42"/>
      <c r="BS83" s="42"/>
      <c r="BT83" s="42"/>
      <c r="BV83" s="42"/>
      <c r="BW83" s="42"/>
      <c r="BX83" s="42"/>
      <c r="BZ83" s="42"/>
      <c r="CA83" s="42"/>
      <c r="CB83" s="53"/>
      <c r="CC83" s="42"/>
      <c r="CD83" s="42"/>
      <c r="CE83" s="42"/>
      <c r="CG83" s="42"/>
      <c r="CH83" s="42"/>
      <c r="CJ83" s="42"/>
      <c r="CK83" s="42"/>
      <c r="CL83" s="42"/>
      <c r="CN83" s="42"/>
      <c r="CO83" s="42"/>
      <c r="CQ83" s="42"/>
      <c r="CR83" s="15"/>
      <c r="CS83" s="42"/>
    </row>
    <row r="84" spans="1:97" x14ac:dyDescent="0.25">
      <c r="A84" s="42"/>
      <c r="E84" s="42"/>
      <c r="F84" s="45">
        <f t="shared" si="182"/>
        <v>0</v>
      </c>
      <c r="G84" s="42"/>
      <c r="H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N84" s="42"/>
      <c r="AO84" s="42"/>
      <c r="AP84" s="42"/>
      <c r="AQ84" s="42"/>
      <c r="AR84" s="42"/>
      <c r="AS84" s="42"/>
      <c r="AT84" s="42"/>
      <c r="AU84" s="42"/>
      <c r="AW84" s="42"/>
      <c r="BA84" s="42"/>
      <c r="BB84" s="42"/>
      <c r="BC84" s="42"/>
      <c r="BE84" s="42"/>
      <c r="BF84" s="42"/>
      <c r="BG84" s="53"/>
      <c r="BH84" s="42"/>
      <c r="BI84" s="42"/>
      <c r="BJ84" s="42"/>
      <c r="BL84" s="42"/>
      <c r="BM84" s="42"/>
      <c r="BO84" s="42"/>
      <c r="BP84" s="42"/>
      <c r="BQ84" s="42"/>
      <c r="BS84" s="42"/>
      <c r="BT84" s="42"/>
      <c r="BV84" s="42"/>
      <c r="BW84" s="42"/>
      <c r="BX84" s="42"/>
      <c r="BZ84" s="42"/>
      <c r="CA84" s="42"/>
      <c r="CB84" s="53"/>
      <c r="CC84" s="42"/>
      <c r="CD84" s="42"/>
      <c r="CE84" s="42"/>
      <c r="CG84" s="42"/>
      <c r="CH84" s="42"/>
      <c r="CJ84" s="42"/>
      <c r="CK84" s="42"/>
      <c r="CL84" s="42"/>
      <c r="CN84" s="42"/>
      <c r="CO84" s="42"/>
      <c r="CQ84" s="42"/>
      <c r="CS84" s="42"/>
    </row>
    <row r="85" spans="1:97" x14ac:dyDescent="0.25">
      <c r="A85" s="42"/>
      <c r="E85" s="42"/>
      <c r="F85" s="45">
        <f t="shared" si="182"/>
        <v>0</v>
      </c>
      <c r="G85" s="42"/>
      <c r="H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N85" s="42"/>
      <c r="AO85" s="42"/>
      <c r="AP85" s="42"/>
      <c r="AQ85" s="42"/>
      <c r="AR85" s="42"/>
      <c r="AS85" s="42"/>
      <c r="AT85" s="42"/>
      <c r="AU85" s="42"/>
      <c r="AW85" s="42"/>
      <c r="BA85" s="42"/>
      <c r="BB85" s="42"/>
      <c r="BC85" s="42"/>
      <c r="BE85" s="42"/>
      <c r="BF85" s="42"/>
      <c r="BG85" s="53"/>
      <c r="BH85" s="42"/>
      <c r="BI85" s="42"/>
      <c r="BJ85" s="42"/>
      <c r="BL85" s="42"/>
      <c r="BM85" s="42"/>
      <c r="BO85" s="42"/>
      <c r="BP85" s="42"/>
      <c r="BQ85" s="42"/>
      <c r="BS85" s="42"/>
      <c r="BT85" s="42"/>
      <c r="BV85" s="42"/>
      <c r="BW85" s="42"/>
      <c r="BX85" s="42"/>
      <c r="BZ85" s="42"/>
      <c r="CA85" s="42"/>
      <c r="CB85" s="53"/>
      <c r="CC85" s="42"/>
      <c r="CD85" s="42"/>
      <c r="CE85" s="42"/>
      <c r="CG85" s="42"/>
      <c r="CH85" s="42"/>
      <c r="CJ85" s="42"/>
      <c r="CK85" s="42"/>
      <c r="CL85" s="42"/>
      <c r="CN85" s="42"/>
      <c r="CO85" s="42"/>
      <c r="CQ85" s="42"/>
      <c r="CS85" s="42"/>
    </row>
    <row r="86" spans="1:97" x14ac:dyDescent="0.25">
      <c r="A86" s="42"/>
      <c r="E86" s="42"/>
      <c r="F86" s="45">
        <f t="shared" si="182"/>
        <v>0</v>
      </c>
      <c r="G86" s="42"/>
      <c r="H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N86" s="42"/>
      <c r="AO86" s="42"/>
      <c r="AP86" s="42"/>
      <c r="AQ86" s="42"/>
      <c r="AR86" s="42"/>
      <c r="AS86" s="42"/>
      <c r="AT86" s="42"/>
      <c r="AU86" s="42"/>
      <c r="AW86" s="42"/>
      <c r="BA86" s="42"/>
      <c r="BB86" s="42"/>
      <c r="BC86" s="42"/>
      <c r="BE86" s="42"/>
      <c r="BF86" s="42"/>
      <c r="BG86" s="53"/>
      <c r="BH86" s="42"/>
      <c r="BL86" s="42"/>
      <c r="BM86" s="42"/>
      <c r="BO86" s="42"/>
      <c r="BP86" s="42"/>
      <c r="BQ86" s="42"/>
      <c r="BS86" s="42"/>
      <c r="BT86" s="42"/>
      <c r="BV86" s="42"/>
      <c r="BW86" s="42"/>
      <c r="BX86" s="42"/>
      <c r="BZ86" s="42"/>
      <c r="CA86" s="42"/>
      <c r="CB86" s="53"/>
      <c r="CC86" s="42"/>
      <c r="CD86" s="42"/>
      <c r="CE86" s="42"/>
      <c r="CG86" s="42"/>
      <c r="CH86" s="42"/>
      <c r="CJ86" s="42"/>
      <c r="CK86" s="42"/>
      <c r="CL86" s="42"/>
      <c r="CN86" s="42"/>
      <c r="CO86" s="42"/>
      <c r="CQ86" s="42"/>
      <c r="CS86" s="42"/>
    </row>
    <row r="87" spans="1:97" x14ac:dyDescent="0.25">
      <c r="A87" s="42"/>
      <c r="E87" s="42"/>
      <c r="F87" s="45">
        <f t="shared" si="182"/>
        <v>0</v>
      </c>
      <c r="G87" s="42"/>
      <c r="H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42"/>
      <c r="AL87" s="42"/>
      <c r="AM87" s="42"/>
      <c r="AN87" s="42"/>
      <c r="AO87" s="42"/>
      <c r="AP87" s="42"/>
      <c r="AQ87" s="42"/>
      <c r="AR87" s="42"/>
      <c r="AS87" s="42"/>
      <c r="AT87" s="42"/>
      <c r="AU87" s="42"/>
      <c r="AW87" s="42"/>
      <c r="BA87" s="42"/>
      <c r="BB87" s="42"/>
      <c r="BC87" s="42"/>
      <c r="BE87" s="42"/>
      <c r="BF87" s="42"/>
      <c r="BG87" s="53"/>
      <c r="BH87" s="42"/>
      <c r="BL87" s="42"/>
      <c r="BM87" s="42"/>
      <c r="BO87" s="42"/>
      <c r="BP87" s="42"/>
      <c r="BQ87" s="42"/>
      <c r="BS87" s="42"/>
      <c r="BT87" s="42"/>
      <c r="BV87" s="42"/>
      <c r="BW87" s="42"/>
      <c r="BX87" s="42"/>
      <c r="BZ87" s="42"/>
      <c r="CA87" s="42"/>
      <c r="CB87" s="53"/>
      <c r="CC87" s="42"/>
      <c r="CD87" s="42"/>
      <c r="CE87" s="42"/>
      <c r="CG87" s="42"/>
      <c r="CH87" s="42"/>
      <c r="CJ87" s="42"/>
      <c r="CK87" s="42"/>
      <c r="CL87" s="42"/>
      <c r="CN87" s="42"/>
      <c r="CO87" s="42"/>
      <c r="CQ87" s="42"/>
      <c r="CS87" s="42"/>
    </row>
    <row r="88" spans="1:97" x14ac:dyDescent="0.25">
      <c r="A88" s="42"/>
      <c r="E88" s="42"/>
      <c r="F88" s="45">
        <f t="shared" si="182"/>
        <v>0</v>
      </c>
      <c r="G88" s="42"/>
      <c r="H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N88" s="42"/>
      <c r="AO88" s="42"/>
      <c r="AP88" s="42"/>
      <c r="AQ88" s="42"/>
      <c r="AR88" s="42"/>
      <c r="AS88" s="42"/>
      <c r="AT88" s="42"/>
      <c r="AU88" s="42"/>
      <c r="AW88" s="42"/>
      <c r="BA88" s="42"/>
      <c r="BB88" s="42"/>
      <c r="BC88" s="42"/>
      <c r="BE88" s="42"/>
      <c r="BF88" s="42"/>
      <c r="BG88" s="53"/>
      <c r="BH88" s="42"/>
      <c r="BL88" s="42"/>
      <c r="BM88" s="42"/>
      <c r="BO88" s="42"/>
      <c r="BP88" s="42"/>
      <c r="BQ88" s="42"/>
      <c r="BS88" s="42"/>
      <c r="BT88" s="42"/>
      <c r="BV88" s="42"/>
      <c r="BW88" s="42"/>
      <c r="BX88" s="42"/>
      <c r="BZ88" s="42"/>
      <c r="CA88" s="42"/>
      <c r="CB88" s="53"/>
      <c r="CC88" s="42"/>
      <c r="CD88" s="42"/>
      <c r="CE88" s="42"/>
      <c r="CG88" s="42"/>
      <c r="CH88" s="42"/>
      <c r="CJ88" s="42"/>
      <c r="CK88" s="42"/>
      <c r="CL88" s="42"/>
      <c r="CN88" s="42"/>
      <c r="CO88" s="42"/>
      <c r="CQ88" s="42"/>
      <c r="CS88" s="42"/>
    </row>
    <row r="89" spans="1:97" x14ac:dyDescent="0.25">
      <c r="A89" s="42"/>
      <c r="E89" s="42"/>
      <c r="F89" s="45">
        <f t="shared" si="182"/>
        <v>0</v>
      </c>
      <c r="G89" s="42"/>
      <c r="H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  <c r="AU89" s="42"/>
      <c r="AW89" s="42"/>
      <c r="BA89" s="42"/>
      <c r="BB89" s="42"/>
      <c r="BC89" s="42"/>
      <c r="BE89" s="42"/>
      <c r="BF89" s="42"/>
      <c r="BG89" s="53"/>
      <c r="BH89" s="42"/>
      <c r="BL89" s="42"/>
      <c r="BM89" s="42"/>
      <c r="BO89" s="42"/>
      <c r="BP89" s="42"/>
      <c r="BQ89" s="42"/>
      <c r="BS89" s="42"/>
      <c r="BT89" s="42"/>
      <c r="BV89" s="42"/>
      <c r="BW89" s="42"/>
      <c r="BX89" s="42"/>
      <c r="BZ89" s="42"/>
      <c r="CA89" s="42"/>
      <c r="CB89" s="53"/>
      <c r="CC89" s="42"/>
      <c r="CD89" s="42"/>
      <c r="CE89" s="42"/>
      <c r="CG89" s="42"/>
      <c r="CH89" s="42"/>
      <c r="CJ89" s="42"/>
      <c r="CK89" s="42"/>
      <c r="CL89" s="42"/>
      <c r="CN89" s="42"/>
      <c r="CO89" s="42"/>
      <c r="CQ89" s="42"/>
      <c r="CS89" s="42"/>
    </row>
    <row r="90" spans="1:97" x14ac:dyDescent="0.25">
      <c r="A90" s="42"/>
      <c r="E90" s="42"/>
      <c r="F90" s="45">
        <f t="shared" si="182"/>
        <v>0</v>
      </c>
      <c r="G90" s="42"/>
      <c r="H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N90" s="42"/>
      <c r="AO90" s="42"/>
      <c r="AP90" s="42"/>
      <c r="AQ90" s="42"/>
      <c r="AR90" s="42"/>
      <c r="AS90" s="42"/>
      <c r="AT90" s="42"/>
      <c r="AU90" s="42"/>
      <c r="AW90" s="42"/>
      <c r="BA90" s="42"/>
      <c r="BB90" s="42"/>
      <c r="BC90" s="42"/>
      <c r="BE90" s="42"/>
      <c r="BF90" s="42"/>
      <c r="BG90" s="53"/>
      <c r="BH90" s="42"/>
      <c r="BL90" s="42"/>
      <c r="BM90" s="42"/>
      <c r="BO90" s="42"/>
      <c r="BP90" s="42"/>
      <c r="BQ90" s="42"/>
      <c r="BS90" s="42"/>
      <c r="BT90" s="42"/>
      <c r="BV90" s="42"/>
      <c r="BW90" s="42"/>
      <c r="BX90" s="42"/>
      <c r="BZ90" s="42"/>
      <c r="CA90" s="42"/>
      <c r="CB90" s="53"/>
      <c r="CC90" s="42"/>
      <c r="CD90" s="42"/>
      <c r="CE90" s="42"/>
      <c r="CG90" s="42"/>
      <c r="CH90" s="42"/>
      <c r="CJ90" s="42"/>
      <c r="CK90" s="42"/>
      <c r="CL90" s="42"/>
      <c r="CN90" s="42"/>
      <c r="CO90" s="42"/>
      <c r="CQ90" s="42"/>
      <c r="CS90" s="42"/>
    </row>
    <row r="91" spans="1:97" x14ac:dyDescent="0.25">
      <c r="A91" s="42"/>
      <c r="E91" s="42"/>
      <c r="F91" s="45">
        <f t="shared" si="182"/>
        <v>0</v>
      </c>
      <c r="G91" s="42"/>
      <c r="H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N91" s="42"/>
      <c r="AO91" s="42"/>
      <c r="AP91" s="42"/>
      <c r="AQ91" s="42"/>
      <c r="AR91" s="42"/>
      <c r="AS91" s="42"/>
      <c r="AT91" s="42"/>
      <c r="AU91" s="42"/>
      <c r="AW91" s="42"/>
      <c r="BA91" s="42"/>
      <c r="BB91" s="42"/>
      <c r="BC91" s="42"/>
      <c r="BE91" s="42"/>
      <c r="BF91" s="42"/>
      <c r="BG91" s="53"/>
      <c r="BH91" s="42"/>
      <c r="BL91" s="42"/>
      <c r="BM91" s="42"/>
      <c r="BO91" s="42"/>
      <c r="BP91" s="42"/>
      <c r="BQ91" s="42"/>
      <c r="BS91" s="42"/>
      <c r="BT91" s="42"/>
      <c r="BZ91" s="42"/>
      <c r="CA91" s="42"/>
      <c r="CB91" s="53"/>
      <c r="CC91" s="42"/>
      <c r="CD91" s="42"/>
      <c r="CE91" s="42"/>
      <c r="CG91" s="42"/>
      <c r="CH91" s="42"/>
      <c r="CN91" s="42"/>
      <c r="CO91" s="42"/>
      <c r="CQ91" s="42"/>
      <c r="CS91" s="42"/>
    </row>
    <row r="92" spans="1:97" x14ac:dyDescent="0.25">
      <c r="A92" s="42"/>
      <c r="E92" s="42"/>
      <c r="F92" s="45">
        <f t="shared" si="182"/>
        <v>0</v>
      </c>
      <c r="G92" s="42"/>
      <c r="H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  <c r="AA92" s="42"/>
      <c r="AB92" s="42"/>
      <c r="AC92" s="42"/>
      <c r="AD92" s="42"/>
      <c r="AE92" s="42"/>
      <c r="AF92" s="42"/>
      <c r="AG92" s="42"/>
      <c r="AH92" s="42"/>
      <c r="AI92" s="42"/>
      <c r="AJ92" s="42"/>
      <c r="AK92" s="42"/>
      <c r="AL92" s="42"/>
      <c r="AM92" s="42"/>
      <c r="AN92" s="42"/>
      <c r="AO92" s="42"/>
      <c r="AP92" s="42"/>
      <c r="AQ92" s="42"/>
      <c r="AR92" s="42"/>
      <c r="AS92" s="42"/>
      <c r="AT92" s="42"/>
      <c r="AU92" s="42"/>
      <c r="AW92" s="42"/>
      <c r="BA92" s="42"/>
      <c r="BB92" s="42"/>
      <c r="BC92" s="42"/>
      <c r="BE92" s="42"/>
      <c r="BF92" s="42"/>
      <c r="BG92" s="53"/>
      <c r="BH92" s="42"/>
      <c r="BL92" s="42"/>
      <c r="BM92" s="42"/>
      <c r="BO92" s="42"/>
      <c r="BP92" s="42"/>
      <c r="BQ92" s="42"/>
      <c r="BS92" s="42"/>
      <c r="BT92" s="42"/>
      <c r="BZ92" s="42"/>
      <c r="CA92" s="42"/>
      <c r="CB92" s="53"/>
      <c r="CC92" s="42"/>
      <c r="CD92" s="42"/>
      <c r="CE92" s="42"/>
      <c r="CG92" s="42"/>
      <c r="CH92" s="42"/>
      <c r="CN92" s="42"/>
      <c r="CO92" s="42"/>
      <c r="CQ92" s="42"/>
      <c r="CS92" s="42"/>
    </row>
    <row r="93" spans="1:97" x14ac:dyDescent="0.25">
      <c r="A93" s="42"/>
      <c r="E93" s="42"/>
      <c r="F93" s="45">
        <f t="shared" si="182"/>
        <v>0</v>
      </c>
      <c r="G93" s="42"/>
      <c r="H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  <c r="AF93" s="42"/>
      <c r="AG93" s="42"/>
      <c r="AH93" s="42"/>
      <c r="AI93" s="42"/>
      <c r="AJ93" s="42"/>
      <c r="AK93" s="42"/>
      <c r="AL93" s="42"/>
      <c r="AM93" s="42"/>
      <c r="AN93" s="42"/>
      <c r="AO93" s="42"/>
      <c r="AP93" s="42"/>
      <c r="AQ93" s="42"/>
      <c r="AR93" s="42"/>
      <c r="AS93" s="42"/>
      <c r="AT93" s="42"/>
      <c r="AU93" s="42"/>
      <c r="AW93" s="42"/>
      <c r="BA93" s="42"/>
      <c r="BB93" s="42"/>
      <c r="BC93" s="42"/>
      <c r="BE93" s="42"/>
      <c r="BF93" s="42"/>
      <c r="BG93" s="53"/>
      <c r="BH93" s="42"/>
      <c r="BS93" s="42"/>
      <c r="BT93" s="42"/>
      <c r="CB93" s="53"/>
      <c r="CC93" s="42"/>
      <c r="CD93" s="42"/>
      <c r="CE93" s="42"/>
      <c r="CN93" s="42"/>
      <c r="CO93" s="42"/>
      <c r="CQ93" s="42"/>
      <c r="CS93" s="42"/>
    </row>
    <row r="94" spans="1:97" x14ac:dyDescent="0.25">
      <c r="A94" s="42"/>
      <c r="E94" s="42"/>
      <c r="F94" s="45">
        <f t="shared" si="182"/>
        <v>0</v>
      </c>
      <c r="G94" s="42"/>
      <c r="H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42"/>
      <c r="AH94" s="42"/>
      <c r="AI94" s="42"/>
      <c r="AJ94" s="42"/>
      <c r="AK94" s="42"/>
      <c r="AL94" s="42"/>
      <c r="AM94" s="42"/>
      <c r="AN94" s="42"/>
      <c r="AO94" s="42"/>
      <c r="AP94" s="42"/>
      <c r="AQ94" s="42"/>
      <c r="AR94" s="42"/>
      <c r="AS94" s="42"/>
      <c r="AT94" s="42"/>
      <c r="AU94" s="42"/>
      <c r="AW94" s="42"/>
      <c r="BA94" s="42"/>
      <c r="BB94" s="42"/>
      <c r="BC94" s="42"/>
      <c r="BE94" s="42"/>
      <c r="BF94" s="42"/>
      <c r="BG94" s="53"/>
      <c r="BH94" s="42"/>
      <c r="BS94" s="42"/>
      <c r="BT94" s="42"/>
      <c r="CB94" s="53"/>
      <c r="CC94" s="42"/>
      <c r="CD94" s="42"/>
      <c r="CE94" s="42"/>
      <c r="CN94" s="42"/>
      <c r="CO94" s="42"/>
      <c r="CQ94" s="42"/>
      <c r="CS94" s="42"/>
    </row>
    <row r="95" spans="1:97" x14ac:dyDescent="0.25">
      <c r="E95" s="42"/>
      <c r="F95" s="45">
        <f t="shared" si="182"/>
        <v>0</v>
      </c>
      <c r="G95" s="42"/>
      <c r="H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42"/>
      <c r="AK95" s="42"/>
      <c r="AL95" s="42"/>
      <c r="AM95" s="42"/>
      <c r="AN95" s="42"/>
      <c r="AO95" s="42"/>
      <c r="AP95" s="42"/>
      <c r="AQ95" s="42"/>
      <c r="AR95" s="42"/>
      <c r="AS95" s="42"/>
      <c r="AT95" s="42"/>
      <c r="AU95" s="42"/>
      <c r="BA95" s="42"/>
      <c r="BB95" s="42"/>
      <c r="BC95" s="42"/>
      <c r="BE95" s="42"/>
      <c r="BF95" s="42"/>
      <c r="BG95" s="42"/>
      <c r="BH95" s="42"/>
      <c r="BS95" s="42"/>
      <c r="BT95" s="42"/>
      <c r="CB95" s="42"/>
    </row>
    <row r="96" spans="1:97" x14ac:dyDescent="0.25">
      <c r="E96" s="42"/>
      <c r="F96" s="45">
        <f t="shared" si="182"/>
        <v>0</v>
      </c>
      <c r="G96" s="42"/>
      <c r="H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  <c r="AA96" s="42"/>
      <c r="AB96" s="42"/>
      <c r="AC96" s="42"/>
      <c r="AD96" s="42"/>
      <c r="AE96" s="42"/>
      <c r="AF96" s="42"/>
      <c r="AG96" s="42"/>
      <c r="AH96" s="42"/>
      <c r="AI96" s="42"/>
      <c r="AJ96" s="42"/>
      <c r="AK96" s="42"/>
      <c r="AL96" s="42"/>
      <c r="AM96" s="42"/>
      <c r="AN96" s="42"/>
      <c r="AO96" s="42"/>
      <c r="AP96" s="42"/>
      <c r="AQ96" s="42"/>
      <c r="AR96" s="42"/>
      <c r="AS96" s="42"/>
      <c r="AT96" s="42"/>
      <c r="AU96" s="42"/>
      <c r="BA96" s="42"/>
      <c r="BB96" s="42"/>
      <c r="BC96" s="42"/>
      <c r="BE96" s="42"/>
      <c r="BF96" s="42"/>
      <c r="BG96" s="42"/>
      <c r="BH96" s="42"/>
      <c r="BS96" s="42"/>
      <c r="BT96" s="42"/>
      <c r="CB96" s="42"/>
    </row>
    <row r="97" spans="6:80" x14ac:dyDescent="0.25">
      <c r="F97" s="1">
        <f t="shared" si="182"/>
        <v>0</v>
      </c>
      <c r="BB97" s="42"/>
      <c r="BC97" s="42"/>
      <c r="BE97" s="42"/>
      <c r="BF97" s="42"/>
      <c r="BG97" s="42"/>
      <c r="BH97" s="42"/>
      <c r="BS97" s="42"/>
      <c r="BT97" s="42"/>
      <c r="CB97" s="42"/>
    </row>
    <row r="98" spans="6:80" x14ac:dyDescent="0.25">
      <c r="F98" s="1">
        <f t="shared" si="182"/>
        <v>0</v>
      </c>
      <c r="BE98" s="42"/>
      <c r="BF98" s="42"/>
      <c r="BG98" s="42"/>
      <c r="BH98" s="42"/>
      <c r="BS98" s="42"/>
      <c r="BT98" s="42"/>
      <c r="CB98" s="42"/>
    </row>
  </sheetData>
  <sheetProtection insertRows="0" sort="0" autoFilter="0"/>
  <autoFilter ref="A4:CR98"/>
  <mergeCells count="11">
    <mergeCell ref="CS3:CS4"/>
    <mergeCell ref="A2:CR2"/>
    <mergeCell ref="BB3:BH3"/>
    <mergeCell ref="BI3:BO3"/>
    <mergeCell ref="BP3:BV3"/>
    <mergeCell ref="BW3:CC3"/>
    <mergeCell ref="CK3:CQ3"/>
    <mergeCell ref="CD3:CJ3"/>
    <mergeCell ref="G3:BA3"/>
    <mergeCell ref="A3:E3"/>
    <mergeCell ref="CR3:CR4"/>
  </mergeCells>
  <conditionalFormatting sqref="AW11:AW43">
    <cfRule type="cellIs" dxfId="192" priority="74" operator="equal">
      <formula>"-"</formula>
    </cfRule>
  </conditionalFormatting>
  <conditionalFormatting sqref="I10:I43">
    <cfRule type="containsText" dxfId="191" priority="54" operator="containsText" text="N-1">
      <formula>NOT(ISERROR(SEARCH("N-1",I10)))</formula>
    </cfRule>
    <cfRule type="cellIs" dxfId="190" priority="57" operator="equal">
      <formula>"RD"</formula>
    </cfRule>
    <cfRule type="cellIs" dxfId="189" priority="58" operator="equal">
      <formula>"MTT"</formula>
    </cfRule>
    <cfRule type="cellIs" dxfId="188" priority="59" operator="equal">
      <formula>"MAT-1"</formula>
    </cfRule>
    <cfRule type="cellIs" dxfId="187" priority="60" operator="equal">
      <formula>"MA-1"</formula>
    </cfRule>
    <cfRule type="cellIs" dxfId="186" priority="61" operator="equal">
      <formula>"EDUC"</formula>
    </cfRule>
    <cfRule type="cellIs" dxfId="185" priority="62" operator="equal">
      <formula>"EDUC"</formula>
    </cfRule>
    <cfRule type="cellIs" dxfId="184" priority="63" operator="equal">
      <formula>"EC"</formula>
    </cfRule>
    <cfRule type="cellIs" dxfId="183" priority="64" operator="equal">
      <formula>"RG"</formula>
    </cfRule>
  </conditionalFormatting>
  <conditionalFormatting sqref="AW10">
    <cfRule type="cellIs" dxfId="182" priority="56" operator="equal">
      <formula>"-"</formula>
    </cfRule>
  </conditionalFormatting>
  <conditionalFormatting sqref="H10:H43">
    <cfRule type="containsText" dxfId="181" priority="53" operator="containsText" text="MAINTIEN 1/2">
      <formula>NOT(ISERROR(SEARCH("MAINTIEN 1/2",H10)))</formula>
    </cfRule>
  </conditionalFormatting>
  <conditionalFormatting sqref="I7">
    <cfRule type="containsText" dxfId="180" priority="24" operator="containsText" text="N-1">
      <formula>NOT(ISERROR(SEARCH("N-1",I7)))</formula>
    </cfRule>
    <cfRule type="cellIs" dxfId="179" priority="26" operator="equal">
      <formula>"RD"</formula>
    </cfRule>
    <cfRule type="cellIs" dxfId="178" priority="27" operator="equal">
      <formula>"MTT"</formula>
    </cfRule>
    <cfRule type="cellIs" dxfId="177" priority="28" operator="equal">
      <formula>"MAT-1"</formula>
    </cfRule>
    <cfRule type="cellIs" dxfId="176" priority="29" operator="equal">
      <formula>"MA-1"</formula>
    </cfRule>
    <cfRule type="cellIs" dxfId="175" priority="30" operator="equal">
      <formula>"EDUC"</formula>
    </cfRule>
    <cfRule type="cellIs" dxfId="174" priority="31" operator="equal">
      <formula>"EDUC"</formula>
    </cfRule>
    <cfRule type="cellIs" dxfId="173" priority="32" operator="equal">
      <formula>"EC"</formula>
    </cfRule>
    <cfRule type="cellIs" dxfId="172" priority="33" operator="equal">
      <formula>"RG"</formula>
    </cfRule>
  </conditionalFormatting>
  <conditionalFormatting sqref="AW7">
    <cfRule type="cellIs" dxfId="171" priority="25" operator="equal">
      <formula>"-"</formula>
    </cfRule>
  </conditionalFormatting>
  <conditionalFormatting sqref="H7">
    <cfRule type="containsText" dxfId="170" priority="23" operator="containsText" text="MAINTIEN 1/2">
      <formula>NOT(ISERROR(SEARCH("MAINTIEN 1/2",H7)))</formula>
    </cfRule>
  </conditionalFormatting>
  <conditionalFormatting sqref="I9">
    <cfRule type="containsText" dxfId="169" priority="13" operator="containsText" text="N-1">
      <formula>NOT(ISERROR(SEARCH("N-1",I9)))</formula>
    </cfRule>
    <cfRule type="cellIs" dxfId="168" priority="15" operator="equal">
      <formula>"RD"</formula>
    </cfRule>
    <cfRule type="cellIs" dxfId="167" priority="16" operator="equal">
      <formula>"MTT"</formula>
    </cfRule>
    <cfRule type="cellIs" dxfId="166" priority="17" operator="equal">
      <formula>"MAT-1"</formula>
    </cfRule>
    <cfRule type="cellIs" dxfId="165" priority="18" operator="equal">
      <formula>"MA-1"</formula>
    </cfRule>
    <cfRule type="cellIs" dxfId="164" priority="19" operator="equal">
      <formula>"EDUC"</formula>
    </cfRule>
    <cfRule type="cellIs" dxfId="163" priority="20" operator="equal">
      <formula>"EDUC"</formula>
    </cfRule>
    <cfRule type="cellIs" dxfId="162" priority="21" operator="equal">
      <formula>"EC"</formula>
    </cfRule>
    <cfRule type="cellIs" dxfId="161" priority="22" operator="equal">
      <formula>"RG"</formula>
    </cfRule>
  </conditionalFormatting>
  <conditionalFormatting sqref="AW9">
    <cfRule type="cellIs" dxfId="160" priority="14" operator="equal">
      <formula>"-"</formula>
    </cfRule>
  </conditionalFormatting>
  <conditionalFormatting sqref="H9">
    <cfRule type="containsText" dxfId="159" priority="12" operator="containsText" text="MAINTIEN 1/2">
      <formula>NOT(ISERROR(SEARCH("MAINTIEN 1/2",H9)))</formula>
    </cfRule>
  </conditionalFormatting>
  <conditionalFormatting sqref="I8">
    <cfRule type="containsText" dxfId="10" priority="2" operator="containsText" text="N-1">
      <formula>NOT(ISERROR(SEARCH("N-1",I8)))</formula>
    </cfRule>
    <cfRule type="cellIs" dxfId="9" priority="4" operator="equal">
      <formula>"RD"</formula>
    </cfRule>
    <cfRule type="cellIs" dxfId="8" priority="5" operator="equal">
      <formula>"MTT"</formula>
    </cfRule>
    <cfRule type="cellIs" dxfId="7" priority="6" operator="equal">
      <formula>"MAT-1"</formula>
    </cfRule>
    <cfRule type="cellIs" dxfId="6" priority="7" operator="equal">
      <formula>"MA-1"</formula>
    </cfRule>
    <cfRule type="cellIs" dxfId="5" priority="8" operator="equal">
      <formula>"EDUC"</formula>
    </cfRule>
    <cfRule type="cellIs" dxfId="4" priority="9" operator="equal">
      <formula>"EDUC"</formula>
    </cfRule>
    <cfRule type="cellIs" dxfId="3" priority="10" operator="equal">
      <formula>"EC"</formula>
    </cfRule>
    <cfRule type="cellIs" dxfId="2" priority="11" operator="equal">
      <formula>"RG"</formula>
    </cfRule>
  </conditionalFormatting>
  <conditionalFormatting sqref="AW8">
    <cfRule type="cellIs" dxfId="1" priority="3" operator="equal">
      <formula>"-"</formula>
    </cfRule>
  </conditionalFormatting>
  <conditionalFormatting sqref="H8">
    <cfRule type="containsText" dxfId="0" priority="1" operator="containsText" text="MAINTIEN 1/2">
      <formula>NOT(ISERROR(SEARCH("MAINTIEN 1/2",H8)))</formula>
    </cfRule>
  </conditionalFormatting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BASE!$H$1:$H$50</xm:f>
          </x14:formula1>
          <xm:sqref>BF7:BF10</xm:sqref>
        </x14:dataValidation>
        <x14:dataValidation type="list" allowBlank="1" showInputMessage="1" showErrorMessage="1">
          <x14:formula1>
            <xm:f>BASE!$O$1:$O$5</xm:f>
          </x14:formula1>
          <xm:sqref>H7:H43</xm:sqref>
        </x14:dataValidation>
        <x14:dataValidation type="list" allowBlank="1" showInputMessage="1" showErrorMessage="1">
          <x14:formula1>
            <xm:f>BASE!$Q$1:$Q$2</xm:f>
          </x14:formula1>
          <xm:sqref>BA7:BA43</xm:sqref>
        </x14:dataValidation>
        <x14:dataValidation type="list" allowBlank="1" showInputMessage="1" showErrorMessage="1">
          <x14:formula1>
            <xm:f>BASE!$J$1:$J$10</xm:f>
          </x14:formula1>
          <xm:sqref>E7:E43</xm:sqref>
        </x14:dataValidation>
        <x14:dataValidation type="list" allowBlank="1" showInputMessage="1" showErrorMessage="1">
          <x14:formula1>
            <xm:f>BASE!$H$1:$H$32</xm:f>
          </x14:formula1>
          <xm:sqref>BF11:BF43 CH7:CH43 CO7:CO43 BM7:BM43 CA7:CA43 BT7:BT43</xm:sqref>
        </x14:dataValidation>
        <x14:dataValidation type="list" allowBlank="1" showInputMessage="1" showErrorMessage="1">
          <x14:formula1>
            <xm:f>BASE!$L$1:$L$10</xm:f>
          </x14:formula1>
          <xm:sqref>G7:G43</xm:sqref>
        </x14:dataValidation>
        <x14:dataValidation type="list" allowBlank="1" showInputMessage="1">
          <x14:formula1>
            <xm:f>BASE!$A$1:$A$10</xm:f>
          </x14:formula1>
          <xm:sqref>A7:A43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4"/>
  </sheetPr>
  <dimension ref="A1:V94"/>
  <sheetViews>
    <sheetView zoomScaleNormal="100" workbookViewId="0">
      <selection activeCell="B17" sqref="B17"/>
    </sheetView>
  </sheetViews>
  <sheetFormatPr baseColWidth="10" defaultRowHeight="15" x14ac:dyDescent="0.25"/>
  <cols>
    <col min="1" max="1" width="17.28515625" customWidth="1"/>
    <col min="2" max="3" width="10.7109375" customWidth="1"/>
    <col min="4" max="5" width="6.85546875" customWidth="1"/>
    <col min="6" max="6" width="10.7109375" customWidth="1"/>
    <col min="7" max="8" width="11.7109375" customWidth="1"/>
    <col min="9" max="20" width="11.7109375" hidden="1" customWidth="1"/>
    <col min="21" max="21" width="10.7109375" customWidth="1"/>
    <col min="22" max="22" width="22.7109375" customWidth="1"/>
  </cols>
  <sheetData>
    <row r="1" spans="1:22" ht="59.25" customHeight="1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2" ht="20.25" x14ac:dyDescent="0.3">
      <c r="A2" s="97" t="s">
        <v>126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</row>
    <row r="3" spans="1:22" ht="15" customHeight="1" x14ac:dyDescent="0.25">
      <c r="A3" s="108" t="s">
        <v>34</v>
      </c>
      <c r="B3" s="108"/>
      <c r="C3" s="108"/>
      <c r="D3" s="108"/>
      <c r="E3" s="75"/>
      <c r="F3" s="108" t="s">
        <v>35</v>
      </c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95" t="s">
        <v>65</v>
      </c>
    </row>
    <row r="4" spans="1:22" ht="28.5" customHeight="1" x14ac:dyDescent="0.25">
      <c r="A4" s="27" t="s">
        <v>26</v>
      </c>
      <c r="B4" s="25" t="s">
        <v>27</v>
      </c>
      <c r="C4" s="25" t="s">
        <v>28</v>
      </c>
      <c r="D4" s="25" t="s">
        <v>3</v>
      </c>
      <c r="E4" s="25" t="s">
        <v>91</v>
      </c>
      <c r="F4" s="25" t="s">
        <v>6</v>
      </c>
      <c r="G4" s="25" t="s">
        <v>49</v>
      </c>
      <c r="H4" s="25" t="s">
        <v>48</v>
      </c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 t="s">
        <v>93</v>
      </c>
      <c r="V4" s="96"/>
    </row>
    <row r="5" spans="1:22" ht="15" customHeight="1" x14ac:dyDescent="0.25">
      <c r="A5" s="64"/>
      <c r="B5" s="66"/>
      <c r="C5" s="66"/>
      <c r="D5" s="66"/>
      <c r="E5" s="66"/>
      <c r="F5" s="66"/>
      <c r="G5" s="66"/>
      <c r="H5" s="66"/>
      <c r="I5" s="74">
        <v>42370</v>
      </c>
      <c r="J5" s="74">
        <v>42401</v>
      </c>
      <c r="K5" s="74">
        <v>42430</v>
      </c>
      <c r="L5" s="74">
        <v>42461</v>
      </c>
      <c r="M5" s="74">
        <v>42491</v>
      </c>
      <c r="N5" s="74">
        <v>42522</v>
      </c>
      <c r="O5" s="74">
        <v>42552</v>
      </c>
      <c r="P5" s="74">
        <v>42583</v>
      </c>
      <c r="Q5" s="74">
        <v>42614</v>
      </c>
      <c r="R5" s="74">
        <v>42644</v>
      </c>
      <c r="S5" s="74">
        <v>42675</v>
      </c>
      <c r="T5" s="74">
        <v>42705</v>
      </c>
      <c r="U5" s="66"/>
      <c r="V5" s="73"/>
    </row>
    <row r="6" spans="1:22" ht="15" customHeight="1" x14ac:dyDescent="0.25">
      <c r="A6" s="64"/>
      <c r="B6" s="66"/>
      <c r="C6" s="66"/>
      <c r="D6" s="66"/>
      <c r="E6" s="66"/>
      <c r="F6" s="66"/>
      <c r="G6" s="66"/>
      <c r="H6" s="66"/>
      <c r="I6" s="74">
        <v>42400</v>
      </c>
      <c r="J6" s="74">
        <v>42429</v>
      </c>
      <c r="K6" s="74">
        <v>42460</v>
      </c>
      <c r="L6" s="74">
        <v>42490</v>
      </c>
      <c r="M6" s="74">
        <v>42521</v>
      </c>
      <c r="N6" s="74">
        <v>42551</v>
      </c>
      <c r="O6" s="74">
        <v>42582</v>
      </c>
      <c r="P6" s="74">
        <v>42613</v>
      </c>
      <c r="Q6" s="74">
        <v>42643</v>
      </c>
      <c r="R6" s="74">
        <v>42674</v>
      </c>
      <c r="S6" s="74">
        <v>42704</v>
      </c>
      <c r="T6" s="74">
        <v>42735</v>
      </c>
      <c r="U6" s="66"/>
      <c r="V6" s="73"/>
    </row>
    <row r="7" spans="1:22" x14ac:dyDescent="0.25">
      <c r="A7" s="41">
        <v>3</v>
      </c>
      <c r="B7" s="39" t="str">
        <f>+IF(A7="","",VLOOKUP(A7,BASE!$A$1:$C$23,2))</f>
        <v>jacques</v>
      </c>
      <c r="C7" s="5" t="str">
        <f>IF(A7="","",VLOOKUP(A7,BASE!$A$1:$C$23,3))</f>
        <v>LOIC</v>
      </c>
      <c r="D7" s="5">
        <v>22</v>
      </c>
      <c r="E7" s="5" t="str">
        <f>IF(A7="","",VLOOKUP(A7,BASE!$A$1:$E$12,5))</f>
        <v>CDD</v>
      </c>
      <c r="F7" s="44" t="s">
        <v>85</v>
      </c>
      <c r="G7" s="46">
        <v>42433</v>
      </c>
      <c r="H7" s="46">
        <v>42433</v>
      </c>
      <c r="I7" s="76">
        <f>+IF(ISBLANK(G7),"",IF(MIN(H7,$I$6)-MAX(G7,$I$5)+1&gt;=0,MIN(H7,$I$6)-MAX(G7,$I$5)+1,0))</f>
        <v>0</v>
      </c>
      <c r="J7" s="76">
        <f>IF(ISBLANK(G7),"",IF(MIN(H7,$J$6)-MAX(G7,$J$5)+1&gt;=0,MIN(H7,$J$6)-MAX(G7,$J$5)+1,0))</f>
        <v>0</v>
      </c>
      <c r="K7" s="76">
        <f>+IF(ISBLANK(G7),"",IF(MIN(H7,$K$6)-MAX(G7,$K$5)+1&gt;=0,MIN(H7,$K$6)-MAX(G7,$K$5)+1,0))</f>
        <v>1</v>
      </c>
      <c r="L7" s="76">
        <f>+IF(ISBLANK(G7),"",IF(MIN(H7,$L$6)-MAX(G7,$L$5)+1&gt;=0,MIN(H7,$L$6)-MAX(G7,$L$5)+1,0))</f>
        <v>0</v>
      </c>
      <c r="M7" s="76">
        <f>+IF(ISBLANK(G7),"",IF(MIN(H7,$M$6)-MAX(G7,$M$5)+1&gt;=0,MIN(H7,$M$6)-MAX(G7,$M$5)+1,0))</f>
        <v>0</v>
      </c>
      <c r="N7" s="76">
        <f>+IF(ISBLANK(G7),"",IF(MIN(H7,$N$6)-MAX(G7,$N$5)+1&gt;=0,MIN(H7,$N$6)-MAX(G7,$N$5)+1,0))</f>
        <v>0</v>
      </c>
      <c r="O7" s="76">
        <f>+IF(ISBLANK(G7),"",IF(MIN(H7,$O$6)-MAX(G7,$O$5)+1&gt;=0,MIN(H7,$O$6)-MAX(G7,$O$5)+1,0))</f>
        <v>0</v>
      </c>
      <c r="P7" s="76">
        <f>+IF(ISBLANK(G7),"",IF(MIN(H7,$P$6)-MAX(G7,$P$5)+1&gt;=0,MIN(H7,$P$6)-MAX(G7,$P$5)+1,0))</f>
        <v>0</v>
      </c>
      <c r="Q7" s="76">
        <f>+IF(ISBLANK(G7),"",IF(MIN(H7,$Q$6)-MAX(G7,$Q$5)+1&gt;=0,MIN(H7,$Q$6)-MAX(G7,$Q$5)+1,0))</f>
        <v>0</v>
      </c>
      <c r="R7" s="76">
        <f>+IF(ISBLANK(G7),"",IF(MIN(H7,$R$6)-MAX(G7,$R$5)+1&gt;=0,MIN(H7,$R$6)-MAX(G7,$R$5)+1,0))</f>
        <v>0</v>
      </c>
      <c r="S7" s="76">
        <f>+IF(ISBLANK(G7),"",IF(MIN(H7,$S$6)-MAX(G7,$S$5)+1&gt;=0,MIN(H7,$S$6)-MAX(G7,$S$5)+1,0))</f>
        <v>0</v>
      </c>
      <c r="T7" s="76">
        <f>+IF(ISBLANK(G7),"",IF(MIN(H7,$T$6)-MAX(G7,$T$5)+1&gt;=0,MIN(H7,$T$6)-MAX(G7,$T$5)+1,0))</f>
        <v>0</v>
      </c>
      <c r="U7" s="11">
        <f>+IF(ISBLANK(G7),0,H7-G7+1)</f>
        <v>1</v>
      </c>
      <c r="V7" s="63"/>
    </row>
    <row r="8" spans="1:22" x14ac:dyDescent="0.25">
      <c r="A8" s="41">
        <v>4</v>
      </c>
      <c r="B8" s="39" t="str">
        <f>+IF(A8="","",VLOOKUP(A8,BASE!$A$1:$C$23,2))</f>
        <v>durand</v>
      </c>
      <c r="C8" s="5" t="str">
        <f>IF(A8="","",VLOOKUP(A8,BASE!$A$1:$C$23,3))</f>
        <v>NOELLE-LINE</v>
      </c>
      <c r="D8" s="5">
        <v>22</v>
      </c>
      <c r="E8" s="5" t="str">
        <f>IF(A8="","",VLOOKUP(A8,BASE!$A$1:$E$12,5))</f>
        <v>CDI</v>
      </c>
      <c r="F8" s="44" t="s">
        <v>85</v>
      </c>
      <c r="G8" s="46">
        <v>42453</v>
      </c>
      <c r="H8" s="46">
        <v>42453</v>
      </c>
      <c r="I8" s="76">
        <f t="shared" ref="I8:I20" si="0">+IF(ISBLANK(G8),"",IF(MIN(H8,$I$6)-MAX(G8,$I$5)+1&gt;=0,MIN(H8,$I$6)-MAX(G8,$I$5)+1,0))</f>
        <v>0</v>
      </c>
      <c r="J8" s="76">
        <f t="shared" ref="J8:J20" si="1">IF(ISBLANK(G8),"",IF(MIN(H8,$J$6)-MAX(G8,$J$5)+1&gt;=0,MIN(H8,$J$6)-MAX(G8,$J$5)+1,0))</f>
        <v>0</v>
      </c>
      <c r="K8" s="76">
        <f t="shared" ref="K8:K18" si="2">+IF(ISBLANK(G8),"",IF(MIN(H8,$K$6)-MAX(G8,$K$5)+1&gt;=0,MIN(H8,$K$6)-MAX(G8,$K$5)+1,0))</f>
        <v>1</v>
      </c>
      <c r="L8" s="76">
        <f t="shared" ref="L8:L41" si="3">+IF(ISBLANK(G8),"",IF(MIN(H8,$L$6)-MAX(G8,$L$5)+1&gt;=0,MIN(H8,$L$6)-MAX(G8,$L$5)+1,0))</f>
        <v>0</v>
      </c>
      <c r="M8" s="76">
        <f t="shared" ref="M8:M41" si="4">+IF(ISBLANK(G8),"",IF(MIN(H8,$M$6)-MAX(G8,$M$5)+1&gt;=0,MIN(H8,$M$6)-MAX(G8,$M$5)+1,0))</f>
        <v>0</v>
      </c>
      <c r="N8" s="76">
        <f t="shared" ref="N8:N41" si="5">+IF(ISBLANK(G8),"",IF(MIN(H8,$N$6)-MAX(G8,$N$5)+1&gt;=0,MIN(H8,$N$6)-MAX(G8,$N$5)+1,0))</f>
        <v>0</v>
      </c>
      <c r="O8" s="76">
        <f t="shared" ref="O8:O41" si="6">+IF(ISBLANK(G8),"",IF(MIN(H8,$O$6)-MAX(G8,$O$5)+1&gt;=0,MIN(H8,$O$6)-MAX(G8,$O$5)+1,0))</f>
        <v>0</v>
      </c>
      <c r="P8" s="76">
        <f t="shared" ref="P8:P41" si="7">+IF(ISBLANK(G8),"",IF(MIN(H8,$P$6)-MAX(G8,$P$5)+1&gt;=0,MIN(H8,$P$6)-MAX(G8,$P$5)+1,0))</f>
        <v>0</v>
      </c>
      <c r="Q8" s="76">
        <f t="shared" ref="Q8:Q41" si="8">+IF(ISBLANK(G8),"",IF(MIN(H8,$Q$6)-MAX(G8,$Q$5)+1&gt;=0,MIN(H8,$Q$6)-MAX(G8,$Q$5)+1,0))</f>
        <v>0</v>
      </c>
      <c r="R8" s="76">
        <f t="shared" ref="R8:R41" si="9">+IF(ISBLANK(G8),"",IF(MIN(H8,$R$6)-MAX(G8,$R$5)+1&gt;=0,MIN(H8,$R$6)-MAX(G8,$R$5)+1,0))</f>
        <v>0</v>
      </c>
      <c r="S8" s="76">
        <f t="shared" ref="S8:S41" si="10">+IF(ISBLANK(G8),"",IF(MIN(H8,$S$6)-MAX(G8,$S$5)+1&gt;=0,MIN(H8,$S$6)-MAX(G8,$S$5)+1,0))</f>
        <v>0</v>
      </c>
      <c r="T8" s="76">
        <f t="shared" ref="T8:T41" si="11">+IF(ISBLANK(G8),"",IF(MIN(H8,$T$6)-MAX(G8,$T$5)+1&gt;=0,MIN(H8,$T$6)-MAX(G8,$T$5)+1,0))</f>
        <v>0</v>
      </c>
      <c r="U8" s="11">
        <f t="shared" ref="U8:U41" si="12">+IF(ISBLANK(G8),0,H8-G8+1)</f>
        <v>1</v>
      </c>
      <c r="V8" s="63"/>
    </row>
    <row r="9" spans="1:22" x14ac:dyDescent="0.25">
      <c r="A9" s="41">
        <v>6</v>
      </c>
      <c r="B9" s="39" t="str">
        <f>+IF(A9="","",VLOOKUP(A9,BASE!$A$1:$C$23,2))</f>
        <v>marie</v>
      </c>
      <c r="C9" s="5" t="str">
        <f>IF(A9="","",VLOOKUP(A9,BASE!$A$1:$C$23,3))</f>
        <v>JENNIFER</v>
      </c>
      <c r="D9" s="5">
        <v>22</v>
      </c>
      <c r="E9" s="5" t="str">
        <f>IF(A9="","",VLOOKUP(A9,BASE!$A$1:$E$12,5))</f>
        <v>CAD</v>
      </c>
      <c r="F9" s="44" t="s">
        <v>85</v>
      </c>
      <c r="G9" s="46">
        <v>42521</v>
      </c>
      <c r="H9" s="46">
        <v>42521</v>
      </c>
      <c r="I9" s="76">
        <f t="shared" si="0"/>
        <v>0</v>
      </c>
      <c r="J9" s="76">
        <f t="shared" si="1"/>
        <v>0</v>
      </c>
      <c r="K9" s="76">
        <f t="shared" si="2"/>
        <v>0</v>
      </c>
      <c r="L9" s="76">
        <f t="shared" si="3"/>
        <v>0</v>
      </c>
      <c r="M9" s="76">
        <f t="shared" si="4"/>
        <v>1</v>
      </c>
      <c r="N9" s="76">
        <f t="shared" si="5"/>
        <v>0</v>
      </c>
      <c r="O9" s="76">
        <f t="shared" si="6"/>
        <v>0</v>
      </c>
      <c r="P9" s="76">
        <f t="shared" si="7"/>
        <v>0</v>
      </c>
      <c r="Q9" s="76">
        <f t="shared" si="8"/>
        <v>0</v>
      </c>
      <c r="R9" s="76">
        <f t="shared" si="9"/>
        <v>0</v>
      </c>
      <c r="S9" s="76">
        <f t="shared" si="10"/>
        <v>0</v>
      </c>
      <c r="T9" s="76">
        <f t="shared" si="11"/>
        <v>0</v>
      </c>
      <c r="U9" s="11">
        <f t="shared" si="12"/>
        <v>1</v>
      </c>
      <c r="V9" s="63"/>
    </row>
    <row r="10" spans="1:22" x14ac:dyDescent="0.25">
      <c r="A10" s="41">
        <v>1</v>
      </c>
      <c r="B10" s="39" t="str">
        <f>+IF(A10="","",VLOOKUP(A10,BASE!$A$1:$C$23,2))</f>
        <v>pierre</v>
      </c>
      <c r="C10" s="5" t="str">
        <f>IF(A10="","",VLOOKUP(A10,BASE!$A$1:$C$23,3))</f>
        <v>PATRICK</v>
      </c>
      <c r="D10" s="5">
        <v>22</v>
      </c>
      <c r="E10" s="5" t="str">
        <f>IF(A10="","",VLOOKUP(A10,BASE!$A$1:$E$12,5))</f>
        <v>CDI</v>
      </c>
      <c r="F10" s="44" t="s">
        <v>85</v>
      </c>
      <c r="G10" s="46">
        <v>42523</v>
      </c>
      <c r="H10" s="46">
        <v>42523</v>
      </c>
      <c r="I10" s="76">
        <f t="shared" si="0"/>
        <v>0</v>
      </c>
      <c r="J10" s="76">
        <f t="shared" si="1"/>
        <v>0</v>
      </c>
      <c r="K10" s="76">
        <f t="shared" si="2"/>
        <v>0</v>
      </c>
      <c r="L10" s="76">
        <f t="shared" si="3"/>
        <v>0</v>
      </c>
      <c r="M10" s="76">
        <f t="shared" si="4"/>
        <v>0</v>
      </c>
      <c r="N10" s="76">
        <f t="shared" si="5"/>
        <v>1</v>
      </c>
      <c r="O10" s="76">
        <f t="shared" si="6"/>
        <v>0</v>
      </c>
      <c r="P10" s="76">
        <f t="shared" si="7"/>
        <v>0</v>
      </c>
      <c r="Q10" s="76">
        <f t="shared" si="8"/>
        <v>0</v>
      </c>
      <c r="R10" s="76">
        <f t="shared" si="9"/>
        <v>0</v>
      </c>
      <c r="S10" s="76">
        <f t="shared" si="10"/>
        <v>0</v>
      </c>
      <c r="T10" s="76">
        <f t="shared" si="11"/>
        <v>0</v>
      </c>
      <c r="U10" s="11">
        <f t="shared" si="12"/>
        <v>1</v>
      </c>
      <c r="V10" s="63"/>
    </row>
    <row r="11" spans="1:22" x14ac:dyDescent="0.25">
      <c r="A11" s="41">
        <v>7</v>
      </c>
      <c r="B11" s="39" t="str">
        <f>+IF(A11="","",VLOOKUP(A11,BASE!$A$1:$C$23,2))</f>
        <v>anne</v>
      </c>
      <c r="C11" s="5" t="str">
        <f>IF(A11="","",VLOOKUP(A11,BASE!$A$1:$C$23,3))</f>
        <v>MELANIE</v>
      </c>
      <c r="D11" s="5">
        <v>22</v>
      </c>
      <c r="E11" s="5" t="str">
        <f>IF(A11="","",VLOOKUP(A11,BASE!$A$1:$E$12,5))</f>
        <v>CDI</v>
      </c>
      <c r="F11" s="44" t="s">
        <v>85</v>
      </c>
      <c r="G11" s="46">
        <v>42555</v>
      </c>
      <c r="H11" s="46">
        <v>42555</v>
      </c>
      <c r="I11" s="76">
        <f t="shared" si="0"/>
        <v>0</v>
      </c>
      <c r="J11" s="76">
        <f t="shared" si="1"/>
        <v>0</v>
      </c>
      <c r="K11" s="76">
        <f t="shared" si="2"/>
        <v>0</v>
      </c>
      <c r="L11" s="76">
        <f t="shared" si="3"/>
        <v>0</v>
      </c>
      <c r="M11" s="76">
        <f t="shared" si="4"/>
        <v>0</v>
      </c>
      <c r="N11" s="76">
        <f t="shared" si="5"/>
        <v>0</v>
      </c>
      <c r="O11" s="76">
        <f t="shared" si="6"/>
        <v>1</v>
      </c>
      <c r="P11" s="76">
        <f t="shared" si="7"/>
        <v>0</v>
      </c>
      <c r="Q11" s="76">
        <f t="shared" si="8"/>
        <v>0</v>
      </c>
      <c r="R11" s="76">
        <f t="shared" si="9"/>
        <v>0</v>
      </c>
      <c r="S11" s="76">
        <f t="shared" si="10"/>
        <v>0</v>
      </c>
      <c r="T11" s="76">
        <f t="shared" si="11"/>
        <v>0</v>
      </c>
      <c r="U11" s="11">
        <f t="shared" si="12"/>
        <v>1</v>
      </c>
      <c r="V11" s="63"/>
    </row>
    <row r="12" spans="1:22" x14ac:dyDescent="0.25">
      <c r="A12" s="41">
        <v>2</v>
      </c>
      <c r="B12" s="39" t="str">
        <f>+IF(A12="","",VLOOKUP(A12,BASE!$A$1:$C$23,2))</f>
        <v xml:space="preserve">paul </v>
      </c>
      <c r="C12" s="5" t="str">
        <f>IF(A12="","",VLOOKUP(A12,BASE!$A$1:$C$23,3))</f>
        <v>LAURENT</v>
      </c>
      <c r="D12" s="5">
        <v>22</v>
      </c>
      <c r="E12" s="5" t="str">
        <f>IF(A12="","",VLOOKUP(A12,BASE!$A$1:$E$12,5))</f>
        <v>CDI</v>
      </c>
      <c r="F12" s="44" t="s">
        <v>86</v>
      </c>
      <c r="G12" s="46">
        <v>42604</v>
      </c>
      <c r="H12" s="46">
        <v>42608</v>
      </c>
      <c r="I12" s="76">
        <f t="shared" si="0"/>
        <v>0</v>
      </c>
      <c r="J12" s="76">
        <f t="shared" si="1"/>
        <v>0</v>
      </c>
      <c r="K12" s="76">
        <f t="shared" si="2"/>
        <v>0</v>
      </c>
      <c r="L12" s="76">
        <f t="shared" si="3"/>
        <v>0</v>
      </c>
      <c r="M12" s="76">
        <f t="shared" si="4"/>
        <v>0</v>
      </c>
      <c r="N12" s="76">
        <f t="shared" si="5"/>
        <v>0</v>
      </c>
      <c r="O12" s="76">
        <f t="shared" si="6"/>
        <v>0</v>
      </c>
      <c r="P12" s="76">
        <f t="shared" si="7"/>
        <v>5</v>
      </c>
      <c r="Q12" s="76">
        <f t="shared" si="8"/>
        <v>0</v>
      </c>
      <c r="R12" s="76">
        <f t="shared" si="9"/>
        <v>0</v>
      </c>
      <c r="S12" s="76">
        <f t="shared" si="10"/>
        <v>0</v>
      </c>
      <c r="T12" s="76">
        <f t="shared" si="11"/>
        <v>0</v>
      </c>
      <c r="U12" s="11">
        <f t="shared" si="12"/>
        <v>5</v>
      </c>
      <c r="V12" s="63"/>
    </row>
    <row r="13" spans="1:22" x14ac:dyDescent="0.25">
      <c r="A13" s="41"/>
      <c r="B13" s="39" t="str">
        <f>+IF(A13="","",VLOOKUP(A13,BASE!$A$1:$C$23,2))</f>
        <v/>
      </c>
      <c r="C13" s="5" t="str">
        <f>IF(A13="","",VLOOKUP(A13,BASE!$A$1:$C$23,3))</f>
        <v/>
      </c>
      <c r="D13" s="5">
        <v>22</v>
      </c>
      <c r="E13" s="5" t="str">
        <f>IF(A13="","",VLOOKUP(A13,BASE!$A$1:$E$12,5))</f>
        <v/>
      </c>
      <c r="F13" s="44"/>
      <c r="G13" s="46"/>
      <c r="H13" s="46"/>
      <c r="I13" s="76" t="str">
        <f t="shared" si="0"/>
        <v/>
      </c>
      <c r="J13" s="76" t="str">
        <f t="shared" si="1"/>
        <v/>
      </c>
      <c r="K13" s="76" t="str">
        <f t="shared" si="2"/>
        <v/>
      </c>
      <c r="L13" s="76" t="str">
        <f t="shared" si="3"/>
        <v/>
      </c>
      <c r="M13" s="76" t="str">
        <f t="shared" si="4"/>
        <v/>
      </c>
      <c r="N13" s="76" t="str">
        <f t="shared" si="5"/>
        <v/>
      </c>
      <c r="O13" s="76" t="str">
        <f t="shared" si="6"/>
        <v/>
      </c>
      <c r="P13" s="76" t="str">
        <f t="shared" si="7"/>
        <v/>
      </c>
      <c r="Q13" s="76" t="str">
        <f t="shared" si="8"/>
        <v/>
      </c>
      <c r="R13" s="76" t="str">
        <f t="shared" si="9"/>
        <v/>
      </c>
      <c r="S13" s="76" t="str">
        <f t="shared" si="10"/>
        <v/>
      </c>
      <c r="T13" s="76" t="str">
        <f t="shared" si="11"/>
        <v/>
      </c>
      <c r="U13" s="11">
        <f t="shared" si="12"/>
        <v>0</v>
      </c>
      <c r="V13" s="63"/>
    </row>
    <row r="14" spans="1:22" x14ac:dyDescent="0.25">
      <c r="A14" s="41"/>
      <c r="B14" s="39" t="str">
        <f>+IF(A14="","",VLOOKUP(A14,BASE!$A$1:$C$23,2))</f>
        <v/>
      </c>
      <c r="C14" s="5" t="str">
        <f>IF(A14="","",VLOOKUP(A14,BASE!$A$1:$C$23,3))</f>
        <v/>
      </c>
      <c r="D14" s="5">
        <v>22</v>
      </c>
      <c r="E14" s="5" t="str">
        <f>IF(A14="","",VLOOKUP(A14,BASE!$A$1:$E$12,5))</f>
        <v/>
      </c>
      <c r="F14" s="44"/>
      <c r="G14" s="46"/>
      <c r="H14" s="46"/>
      <c r="I14" s="76" t="str">
        <f t="shared" si="0"/>
        <v/>
      </c>
      <c r="J14" s="76" t="str">
        <f t="shared" si="1"/>
        <v/>
      </c>
      <c r="K14" s="76" t="str">
        <f t="shared" si="2"/>
        <v/>
      </c>
      <c r="L14" s="76" t="str">
        <f t="shared" si="3"/>
        <v/>
      </c>
      <c r="M14" s="76" t="str">
        <f t="shared" si="4"/>
        <v/>
      </c>
      <c r="N14" s="76" t="str">
        <f t="shared" si="5"/>
        <v/>
      </c>
      <c r="O14" s="76" t="str">
        <f t="shared" si="6"/>
        <v/>
      </c>
      <c r="P14" s="76" t="str">
        <f t="shared" si="7"/>
        <v/>
      </c>
      <c r="Q14" s="76" t="str">
        <f t="shared" si="8"/>
        <v/>
      </c>
      <c r="R14" s="76" t="str">
        <f t="shared" si="9"/>
        <v/>
      </c>
      <c r="S14" s="76" t="str">
        <f t="shared" si="10"/>
        <v/>
      </c>
      <c r="T14" s="76" t="str">
        <f t="shared" si="11"/>
        <v/>
      </c>
      <c r="U14" s="11">
        <f t="shared" si="12"/>
        <v>0</v>
      </c>
      <c r="V14" s="63"/>
    </row>
    <row r="15" spans="1:22" x14ac:dyDescent="0.25">
      <c r="A15" s="41"/>
      <c r="B15" s="39" t="str">
        <f>+IF(A15="","",VLOOKUP(A15,BASE!$A$1:$C$23,2))</f>
        <v/>
      </c>
      <c r="C15" s="5" t="str">
        <f>IF(A15="","",VLOOKUP(A15,BASE!$A$1:$C$23,3))</f>
        <v/>
      </c>
      <c r="D15" s="5">
        <v>22</v>
      </c>
      <c r="E15" s="5" t="str">
        <f>IF(A15="","",VLOOKUP(A15,BASE!$A$1:$E$12,5))</f>
        <v/>
      </c>
      <c r="F15" s="44"/>
      <c r="G15" s="46"/>
      <c r="H15" s="46"/>
      <c r="I15" s="76" t="str">
        <f t="shared" si="0"/>
        <v/>
      </c>
      <c r="J15" s="76" t="str">
        <f t="shared" si="1"/>
        <v/>
      </c>
      <c r="K15" s="76" t="str">
        <f t="shared" si="2"/>
        <v/>
      </c>
      <c r="L15" s="76" t="str">
        <f t="shared" si="3"/>
        <v/>
      </c>
      <c r="M15" s="76" t="str">
        <f t="shared" si="4"/>
        <v/>
      </c>
      <c r="N15" s="76" t="str">
        <f t="shared" si="5"/>
        <v/>
      </c>
      <c r="O15" s="76" t="str">
        <f t="shared" si="6"/>
        <v/>
      </c>
      <c r="P15" s="76" t="str">
        <f t="shared" si="7"/>
        <v/>
      </c>
      <c r="Q15" s="76" t="str">
        <f t="shared" si="8"/>
        <v/>
      </c>
      <c r="R15" s="76" t="str">
        <f t="shared" si="9"/>
        <v/>
      </c>
      <c r="S15" s="76" t="str">
        <f t="shared" si="10"/>
        <v/>
      </c>
      <c r="T15" s="76" t="str">
        <f t="shared" si="11"/>
        <v/>
      </c>
      <c r="U15" s="11">
        <f t="shared" si="12"/>
        <v>0</v>
      </c>
      <c r="V15" s="63"/>
    </row>
    <row r="16" spans="1:22" x14ac:dyDescent="0.25">
      <c r="A16" s="41"/>
      <c r="B16" s="39" t="str">
        <f>+IF(A16="","",VLOOKUP(A16,BASE!$A$1:$C$23,2))</f>
        <v/>
      </c>
      <c r="C16" s="5" t="str">
        <f>IF(A16="","",VLOOKUP(A16,BASE!$A$1:$C$23,3))</f>
        <v/>
      </c>
      <c r="D16" s="5">
        <v>22</v>
      </c>
      <c r="E16" s="5" t="str">
        <f>IF(A16="","",VLOOKUP(A16,BASE!$A$1:$E$12,5))</f>
        <v/>
      </c>
      <c r="F16" s="44"/>
      <c r="G16" s="46"/>
      <c r="H16" s="46"/>
      <c r="I16" s="76" t="str">
        <f t="shared" si="0"/>
        <v/>
      </c>
      <c r="J16" s="76" t="str">
        <f t="shared" si="1"/>
        <v/>
      </c>
      <c r="K16" s="76" t="str">
        <f t="shared" si="2"/>
        <v/>
      </c>
      <c r="L16" s="76" t="str">
        <f t="shared" si="3"/>
        <v/>
      </c>
      <c r="M16" s="76" t="str">
        <f t="shared" si="4"/>
        <v/>
      </c>
      <c r="N16" s="76" t="str">
        <f t="shared" si="5"/>
        <v/>
      </c>
      <c r="O16" s="76" t="str">
        <f t="shared" si="6"/>
        <v/>
      </c>
      <c r="P16" s="76" t="str">
        <f t="shared" si="7"/>
        <v/>
      </c>
      <c r="Q16" s="76" t="str">
        <f t="shared" si="8"/>
        <v/>
      </c>
      <c r="R16" s="76" t="str">
        <f t="shared" si="9"/>
        <v/>
      </c>
      <c r="S16" s="76" t="str">
        <f t="shared" si="10"/>
        <v/>
      </c>
      <c r="T16" s="76" t="str">
        <f t="shared" si="11"/>
        <v/>
      </c>
      <c r="U16" s="11">
        <f t="shared" si="12"/>
        <v>0</v>
      </c>
      <c r="V16" s="63"/>
    </row>
    <row r="17" spans="1:22" x14ac:dyDescent="0.25">
      <c r="A17" s="41"/>
      <c r="B17" s="39" t="str">
        <f>+IF(A17="","",VLOOKUP(A17,BASE!$A$1:$C$23,2))</f>
        <v/>
      </c>
      <c r="C17" s="5" t="str">
        <f>IF(A17="","",VLOOKUP(A17,BASE!$A$1:$C$23,3))</f>
        <v/>
      </c>
      <c r="D17" s="5">
        <v>22</v>
      </c>
      <c r="E17" s="5" t="str">
        <f>IF(A17="","",VLOOKUP(A17,BASE!$A$1:$E$12,5))</f>
        <v/>
      </c>
      <c r="F17" s="44"/>
      <c r="G17" s="46"/>
      <c r="H17" s="46"/>
      <c r="I17" s="76" t="str">
        <f t="shared" si="0"/>
        <v/>
      </c>
      <c r="J17" s="76" t="str">
        <f t="shared" si="1"/>
        <v/>
      </c>
      <c r="K17" s="76" t="str">
        <f t="shared" si="2"/>
        <v/>
      </c>
      <c r="L17" s="76" t="str">
        <f t="shared" si="3"/>
        <v/>
      </c>
      <c r="M17" s="76" t="str">
        <f t="shared" si="4"/>
        <v/>
      </c>
      <c r="N17" s="76" t="str">
        <f t="shared" si="5"/>
        <v/>
      </c>
      <c r="O17" s="76" t="str">
        <f t="shared" si="6"/>
        <v/>
      </c>
      <c r="P17" s="76" t="str">
        <f t="shared" si="7"/>
        <v/>
      </c>
      <c r="Q17" s="76" t="str">
        <f t="shared" si="8"/>
        <v/>
      </c>
      <c r="R17" s="76" t="str">
        <f t="shared" si="9"/>
        <v/>
      </c>
      <c r="S17" s="76" t="str">
        <f t="shared" si="10"/>
        <v/>
      </c>
      <c r="T17" s="76" t="str">
        <f t="shared" si="11"/>
        <v/>
      </c>
      <c r="U17" s="11">
        <f t="shared" si="12"/>
        <v>0</v>
      </c>
      <c r="V17" s="63"/>
    </row>
    <row r="18" spans="1:22" x14ac:dyDescent="0.25">
      <c r="A18" s="41"/>
      <c r="B18" s="39" t="str">
        <f>+IF(A18="","",VLOOKUP(A18,BASE!$A$1:$C$23,2))</f>
        <v/>
      </c>
      <c r="C18" s="5" t="str">
        <f>IF(A18="","",VLOOKUP(A18,BASE!$A$1:$C$23,3))</f>
        <v/>
      </c>
      <c r="D18" s="5">
        <v>22</v>
      </c>
      <c r="E18" s="5" t="str">
        <f>IF(A18="","",VLOOKUP(A18,BASE!$A$1:$E$12,5))</f>
        <v/>
      </c>
      <c r="F18" s="44"/>
      <c r="G18" s="46"/>
      <c r="H18" s="46"/>
      <c r="I18" s="76" t="str">
        <f t="shared" si="0"/>
        <v/>
      </c>
      <c r="J18" s="76" t="str">
        <f t="shared" si="1"/>
        <v/>
      </c>
      <c r="K18" s="76" t="str">
        <f t="shared" si="2"/>
        <v/>
      </c>
      <c r="L18" s="76" t="str">
        <f t="shared" si="3"/>
        <v/>
      </c>
      <c r="M18" s="76" t="str">
        <f t="shared" si="4"/>
        <v/>
      </c>
      <c r="N18" s="76" t="str">
        <f t="shared" si="5"/>
        <v/>
      </c>
      <c r="O18" s="76" t="str">
        <f t="shared" si="6"/>
        <v/>
      </c>
      <c r="P18" s="76" t="str">
        <f t="shared" si="7"/>
        <v/>
      </c>
      <c r="Q18" s="76" t="str">
        <f t="shared" si="8"/>
        <v/>
      </c>
      <c r="R18" s="76" t="str">
        <f t="shared" si="9"/>
        <v/>
      </c>
      <c r="S18" s="76" t="str">
        <f t="shared" si="10"/>
        <v/>
      </c>
      <c r="T18" s="76" t="str">
        <f t="shared" si="11"/>
        <v/>
      </c>
      <c r="U18" s="11">
        <f t="shared" si="12"/>
        <v>0</v>
      </c>
      <c r="V18" s="63"/>
    </row>
    <row r="19" spans="1:22" x14ac:dyDescent="0.25">
      <c r="A19" s="41"/>
      <c r="B19" s="39" t="str">
        <f>+IF(A19="","",VLOOKUP(A19,BASE!$A$1:$C$23,2))</f>
        <v/>
      </c>
      <c r="C19" s="5" t="str">
        <f>IF(A19="","",VLOOKUP(A19,BASE!$A$1:$C$23,3))</f>
        <v/>
      </c>
      <c r="D19" s="5">
        <v>22</v>
      </c>
      <c r="E19" s="5" t="str">
        <f>IF(A19="","",VLOOKUP(A19,BASE!$A$1:$E$12,5))</f>
        <v/>
      </c>
      <c r="F19" s="44"/>
      <c r="G19" s="46"/>
      <c r="H19" s="46"/>
      <c r="I19" s="76" t="str">
        <f t="shared" si="0"/>
        <v/>
      </c>
      <c r="J19" s="76" t="str">
        <f t="shared" si="1"/>
        <v/>
      </c>
      <c r="K19" s="76" t="str">
        <f t="shared" ref="K19" si="13">+IF(ISBLANK(G19),"",IF(MIN(H19,K18)-MAX(G19,K17)+1&gt;=0,MIN(H19,K18)-MAX(G19,K17)+1,0))</f>
        <v/>
      </c>
      <c r="L19" s="76" t="str">
        <f t="shared" si="3"/>
        <v/>
      </c>
      <c r="M19" s="76" t="str">
        <f t="shared" si="4"/>
        <v/>
      </c>
      <c r="N19" s="76" t="str">
        <f t="shared" si="5"/>
        <v/>
      </c>
      <c r="O19" s="76" t="str">
        <f t="shared" si="6"/>
        <v/>
      </c>
      <c r="P19" s="76" t="str">
        <f t="shared" si="7"/>
        <v/>
      </c>
      <c r="Q19" s="76" t="str">
        <f t="shared" si="8"/>
        <v/>
      </c>
      <c r="R19" s="76" t="str">
        <f t="shared" si="9"/>
        <v/>
      </c>
      <c r="S19" s="76" t="str">
        <f t="shared" si="10"/>
        <v/>
      </c>
      <c r="T19" s="76" t="str">
        <f t="shared" si="11"/>
        <v/>
      </c>
      <c r="U19" s="11">
        <f t="shared" si="12"/>
        <v>0</v>
      </c>
      <c r="V19" s="63"/>
    </row>
    <row r="20" spans="1:22" x14ac:dyDescent="0.25">
      <c r="A20" s="41"/>
      <c r="B20" s="39" t="str">
        <f>+IF(A20="","",VLOOKUP(A20,BASE!$A$1:$C$23,2))</f>
        <v/>
      </c>
      <c r="C20" s="5" t="str">
        <f>IF(A20="","",VLOOKUP(A20,BASE!$A$1:$C$23,3))</f>
        <v/>
      </c>
      <c r="D20" s="5">
        <v>22</v>
      </c>
      <c r="E20" s="5" t="str">
        <f>IF(A20="","",VLOOKUP(A20,BASE!$A$1:$E$12,5))</f>
        <v/>
      </c>
      <c r="F20" s="44"/>
      <c r="G20" s="46"/>
      <c r="H20" s="46"/>
      <c r="I20" s="76" t="str">
        <f t="shared" si="0"/>
        <v/>
      </c>
      <c r="J20" s="76" t="str">
        <f t="shared" si="1"/>
        <v/>
      </c>
      <c r="K20" s="46"/>
      <c r="L20" s="76" t="str">
        <f t="shared" si="3"/>
        <v/>
      </c>
      <c r="M20" s="76" t="str">
        <f t="shared" si="4"/>
        <v/>
      </c>
      <c r="N20" s="76" t="str">
        <f t="shared" si="5"/>
        <v/>
      </c>
      <c r="O20" s="76" t="str">
        <f t="shared" si="6"/>
        <v/>
      </c>
      <c r="P20" s="76" t="str">
        <f t="shared" si="7"/>
        <v/>
      </c>
      <c r="Q20" s="76" t="str">
        <f t="shared" si="8"/>
        <v/>
      </c>
      <c r="R20" s="76" t="str">
        <f t="shared" si="9"/>
        <v/>
      </c>
      <c r="S20" s="76" t="str">
        <f t="shared" si="10"/>
        <v/>
      </c>
      <c r="T20" s="76" t="str">
        <f t="shared" si="11"/>
        <v/>
      </c>
      <c r="U20" s="11">
        <f t="shared" si="12"/>
        <v>0</v>
      </c>
      <c r="V20" s="63"/>
    </row>
    <row r="21" spans="1:22" x14ac:dyDescent="0.25">
      <c r="A21" s="41"/>
      <c r="B21" s="39" t="str">
        <f>+IF(A21="","",VLOOKUP(A21,BASE!$A$1:$C$23,2))</f>
        <v/>
      </c>
      <c r="C21" s="5" t="str">
        <f>IF(A21="","",VLOOKUP(A21,BASE!$A$1:$C$23,3))</f>
        <v/>
      </c>
      <c r="D21" s="5">
        <v>22</v>
      </c>
      <c r="E21" s="5" t="str">
        <f>IF(A21="","",VLOOKUP(A21,BASE!$A$1:$E$12,5))</f>
        <v/>
      </c>
      <c r="F21" s="44"/>
      <c r="G21" s="46"/>
      <c r="H21" s="46"/>
      <c r="I21" s="46"/>
      <c r="J21" s="46"/>
      <c r="K21" s="46"/>
      <c r="L21" s="76" t="str">
        <f t="shared" si="3"/>
        <v/>
      </c>
      <c r="M21" s="76" t="str">
        <f t="shared" si="4"/>
        <v/>
      </c>
      <c r="N21" s="76" t="str">
        <f t="shared" si="5"/>
        <v/>
      </c>
      <c r="O21" s="76" t="str">
        <f t="shared" si="6"/>
        <v/>
      </c>
      <c r="P21" s="76" t="str">
        <f t="shared" si="7"/>
        <v/>
      </c>
      <c r="Q21" s="76" t="str">
        <f t="shared" si="8"/>
        <v/>
      </c>
      <c r="R21" s="76" t="str">
        <f t="shared" si="9"/>
        <v/>
      </c>
      <c r="S21" s="76" t="str">
        <f t="shared" si="10"/>
        <v/>
      </c>
      <c r="T21" s="76" t="str">
        <f t="shared" si="11"/>
        <v/>
      </c>
      <c r="U21" s="11">
        <f t="shared" si="12"/>
        <v>0</v>
      </c>
      <c r="V21" s="63"/>
    </row>
    <row r="22" spans="1:22" x14ac:dyDescent="0.25">
      <c r="A22" s="41"/>
      <c r="B22" s="39" t="str">
        <f>+IF(A22="","",VLOOKUP(A22,BASE!$A$1:$C$23,2))</f>
        <v/>
      </c>
      <c r="C22" s="5" t="str">
        <f>IF(A22="","",VLOOKUP(A22,BASE!$A$1:$C$23,3))</f>
        <v/>
      </c>
      <c r="D22" s="5">
        <v>22</v>
      </c>
      <c r="E22" s="5" t="str">
        <f>IF(A22="","",VLOOKUP(A22,BASE!$A$1:$E$12,5))</f>
        <v/>
      </c>
      <c r="F22" s="44"/>
      <c r="G22" s="46"/>
      <c r="H22" s="46"/>
      <c r="I22" s="46"/>
      <c r="J22" s="46"/>
      <c r="K22" s="46"/>
      <c r="L22" s="76" t="str">
        <f t="shared" si="3"/>
        <v/>
      </c>
      <c r="M22" s="76" t="str">
        <f t="shared" si="4"/>
        <v/>
      </c>
      <c r="N22" s="76" t="str">
        <f t="shared" si="5"/>
        <v/>
      </c>
      <c r="O22" s="76" t="str">
        <f t="shared" si="6"/>
        <v/>
      </c>
      <c r="P22" s="76" t="str">
        <f t="shared" si="7"/>
        <v/>
      </c>
      <c r="Q22" s="76" t="str">
        <f t="shared" si="8"/>
        <v/>
      </c>
      <c r="R22" s="76" t="str">
        <f t="shared" si="9"/>
        <v/>
      </c>
      <c r="S22" s="76" t="str">
        <f t="shared" si="10"/>
        <v/>
      </c>
      <c r="T22" s="76" t="str">
        <f t="shared" si="11"/>
        <v/>
      </c>
      <c r="U22" s="11">
        <f t="shared" si="12"/>
        <v>0</v>
      </c>
      <c r="V22" s="63"/>
    </row>
    <row r="23" spans="1:22" x14ac:dyDescent="0.25">
      <c r="A23" s="41"/>
      <c r="B23" s="39" t="str">
        <f>+IF(A23="","",VLOOKUP(A23,BASE!$A$1:$C$23,2))</f>
        <v/>
      </c>
      <c r="C23" s="5" t="str">
        <f>IF(A23="","",VLOOKUP(A23,BASE!$A$1:$C$23,3))</f>
        <v/>
      </c>
      <c r="D23" s="5">
        <v>22</v>
      </c>
      <c r="E23" s="5" t="str">
        <f>IF(A23="","",VLOOKUP(A23,BASE!$A$1:$E$12,5))</f>
        <v/>
      </c>
      <c r="F23" s="44"/>
      <c r="G23" s="46"/>
      <c r="H23" s="46"/>
      <c r="I23" s="46"/>
      <c r="J23" s="46"/>
      <c r="K23" s="46"/>
      <c r="L23" s="76" t="str">
        <f t="shared" si="3"/>
        <v/>
      </c>
      <c r="M23" s="76" t="str">
        <f t="shared" si="4"/>
        <v/>
      </c>
      <c r="N23" s="76" t="str">
        <f t="shared" si="5"/>
        <v/>
      </c>
      <c r="O23" s="76" t="str">
        <f t="shared" si="6"/>
        <v/>
      </c>
      <c r="P23" s="76" t="str">
        <f t="shared" si="7"/>
        <v/>
      </c>
      <c r="Q23" s="76" t="str">
        <f t="shared" si="8"/>
        <v/>
      </c>
      <c r="R23" s="76" t="str">
        <f t="shared" si="9"/>
        <v/>
      </c>
      <c r="S23" s="76" t="str">
        <f t="shared" si="10"/>
        <v/>
      </c>
      <c r="T23" s="76" t="str">
        <f t="shared" si="11"/>
        <v/>
      </c>
      <c r="U23" s="11">
        <f t="shared" si="12"/>
        <v>0</v>
      </c>
      <c r="V23" s="63"/>
    </row>
    <row r="24" spans="1:22" x14ac:dyDescent="0.25">
      <c r="A24" s="41"/>
      <c r="B24" s="39" t="str">
        <f>+IF(A24="","",VLOOKUP(A24,BASE!$A$1:$C$23,2))</f>
        <v/>
      </c>
      <c r="C24" s="5" t="str">
        <f>IF(A24="","",VLOOKUP(A24,BASE!$A$1:$C$23,3))</f>
        <v/>
      </c>
      <c r="D24" s="5">
        <v>22</v>
      </c>
      <c r="E24" s="5" t="str">
        <f>IF(A24="","",VLOOKUP(A24,BASE!$A$1:$E$12,5))</f>
        <v/>
      </c>
      <c r="F24" s="44"/>
      <c r="G24" s="46"/>
      <c r="H24" s="46"/>
      <c r="I24" s="46"/>
      <c r="J24" s="46"/>
      <c r="K24" s="46"/>
      <c r="L24" s="76" t="str">
        <f t="shared" si="3"/>
        <v/>
      </c>
      <c r="M24" s="76" t="str">
        <f t="shared" si="4"/>
        <v/>
      </c>
      <c r="N24" s="76" t="str">
        <f t="shared" si="5"/>
        <v/>
      </c>
      <c r="O24" s="76" t="str">
        <f t="shared" si="6"/>
        <v/>
      </c>
      <c r="P24" s="76" t="str">
        <f t="shared" si="7"/>
        <v/>
      </c>
      <c r="Q24" s="76" t="str">
        <f t="shared" si="8"/>
        <v/>
      </c>
      <c r="R24" s="76" t="str">
        <f t="shared" si="9"/>
        <v/>
      </c>
      <c r="S24" s="76" t="str">
        <f t="shared" si="10"/>
        <v/>
      </c>
      <c r="T24" s="76" t="str">
        <f t="shared" si="11"/>
        <v/>
      </c>
      <c r="U24" s="11">
        <f t="shared" si="12"/>
        <v>0</v>
      </c>
      <c r="V24" s="63"/>
    </row>
    <row r="25" spans="1:22" x14ac:dyDescent="0.25">
      <c r="A25" s="41"/>
      <c r="B25" s="39" t="str">
        <f>+IF(A25="","",VLOOKUP(A25,BASE!$A$1:$C$23,2))</f>
        <v/>
      </c>
      <c r="C25" s="5" t="str">
        <f>IF(A25="","",VLOOKUP(A25,BASE!$A$1:$C$23,3))</f>
        <v/>
      </c>
      <c r="D25" s="5">
        <v>22</v>
      </c>
      <c r="E25" s="5" t="str">
        <f>IF(A25="","",VLOOKUP(A25,BASE!$A$1:$E$12,5))</f>
        <v/>
      </c>
      <c r="F25" s="44"/>
      <c r="G25" s="46"/>
      <c r="H25" s="46"/>
      <c r="I25" s="46"/>
      <c r="J25" s="46"/>
      <c r="K25" s="46"/>
      <c r="L25" s="76" t="str">
        <f t="shared" si="3"/>
        <v/>
      </c>
      <c r="M25" s="76" t="str">
        <f t="shared" si="4"/>
        <v/>
      </c>
      <c r="N25" s="76" t="str">
        <f t="shared" si="5"/>
        <v/>
      </c>
      <c r="O25" s="76" t="str">
        <f t="shared" si="6"/>
        <v/>
      </c>
      <c r="P25" s="76" t="str">
        <f t="shared" si="7"/>
        <v/>
      </c>
      <c r="Q25" s="76" t="str">
        <f t="shared" si="8"/>
        <v/>
      </c>
      <c r="R25" s="76" t="str">
        <f t="shared" si="9"/>
        <v/>
      </c>
      <c r="S25" s="76" t="str">
        <f t="shared" si="10"/>
        <v/>
      </c>
      <c r="T25" s="76" t="str">
        <f t="shared" si="11"/>
        <v/>
      </c>
      <c r="U25" s="11">
        <f t="shared" si="12"/>
        <v>0</v>
      </c>
      <c r="V25" s="63"/>
    </row>
    <row r="26" spans="1:22" x14ac:dyDescent="0.25">
      <c r="A26" s="41"/>
      <c r="B26" s="39" t="str">
        <f>+IF(A26="","",VLOOKUP(A26,BASE!$A$1:$C$23,2))</f>
        <v/>
      </c>
      <c r="C26" s="5" t="str">
        <f>IF(A26="","",VLOOKUP(A26,BASE!$A$1:$C$23,3))</f>
        <v/>
      </c>
      <c r="D26" s="5">
        <v>22</v>
      </c>
      <c r="E26" s="5" t="str">
        <f>IF(A26="","",VLOOKUP(A26,BASE!$A$1:$E$12,5))</f>
        <v/>
      </c>
      <c r="F26" s="44"/>
      <c r="G26" s="46"/>
      <c r="H26" s="46"/>
      <c r="I26" s="46"/>
      <c r="J26" s="46"/>
      <c r="K26" s="46"/>
      <c r="L26" s="76" t="str">
        <f t="shared" si="3"/>
        <v/>
      </c>
      <c r="M26" s="76" t="str">
        <f t="shared" si="4"/>
        <v/>
      </c>
      <c r="N26" s="76" t="str">
        <f t="shared" si="5"/>
        <v/>
      </c>
      <c r="O26" s="76" t="str">
        <f t="shared" si="6"/>
        <v/>
      </c>
      <c r="P26" s="76" t="str">
        <f t="shared" si="7"/>
        <v/>
      </c>
      <c r="Q26" s="76" t="str">
        <f t="shared" si="8"/>
        <v/>
      </c>
      <c r="R26" s="76" t="str">
        <f t="shared" si="9"/>
        <v/>
      </c>
      <c r="S26" s="76" t="str">
        <f t="shared" si="10"/>
        <v/>
      </c>
      <c r="T26" s="76" t="str">
        <f t="shared" si="11"/>
        <v/>
      </c>
      <c r="U26" s="11">
        <f t="shared" si="12"/>
        <v>0</v>
      </c>
      <c r="V26" s="63"/>
    </row>
    <row r="27" spans="1:22" x14ac:dyDescent="0.25">
      <c r="A27" s="41"/>
      <c r="B27" s="39" t="str">
        <f>+IF(A27="","",VLOOKUP(A27,BASE!$A$1:$C$23,2))</f>
        <v/>
      </c>
      <c r="C27" s="5" t="str">
        <f>IF(A27="","",VLOOKUP(A27,BASE!$A$1:$C$23,3))</f>
        <v/>
      </c>
      <c r="D27" s="5">
        <v>22</v>
      </c>
      <c r="E27" s="5" t="str">
        <f>IF(A27="","",VLOOKUP(A27,BASE!$A$1:$E$12,5))</f>
        <v/>
      </c>
      <c r="F27" s="44"/>
      <c r="G27" s="46"/>
      <c r="H27" s="46"/>
      <c r="I27" s="46"/>
      <c r="J27" s="46"/>
      <c r="K27" s="46"/>
      <c r="L27" s="76" t="str">
        <f t="shared" si="3"/>
        <v/>
      </c>
      <c r="M27" s="76" t="str">
        <f t="shared" si="4"/>
        <v/>
      </c>
      <c r="N27" s="76" t="str">
        <f t="shared" si="5"/>
        <v/>
      </c>
      <c r="O27" s="76" t="str">
        <f t="shared" si="6"/>
        <v/>
      </c>
      <c r="P27" s="76" t="str">
        <f t="shared" si="7"/>
        <v/>
      </c>
      <c r="Q27" s="76" t="str">
        <f t="shared" si="8"/>
        <v/>
      </c>
      <c r="R27" s="76" t="str">
        <f t="shared" si="9"/>
        <v/>
      </c>
      <c r="S27" s="76" t="str">
        <f t="shared" si="10"/>
        <v/>
      </c>
      <c r="T27" s="76" t="str">
        <f t="shared" si="11"/>
        <v/>
      </c>
      <c r="U27" s="11">
        <f t="shared" si="12"/>
        <v>0</v>
      </c>
      <c r="V27" s="63"/>
    </row>
    <row r="28" spans="1:22" x14ac:dyDescent="0.25">
      <c r="A28" s="41"/>
      <c r="B28" s="39" t="str">
        <f>+IF(A28="","",VLOOKUP(A28,BASE!$A$1:$C$23,2))</f>
        <v/>
      </c>
      <c r="C28" s="5" t="str">
        <f>IF(A28="","",VLOOKUP(A28,BASE!$A$1:$C$23,3))</f>
        <v/>
      </c>
      <c r="D28" s="5">
        <v>22</v>
      </c>
      <c r="E28" s="5" t="str">
        <f>IF(A28="","",VLOOKUP(A28,BASE!$A$1:$E$12,5))</f>
        <v/>
      </c>
      <c r="F28" s="44"/>
      <c r="G28" s="46"/>
      <c r="H28" s="46"/>
      <c r="I28" s="46"/>
      <c r="J28" s="46"/>
      <c r="K28" s="46"/>
      <c r="L28" s="76" t="str">
        <f t="shared" si="3"/>
        <v/>
      </c>
      <c r="M28" s="76" t="str">
        <f t="shared" si="4"/>
        <v/>
      </c>
      <c r="N28" s="76" t="str">
        <f t="shared" si="5"/>
        <v/>
      </c>
      <c r="O28" s="76" t="str">
        <f t="shared" si="6"/>
        <v/>
      </c>
      <c r="P28" s="76" t="str">
        <f t="shared" si="7"/>
        <v/>
      </c>
      <c r="Q28" s="76" t="str">
        <f t="shared" si="8"/>
        <v/>
      </c>
      <c r="R28" s="76" t="str">
        <f t="shared" si="9"/>
        <v/>
      </c>
      <c r="S28" s="76" t="str">
        <f t="shared" si="10"/>
        <v/>
      </c>
      <c r="T28" s="76" t="str">
        <f t="shared" si="11"/>
        <v/>
      </c>
      <c r="U28" s="11">
        <f t="shared" si="12"/>
        <v>0</v>
      </c>
      <c r="V28" s="63"/>
    </row>
    <row r="29" spans="1:22" x14ac:dyDescent="0.25">
      <c r="A29" s="41"/>
      <c r="B29" s="39" t="str">
        <f>+IF(A29="","",VLOOKUP(A29,BASE!$A$1:$C$23,2))</f>
        <v/>
      </c>
      <c r="C29" s="5" t="str">
        <f>IF(A29="","",VLOOKUP(A29,BASE!$A$1:$C$23,3))</f>
        <v/>
      </c>
      <c r="D29" s="5">
        <v>22</v>
      </c>
      <c r="E29" s="5" t="str">
        <f>IF(A29="","",VLOOKUP(A29,BASE!$A$1:$E$12,5))</f>
        <v/>
      </c>
      <c r="F29" s="44"/>
      <c r="G29" s="46"/>
      <c r="H29" s="46"/>
      <c r="I29" s="46"/>
      <c r="J29" s="46"/>
      <c r="K29" s="46"/>
      <c r="L29" s="76" t="str">
        <f t="shared" si="3"/>
        <v/>
      </c>
      <c r="M29" s="76" t="str">
        <f t="shared" si="4"/>
        <v/>
      </c>
      <c r="N29" s="76" t="str">
        <f t="shared" si="5"/>
        <v/>
      </c>
      <c r="O29" s="76" t="str">
        <f t="shared" si="6"/>
        <v/>
      </c>
      <c r="P29" s="76" t="str">
        <f t="shared" si="7"/>
        <v/>
      </c>
      <c r="Q29" s="76" t="str">
        <f t="shared" si="8"/>
        <v/>
      </c>
      <c r="R29" s="76" t="str">
        <f t="shared" si="9"/>
        <v/>
      </c>
      <c r="S29" s="76" t="str">
        <f t="shared" si="10"/>
        <v/>
      </c>
      <c r="T29" s="76" t="str">
        <f t="shared" si="11"/>
        <v/>
      </c>
      <c r="U29" s="11">
        <f t="shared" si="12"/>
        <v>0</v>
      </c>
      <c r="V29" s="63"/>
    </row>
    <row r="30" spans="1:22" x14ac:dyDescent="0.25">
      <c r="A30" s="41"/>
      <c r="B30" s="39" t="str">
        <f>+IF(A30="","",VLOOKUP(A30,BASE!$A$1:$C$23,2))</f>
        <v/>
      </c>
      <c r="C30" s="5" t="str">
        <f>IF(A30="","",VLOOKUP(A30,BASE!$A$1:$C$23,3))</f>
        <v/>
      </c>
      <c r="D30" s="5">
        <v>22</v>
      </c>
      <c r="E30" s="5" t="str">
        <f>IF(A30="","",VLOOKUP(A30,BASE!$A$1:$E$12,5))</f>
        <v/>
      </c>
      <c r="F30" s="44"/>
      <c r="G30" s="46"/>
      <c r="H30" s="46"/>
      <c r="I30" s="46"/>
      <c r="J30" s="46"/>
      <c r="K30" s="46"/>
      <c r="L30" s="76" t="str">
        <f t="shared" si="3"/>
        <v/>
      </c>
      <c r="M30" s="76" t="str">
        <f t="shared" si="4"/>
        <v/>
      </c>
      <c r="N30" s="76" t="str">
        <f t="shared" si="5"/>
        <v/>
      </c>
      <c r="O30" s="76" t="str">
        <f t="shared" si="6"/>
        <v/>
      </c>
      <c r="P30" s="76" t="str">
        <f t="shared" si="7"/>
        <v/>
      </c>
      <c r="Q30" s="76" t="str">
        <f t="shared" si="8"/>
        <v/>
      </c>
      <c r="R30" s="76" t="str">
        <f t="shared" si="9"/>
        <v/>
      </c>
      <c r="S30" s="76" t="str">
        <f t="shared" si="10"/>
        <v/>
      </c>
      <c r="T30" s="76" t="str">
        <f t="shared" si="11"/>
        <v/>
      </c>
      <c r="U30" s="11">
        <f t="shared" si="12"/>
        <v>0</v>
      </c>
      <c r="V30" s="63"/>
    </row>
    <row r="31" spans="1:22" x14ac:dyDescent="0.25">
      <c r="A31" s="41"/>
      <c r="B31" s="39" t="str">
        <f>+IF(A31="","",VLOOKUP(A31,BASE!$A$1:$C$23,2))</f>
        <v/>
      </c>
      <c r="C31" s="5" t="str">
        <f>IF(A31="","",VLOOKUP(A31,BASE!$A$1:$C$23,3))</f>
        <v/>
      </c>
      <c r="D31" s="5">
        <v>22</v>
      </c>
      <c r="E31" s="5" t="str">
        <f>IF(A31="","",VLOOKUP(A31,BASE!$A$1:$E$12,5))</f>
        <v/>
      </c>
      <c r="F31" s="44"/>
      <c r="G31" s="46"/>
      <c r="H31" s="46"/>
      <c r="I31" s="46"/>
      <c r="J31" s="46"/>
      <c r="K31" s="46"/>
      <c r="L31" s="76" t="str">
        <f t="shared" si="3"/>
        <v/>
      </c>
      <c r="M31" s="76" t="str">
        <f t="shared" si="4"/>
        <v/>
      </c>
      <c r="N31" s="76" t="str">
        <f t="shared" si="5"/>
        <v/>
      </c>
      <c r="O31" s="76" t="str">
        <f t="shared" si="6"/>
        <v/>
      </c>
      <c r="P31" s="76" t="str">
        <f t="shared" si="7"/>
        <v/>
      </c>
      <c r="Q31" s="76" t="str">
        <f t="shared" si="8"/>
        <v/>
      </c>
      <c r="R31" s="76" t="str">
        <f t="shared" si="9"/>
        <v/>
      </c>
      <c r="S31" s="76" t="str">
        <f t="shared" si="10"/>
        <v/>
      </c>
      <c r="T31" s="76" t="str">
        <f t="shared" si="11"/>
        <v/>
      </c>
      <c r="U31" s="11">
        <f t="shared" si="12"/>
        <v>0</v>
      </c>
      <c r="V31" s="63"/>
    </row>
    <row r="32" spans="1:22" x14ac:dyDescent="0.25">
      <c r="A32" s="41"/>
      <c r="B32" s="39" t="str">
        <f>+IF(A32="","",VLOOKUP(A32,BASE!$A$1:$C$23,2))</f>
        <v/>
      </c>
      <c r="C32" s="5" t="str">
        <f>IF(A32="","",VLOOKUP(A32,BASE!$A$1:$C$23,3))</f>
        <v/>
      </c>
      <c r="D32" s="5">
        <v>22</v>
      </c>
      <c r="E32" s="5" t="str">
        <f>IF(A32="","",VLOOKUP(A32,BASE!$A$1:$E$12,5))</f>
        <v/>
      </c>
      <c r="F32" s="44"/>
      <c r="G32" s="46"/>
      <c r="H32" s="46"/>
      <c r="I32" s="46"/>
      <c r="J32" s="46"/>
      <c r="K32" s="46"/>
      <c r="L32" s="76" t="str">
        <f t="shared" si="3"/>
        <v/>
      </c>
      <c r="M32" s="76" t="str">
        <f t="shared" si="4"/>
        <v/>
      </c>
      <c r="N32" s="76" t="str">
        <f t="shared" si="5"/>
        <v/>
      </c>
      <c r="O32" s="76" t="str">
        <f t="shared" si="6"/>
        <v/>
      </c>
      <c r="P32" s="76" t="str">
        <f t="shared" si="7"/>
        <v/>
      </c>
      <c r="Q32" s="76" t="str">
        <f t="shared" si="8"/>
        <v/>
      </c>
      <c r="R32" s="76" t="str">
        <f t="shared" si="9"/>
        <v/>
      </c>
      <c r="S32" s="76" t="str">
        <f t="shared" si="10"/>
        <v/>
      </c>
      <c r="T32" s="76" t="str">
        <f t="shared" si="11"/>
        <v/>
      </c>
      <c r="U32" s="11">
        <f t="shared" si="12"/>
        <v>0</v>
      </c>
      <c r="V32" s="63"/>
    </row>
    <row r="33" spans="1:22" x14ac:dyDescent="0.25">
      <c r="A33" s="41"/>
      <c r="B33" s="39" t="str">
        <f>+IF(A33="","",VLOOKUP(A33,BASE!$A$1:$C$23,2))</f>
        <v/>
      </c>
      <c r="C33" s="5" t="str">
        <f>IF(A33="","",VLOOKUP(A33,BASE!$A$1:$C$23,3))</f>
        <v/>
      </c>
      <c r="D33" s="5">
        <v>22</v>
      </c>
      <c r="E33" s="5" t="str">
        <f>IF(A33="","",VLOOKUP(A33,BASE!$A$1:$E$12,5))</f>
        <v/>
      </c>
      <c r="F33" s="44"/>
      <c r="G33" s="46"/>
      <c r="H33" s="46"/>
      <c r="I33" s="46"/>
      <c r="J33" s="46"/>
      <c r="K33" s="46"/>
      <c r="L33" s="76" t="str">
        <f t="shared" si="3"/>
        <v/>
      </c>
      <c r="M33" s="76" t="str">
        <f t="shared" si="4"/>
        <v/>
      </c>
      <c r="N33" s="76" t="str">
        <f t="shared" si="5"/>
        <v/>
      </c>
      <c r="O33" s="76" t="str">
        <f t="shared" si="6"/>
        <v/>
      </c>
      <c r="P33" s="76" t="str">
        <f t="shared" si="7"/>
        <v/>
      </c>
      <c r="Q33" s="76" t="str">
        <f t="shared" si="8"/>
        <v/>
      </c>
      <c r="R33" s="76" t="str">
        <f t="shared" si="9"/>
        <v/>
      </c>
      <c r="S33" s="76" t="str">
        <f t="shared" si="10"/>
        <v/>
      </c>
      <c r="T33" s="76" t="str">
        <f t="shared" si="11"/>
        <v/>
      </c>
      <c r="U33" s="11">
        <f t="shared" si="12"/>
        <v>0</v>
      </c>
      <c r="V33" s="63"/>
    </row>
    <row r="34" spans="1:22" x14ac:dyDescent="0.25">
      <c r="A34" s="41"/>
      <c r="B34" s="39" t="str">
        <f>+IF(A34="","",VLOOKUP(A34,BASE!$A$1:$C$23,2))</f>
        <v/>
      </c>
      <c r="C34" s="5" t="str">
        <f>IF(A34="","",VLOOKUP(A34,BASE!$A$1:$C$23,3))</f>
        <v/>
      </c>
      <c r="D34" s="5">
        <v>22</v>
      </c>
      <c r="E34" s="5" t="str">
        <f>IF(A34="","",VLOOKUP(A34,BASE!$A$1:$E$12,5))</f>
        <v/>
      </c>
      <c r="F34" s="44"/>
      <c r="G34" s="46"/>
      <c r="H34" s="46"/>
      <c r="I34" s="46"/>
      <c r="J34" s="46"/>
      <c r="K34" s="46"/>
      <c r="L34" s="76" t="str">
        <f t="shared" si="3"/>
        <v/>
      </c>
      <c r="M34" s="76" t="str">
        <f t="shared" si="4"/>
        <v/>
      </c>
      <c r="N34" s="76" t="str">
        <f t="shared" si="5"/>
        <v/>
      </c>
      <c r="O34" s="76" t="str">
        <f t="shared" si="6"/>
        <v/>
      </c>
      <c r="P34" s="76" t="str">
        <f t="shared" si="7"/>
        <v/>
      </c>
      <c r="Q34" s="76" t="str">
        <f t="shared" si="8"/>
        <v/>
      </c>
      <c r="R34" s="76" t="str">
        <f t="shared" si="9"/>
        <v/>
      </c>
      <c r="S34" s="76" t="str">
        <f t="shared" si="10"/>
        <v/>
      </c>
      <c r="T34" s="76" t="str">
        <f t="shared" si="11"/>
        <v/>
      </c>
      <c r="U34" s="11">
        <f t="shared" si="12"/>
        <v>0</v>
      </c>
      <c r="V34" s="63"/>
    </row>
    <row r="35" spans="1:22" x14ac:dyDescent="0.25">
      <c r="A35" s="41"/>
      <c r="B35" s="39" t="str">
        <f>+IF(A35="","",VLOOKUP(A35,BASE!$A$1:$C$23,2))</f>
        <v/>
      </c>
      <c r="C35" s="5" t="str">
        <f>IF(A35="","",VLOOKUP(A35,BASE!$A$1:$C$23,3))</f>
        <v/>
      </c>
      <c r="D35" s="5">
        <v>22</v>
      </c>
      <c r="E35" s="5" t="str">
        <f>IF(A35="","",VLOOKUP(A35,BASE!$A$1:$E$12,5))</f>
        <v/>
      </c>
      <c r="F35" s="44"/>
      <c r="G35" s="46"/>
      <c r="H35" s="46"/>
      <c r="I35" s="46"/>
      <c r="J35" s="46"/>
      <c r="K35" s="46"/>
      <c r="L35" s="76" t="str">
        <f t="shared" si="3"/>
        <v/>
      </c>
      <c r="M35" s="76" t="str">
        <f t="shared" si="4"/>
        <v/>
      </c>
      <c r="N35" s="76" t="str">
        <f t="shared" si="5"/>
        <v/>
      </c>
      <c r="O35" s="76" t="str">
        <f t="shared" si="6"/>
        <v/>
      </c>
      <c r="P35" s="76" t="str">
        <f t="shared" si="7"/>
        <v/>
      </c>
      <c r="Q35" s="76" t="str">
        <f t="shared" si="8"/>
        <v/>
      </c>
      <c r="R35" s="76" t="str">
        <f t="shared" si="9"/>
        <v/>
      </c>
      <c r="S35" s="76" t="str">
        <f t="shared" si="10"/>
        <v/>
      </c>
      <c r="T35" s="76" t="str">
        <f t="shared" si="11"/>
        <v/>
      </c>
      <c r="U35" s="11">
        <f t="shared" si="12"/>
        <v>0</v>
      </c>
      <c r="V35" s="63"/>
    </row>
    <row r="36" spans="1:22" x14ac:dyDescent="0.25">
      <c r="A36" s="41"/>
      <c r="B36" s="39" t="str">
        <f>+IF(A36="","",VLOOKUP(A36,BASE!$A$1:$C$23,2))</f>
        <v/>
      </c>
      <c r="C36" s="5" t="str">
        <f>IF(A36="","",VLOOKUP(A36,BASE!$A$1:$C$23,3))</f>
        <v/>
      </c>
      <c r="D36" s="5">
        <v>22</v>
      </c>
      <c r="E36" s="5" t="str">
        <f>IF(A36="","",VLOOKUP(A36,BASE!$A$1:$E$12,5))</f>
        <v/>
      </c>
      <c r="F36" s="44"/>
      <c r="G36" s="46"/>
      <c r="H36" s="46"/>
      <c r="I36" s="46"/>
      <c r="J36" s="46"/>
      <c r="K36" s="46"/>
      <c r="L36" s="76" t="str">
        <f t="shared" si="3"/>
        <v/>
      </c>
      <c r="M36" s="76" t="str">
        <f t="shared" si="4"/>
        <v/>
      </c>
      <c r="N36" s="76" t="str">
        <f t="shared" si="5"/>
        <v/>
      </c>
      <c r="O36" s="76" t="str">
        <f t="shared" si="6"/>
        <v/>
      </c>
      <c r="P36" s="76" t="str">
        <f t="shared" si="7"/>
        <v/>
      </c>
      <c r="Q36" s="76" t="str">
        <f t="shared" si="8"/>
        <v/>
      </c>
      <c r="R36" s="76" t="str">
        <f t="shared" si="9"/>
        <v/>
      </c>
      <c r="S36" s="76" t="str">
        <f t="shared" si="10"/>
        <v/>
      </c>
      <c r="T36" s="76" t="str">
        <f t="shared" si="11"/>
        <v/>
      </c>
      <c r="U36" s="11">
        <f t="shared" si="12"/>
        <v>0</v>
      </c>
      <c r="V36" s="63"/>
    </row>
    <row r="37" spans="1:22" x14ac:dyDescent="0.25">
      <c r="A37" s="41"/>
      <c r="B37" s="39" t="str">
        <f>+IF(A37="","",VLOOKUP(A37,BASE!$A$1:$C$23,2))</f>
        <v/>
      </c>
      <c r="C37" s="5" t="str">
        <f>IF(A37="","",VLOOKUP(A37,BASE!$A$1:$C$23,3))</f>
        <v/>
      </c>
      <c r="D37" s="5">
        <v>22</v>
      </c>
      <c r="E37" s="5" t="str">
        <f>IF(A37="","",VLOOKUP(A37,BASE!$A$1:$E$12,5))</f>
        <v/>
      </c>
      <c r="F37" s="44"/>
      <c r="G37" s="46"/>
      <c r="H37" s="46"/>
      <c r="I37" s="46"/>
      <c r="J37" s="46"/>
      <c r="K37" s="46"/>
      <c r="L37" s="76" t="str">
        <f t="shared" si="3"/>
        <v/>
      </c>
      <c r="M37" s="76" t="str">
        <f t="shared" si="4"/>
        <v/>
      </c>
      <c r="N37" s="76" t="str">
        <f t="shared" si="5"/>
        <v/>
      </c>
      <c r="O37" s="76" t="str">
        <f t="shared" si="6"/>
        <v/>
      </c>
      <c r="P37" s="76" t="str">
        <f t="shared" si="7"/>
        <v/>
      </c>
      <c r="Q37" s="76" t="str">
        <f t="shared" si="8"/>
        <v/>
      </c>
      <c r="R37" s="76" t="str">
        <f t="shared" si="9"/>
        <v/>
      </c>
      <c r="S37" s="76" t="str">
        <f t="shared" si="10"/>
        <v/>
      </c>
      <c r="T37" s="76" t="str">
        <f t="shared" si="11"/>
        <v/>
      </c>
      <c r="U37" s="11">
        <f t="shared" si="12"/>
        <v>0</v>
      </c>
      <c r="V37" s="63"/>
    </row>
    <row r="38" spans="1:22" x14ac:dyDescent="0.25">
      <c r="A38" s="41"/>
      <c r="B38" s="39" t="str">
        <f>+IF(A38="","",VLOOKUP(A38,BASE!$A$1:$C$23,2))</f>
        <v/>
      </c>
      <c r="C38" s="5" t="str">
        <f>IF(A38="","",VLOOKUP(A38,BASE!$A$1:$C$23,3))</f>
        <v/>
      </c>
      <c r="D38" s="5">
        <v>22</v>
      </c>
      <c r="E38" s="5" t="str">
        <f>IF(A38="","",VLOOKUP(A38,BASE!$A$1:$E$12,5))</f>
        <v/>
      </c>
      <c r="F38" s="44"/>
      <c r="G38" s="46"/>
      <c r="H38" s="46"/>
      <c r="I38" s="46"/>
      <c r="J38" s="46"/>
      <c r="K38" s="46"/>
      <c r="L38" s="76" t="str">
        <f t="shared" si="3"/>
        <v/>
      </c>
      <c r="M38" s="76" t="str">
        <f t="shared" si="4"/>
        <v/>
      </c>
      <c r="N38" s="76" t="str">
        <f t="shared" si="5"/>
        <v/>
      </c>
      <c r="O38" s="76" t="str">
        <f t="shared" si="6"/>
        <v/>
      </c>
      <c r="P38" s="76" t="str">
        <f t="shared" si="7"/>
        <v/>
      </c>
      <c r="Q38" s="76" t="str">
        <f t="shared" si="8"/>
        <v/>
      </c>
      <c r="R38" s="76" t="str">
        <f t="shared" si="9"/>
        <v/>
      </c>
      <c r="S38" s="76" t="str">
        <f t="shared" si="10"/>
        <v/>
      </c>
      <c r="T38" s="76" t="str">
        <f t="shared" si="11"/>
        <v/>
      </c>
      <c r="U38" s="11">
        <f t="shared" si="12"/>
        <v>0</v>
      </c>
      <c r="V38" s="63"/>
    </row>
    <row r="39" spans="1:22" x14ac:dyDescent="0.25">
      <c r="A39" s="41"/>
      <c r="B39" s="39" t="str">
        <f>+IF(A39="","",VLOOKUP(A39,BASE!$A$1:$C$23,2))</f>
        <v/>
      </c>
      <c r="C39" s="5" t="str">
        <f>IF(A39="","",VLOOKUP(A39,BASE!$A$1:$C$23,3))</f>
        <v/>
      </c>
      <c r="D39" s="5">
        <v>22</v>
      </c>
      <c r="E39" s="5" t="str">
        <f>IF(A39="","",VLOOKUP(A39,BASE!$A$1:$E$12,5))</f>
        <v/>
      </c>
      <c r="F39" s="44"/>
      <c r="G39" s="46"/>
      <c r="H39" s="46"/>
      <c r="I39" s="46"/>
      <c r="J39" s="46"/>
      <c r="K39" s="46"/>
      <c r="L39" s="76" t="str">
        <f t="shared" si="3"/>
        <v/>
      </c>
      <c r="M39" s="76" t="str">
        <f t="shared" si="4"/>
        <v/>
      </c>
      <c r="N39" s="76" t="str">
        <f t="shared" si="5"/>
        <v/>
      </c>
      <c r="O39" s="76" t="str">
        <f t="shared" si="6"/>
        <v/>
      </c>
      <c r="P39" s="76" t="str">
        <f t="shared" si="7"/>
        <v/>
      </c>
      <c r="Q39" s="76" t="str">
        <f t="shared" si="8"/>
        <v/>
      </c>
      <c r="R39" s="76" t="str">
        <f t="shared" si="9"/>
        <v/>
      </c>
      <c r="S39" s="76" t="str">
        <f t="shared" si="10"/>
        <v/>
      </c>
      <c r="T39" s="76" t="str">
        <f t="shared" si="11"/>
        <v/>
      </c>
      <c r="U39" s="11">
        <f t="shared" si="12"/>
        <v>0</v>
      </c>
      <c r="V39" s="63"/>
    </row>
    <row r="40" spans="1:22" x14ac:dyDescent="0.25">
      <c r="A40" s="41"/>
      <c r="B40" s="39" t="str">
        <f>+IF(A40="","",VLOOKUP(A40,BASE!$A$1:$C$23,2))</f>
        <v/>
      </c>
      <c r="C40" s="5" t="str">
        <f>IF(A40="","",VLOOKUP(A40,BASE!$A$1:$C$23,3))</f>
        <v/>
      </c>
      <c r="D40" s="5">
        <v>22</v>
      </c>
      <c r="E40" s="5" t="str">
        <f>IF(A40="","",VLOOKUP(A40,BASE!$A$1:$E$12,5))</f>
        <v/>
      </c>
      <c r="F40" s="44"/>
      <c r="G40" s="46"/>
      <c r="H40" s="46"/>
      <c r="I40" s="46"/>
      <c r="J40" s="46"/>
      <c r="K40" s="46"/>
      <c r="L40" s="76" t="str">
        <f t="shared" si="3"/>
        <v/>
      </c>
      <c r="M40" s="76" t="str">
        <f t="shared" si="4"/>
        <v/>
      </c>
      <c r="N40" s="76" t="str">
        <f t="shared" si="5"/>
        <v/>
      </c>
      <c r="O40" s="76" t="str">
        <f t="shared" si="6"/>
        <v/>
      </c>
      <c r="P40" s="76" t="str">
        <f t="shared" si="7"/>
        <v/>
      </c>
      <c r="Q40" s="76" t="str">
        <f t="shared" si="8"/>
        <v/>
      </c>
      <c r="R40" s="76" t="str">
        <f t="shared" si="9"/>
        <v/>
      </c>
      <c r="S40" s="76" t="str">
        <f t="shared" si="10"/>
        <v/>
      </c>
      <c r="T40" s="76" t="str">
        <f t="shared" si="11"/>
        <v/>
      </c>
      <c r="U40" s="11">
        <f t="shared" si="12"/>
        <v>0</v>
      </c>
      <c r="V40" s="63"/>
    </row>
    <row r="41" spans="1:22" x14ac:dyDescent="0.25">
      <c r="A41" s="41"/>
      <c r="B41" s="39" t="str">
        <f>+IF(A41="","",VLOOKUP(A41,BASE!$A$1:$C$23,2))</f>
        <v/>
      </c>
      <c r="C41" s="5" t="str">
        <f>IF(A41="","",VLOOKUP(A41,BASE!$A$1:$C$23,3))</f>
        <v/>
      </c>
      <c r="D41" s="5">
        <v>22</v>
      </c>
      <c r="E41" s="5" t="str">
        <f>IF(A41="","",VLOOKUP(A41,BASE!$A$1:$E$12,5))</f>
        <v/>
      </c>
      <c r="F41" s="44"/>
      <c r="G41" s="46"/>
      <c r="H41" s="46"/>
      <c r="I41" s="46"/>
      <c r="J41" s="46"/>
      <c r="K41" s="46"/>
      <c r="L41" s="76" t="str">
        <f t="shared" si="3"/>
        <v/>
      </c>
      <c r="M41" s="76" t="str">
        <f t="shared" si="4"/>
        <v/>
      </c>
      <c r="N41" s="76" t="str">
        <f t="shared" si="5"/>
        <v/>
      </c>
      <c r="O41" s="76" t="str">
        <f t="shared" si="6"/>
        <v/>
      </c>
      <c r="P41" s="76" t="str">
        <f t="shared" si="7"/>
        <v/>
      </c>
      <c r="Q41" s="76" t="str">
        <f t="shared" si="8"/>
        <v/>
      </c>
      <c r="R41" s="76" t="str">
        <f t="shared" si="9"/>
        <v/>
      </c>
      <c r="S41" s="76" t="str">
        <f t="shared" si="10"/>
        <v/>
      </c>
      <c r="T41" s="76" t="str">
        <f t="shared" si="11"/>
        <v/>
      </c>
      <c r="U41" s="11">
        <f t="shared" si="12"/>
        <v>0</v>
      </c>
      <c r="V41" s="63"/>
    </row>
    <row r="42" spans="1:22" x14ac:dyDescent="0.25">
      <c r="A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V42" s="42"/>
    </row>
    <row r="43" spans="1:22" x14ac:dyDescent="0.25">
      <c r="A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V43" s="42"/>
    </row>
    <row r="44" spans="1:22" x14ac:dyDescent="0.25">
      <c r="A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V44" s="42"/>
    </row>
    <row r="45" spans="1:22" x14ac:dyDescent="0.25">
      <c r="A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V45" s="42"/>
    </row>
    <row r="46" spans="1:22" x14ac:dyDescent="0.25">
      <c r="A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V46" s="42"/>
    </row>
    <row r="47" spans="1:22" x14ac:dyDescent="0.25">
      <c r="A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V47" s="42"/>
    </row>
    <row r="48" spans="1:22" x14ac:dyDescent="0.25">
      <c r="A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V48" s="42"/>
    </row>
    <row r="49" spans="1:22" x14ac:dyDescent="0.25">
      <c r="A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V49" s="42"/>
    </row>
    <row r="50" spans="1:22" x14ac:dyDescent="0.25">
      <c r="A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V50" s="42"/>
    </row>
    <row r="51" spans="1:22" x14ac:dyDescent="0.25">
      <c r="A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V51" s="42"/>
    </row>
    <row r="52" spans="1:22" x14ac:dyDescent="0.25">
      <c r="A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V52" s="42"/>
    </row>
    <row r="53" spans="1:22" x14ac:dyDescent="0.25">
      <c r="A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V53" s="42"/>
    </row>
    <row r="54" spans="1:22" x14ac:dyDescent="0.25">
      <c r="A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V54" s="42"/>
    </row>
    <row r="55" spans="1:22" x14ac:dyDescent="0.25">
      <c r="A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V55" s="42"/>
    </row>
    <row r="56" spans="1:22" x14ac:dyDescent="0.25">
      <c r="A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V56" s="42"/>
    </row>
    <row r="57" spans="1:22" x14ac:dyDescent="0.25">
      <c r="A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V57" s="42"/>
    </row>
    <row r="58" spans="1:22" x14ac:dyDescent="0.25">
      <c r="A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V58" s="42"/>
    </row>
    <row r="59" spans="1:22" x14ac:dyDescent="0.25">
      <c r="A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V59" s="42"/>
    </row>
    <row r="60" spans="1:22" x14ac:dyDescent="0.25">
      <c r="A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V60" s="42"/>
    </row>
    <row r="61" spans="1:22" x14ac:dyDescent="0.25">
      <c r="A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V61" s="42"/>
    </row>
    <row r="62" spans="1:22" x14ac:dyDescent="0.25">
      <c r="A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V62" s="42"/>
    </row>
    <row r="63" spans="1:22" x14ac:dyDescent="0.25">
      <c r="A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V63" s="42"/>
    </row>
    <row r="64" spans="1:22" x14ac:dyDescent="0.25">
      <c r="A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V64" s="42"/>
    </row>
    <row r="65" spans="1:22" x14ac:dyDescent="0.25">
      <c r="A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V65" s="42"/>
    </row>
    <row r="66" spans="1:22" x14ac:dyDescent="0.25">
      <c r="A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V66" s="42"/>
    </row>
    <row r="67" spans="1:22" x14ac:dyDescent="0.25">
      <c r="A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V67" s="42"/>
    </row>
    <row r="68" spans="1:22" x14ac:dyDescent="0.25">
      <c r="A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V68" s="42"/>
    </row>
    <row r="69" spans="1:22" x14ac:dyDescent="0.25">
      <c r="A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V69" s="42"/>
    </row>
    <row r="70" spans="1:22" x14ac:dyDescent="0.25">
      <c r="A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V70" s="42"/>
    </row>
    <row r="71" spans="1:22" x14ac:dyDescent="0.25">
      <c r="A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V71" s="42"/>
    </row>
    <row r="72" spans="1:22" x14ac:dyDescent="0.25">
      <c r="A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V72" s="42"/>
    </row>
    <row r="73" spans="1:22" x14ac:dyDescent="0.25">
      <c r="A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V73" s="42"/>
    </row>
    <row r="74" spans="1:22" x14ac:dyDescent="0.25">
      <c r="A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V74" s="42"/>
    </row>
    <row r="75" spans="1:22" x14ac:dyDescent="0.25">
      <c r="A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V75" s="42"/>
    </row>
    <row r="76" spans="1:22" x14ac:dyDescent="0.25">
      <c r="A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V76" s="42"/>
    </row>
    <row r="77" spans="1:22" x14ac:dyDescent="0.25">
      <c r="A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V77" s="42"/>
    </row>
    <row r="78" spans="1:22" x14ac:dyDescent="0.25">
      <c r="A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V78" s="42"/>
    </row>
    <row r="79" spans="1:22" x14ac:dyDescent="0.25">
      <c r="A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V79" s="42"/>
    </row>
    <row r="80" spans="1:22" x14ac:dyDescent="0.25">
      <c r="A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V80" s="42"/>
    </row>
    <row r="81" spans="1:22" x14ac:dyDescent="0.25">
      <c r="A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V81" s="42"/>
    </row>
    <row r="82" spans="1:22" x14ac:dyDescent="0.25">
      <c r="A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V82" s="42"/>
    </row>
    <row r="83" spans="1:22" x14ac:dyDescent="0.25">
      <c r="A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V83" s="42"/>
    </row>
    <row r="84" spans="1:22" x14ac:dyDescent="0.25">
      <c r="A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V84" s="42"/>
    </row>
    <row r="85" spans="1:22" x14ac:dyDescent="0.25">
      <c r="A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V85" s="42"/>
    </row>
    <row r="86" spans="1:22" x14ac:dyDescent="0.25">
      <c r="A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V86" s="42"/>
    </row>
    <row r="87" spans="1:22" x14ac:dyDescent="0.25">
      <c r="A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V87" s="42"/>
    </row>
    <row r="88" spans="1:22" x14ac:dyDescent="0.25">
      <c r="A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V88" s="42"/>
    </row>
    <row r="89" spans="1:22" x14ac:dyDescent="0.25">
      <c r="A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V89" s="42"/>
    </row>
    <row r="90" spans="1:22" x14ac:dyDescent="0.25">
      <c r="A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V90" s="42"/>
    </row>
    <row r="91" spans="1:22" x14ac:dyDescent="0.25">
      <c r="A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V91" s="42"/>
    </row>
    <row r="92" spans="1:22" x14ac:dyDescent="0.25">
      <c r="A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V92" s="42"/>
    </row>
    <row r="93" spans="1:22" x14ac:dyDescent="0.25"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</row>
    <row r="94" spans="1:22" x14ac:dyDescent="0.25"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</row>
  </sheetData>
  <sheetProtection sort="0" autoFilter="0"/>
  <autoFilter ref="A4:U96"/>
  <dataConsolidate/>
  <mergeCells count="4">
    <mergeCell ref="V3:V4"/>
    <mergeCell ref="A2:U2"/>
    <mergeCell ref="A3:D3"/>
    <mergeCell ref="F3:U3"/>
  </mergeCells>
  <dataValidations count="1">
    <dataValidation type="list" allowBlank="1" showInputMessage="1" sqref="A8:A19">
      <formula1>OFFSET(SECUSIEGE,MATCH(D8,ETAB2,0)-1,0,COUNTIF(ETAB2,D8))</formula1>
    </dataValidation>
  </dataValidations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BASE!$S$2:$S$5</xm:f>
          </x14:formula1>
          <xm:sqref>F7:F41</xm:sqref>
        </x14:dataValidation>
        <x14:dataValidation type="list" allowBlank="1" showInputMessage="1">
          <x14:formula1>
            <xm:f>BASE!$A$1:$A$10</xm:f>
          </x14:formula1>
          <xm:sqref>A7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4" tint="-0.499984740745262"/>
    <pageSetUpPr fitToPage="1"/>
  </sheetPr>
  <dimension ref="A1:AL27"/>
  <sheetViews>
    <sheetView workbookViewId="0">
      <selection activeCell="B39" sqref="B39:B41"/>
    </sheetView>
  </sheetViews>
  <sheetFormatPr baseColWidth="10" defaultRowHeight="15" x14ac:dyDescent="0.25"/>
  <cols>
    <col min="1" max="1" width="14" bestFit="1" customWidth="1"/>
    <col min="4" max="6" width="11.42578125" hidden="1" customWidth="1"/>
    <col min="9" max="10" width="11.42578125" hidden="1" customWidth="1"/>
    <col min="11" max="14" width="11.42578125" customWidth="1"/>
    <col min="18" max="19" width="11.42578125" hidden="1" customWidth="1"/>
    <col min="21" max="22" width="11.42578125" hidden="1" customWidth="1"/>
    <col min="25" max="26" width="11.42578125" hidden="1" customWidth="1"/>
  </cols>
  <sheetData>
    <row r="1" spans="1:38" x14ac:dyDescent="0.25">
      <c r="A1" s="111" t="s">
        <v>0</v>
      </c>
      <c r="B1" s="112" t="s">
        <v>1</v>
      </c>
      <c r="C1" s="112" t="s">
        <v>2</v>
      </c>
      <c r="D1" s="110" t="s">
        <v>63</v>
      </c>
      <c r="E1" s="110" t="s">
        <v>67</v>
      </c>
      <c r="F1" s="110" t="s">
        <v>110</v>
      </c>
      <c r="G1" s="110" t="s">
        <v>62</v>
      </c>
      <c r="H1" s="110" t="s">
        <v>68</v>
      </c>
      <c r="I1" s="110" t="s">
        <v>64</v>
      </c>
      <c r="J1" s="110" t="s">
        <v>69</v>
      </c>
      <c r="K1" s="110" t="s">
        <v>71</v>
      </c>
      <c r="L1" s="110" t="s">
        <v>138</v>
      </c>
      <c r="M1" s="110" t="s">
        <v>111</v>
      </c>
      <c r="N1" s="110" t="s">
        <v>139</v>
      </c>
      <c r="O1" s="110" t="s">
        <v>4</v>
      </c>
      <c r="P1" s="110" t="s">
        <v>140</v>
      </c>
      <c r="Q1" s="110" t="s">
        <v>51</v>
      </c>
      <c r="R1" s="110" t="s">
        <v>8</v>
      </c>
      <c r="S1" s="110" t="s">
        <v>9</v>
      </c>
      <c r="T1" s="110" t="s">
        <v>53</v>
      </c>
      <c r="U1" s="110" t="s">
        <v>10</v>
      </c>
      <c r="V1" s="110" t="s">
        <v>11</v>
      </c>
      <c r="W1" s="110" t="s">
        <v>52</v>
      </c>
      <c r="X1" s="110" t="s">
        <v>54</v>
      </c>
      <c r="Y1" s="110" t="s">
        <v>12</v>
      </c>
      <c r="Z1" s="110" t="s">
        <v>13</v>
      </c>
      <c r="AA1" s="110" t="s">
        <v>14</v>
      </c>
      <c r="AB1" s="110" t="s">
        <v>72</v>
      </c>
      <c r="AC1" s="110" t="s">
        <v>70</v>
      </c>
    </row>
    <row r="2" spans="1:38" ht="24.75" customHeight="1" x14ac:dyDescent="0.25">
      <c r="A2" s="111"/>
      <c r="B2" s="112"/>
      <c r="C2" s="112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110"/>
    </row>
    <row r="3" spans="1:38" x14ac:dyDescent="0.25">
      <c r="A3" s="8">
        <f>+BASE!A1</f>
        <v>1</v>
      </c>
      <c r="B3" s="9" t="str">
        <f>+BASE!B1</f>
        <v>pierre</v>
      </c>
      <c r="C3" s="9" t="str">
        <f>+BASE!C1</f>
        <v>PATRICK</v>
      </c>
      <c r="D3" s="12">
        <f>SUMIFS('Suivi des arrêts'!$BA$10:$BA$43,'Suivi des arrêts'!$A$10:$A$43,'RECAP arrêts'!A3,'Suivi des arrêts'!$AZ$10:$AZ$43,2015)</f>
        <v>0</v>
      </c>
      <c r="E3" s="12">
        <f>+SUMIFS(ARCHIVE!$BA$7:$BA$106,ARCHIVE!$A$7:$A$106,'RECAP arrêts'!A3,ARCHIVE!$AZ$7:$AZ$106,2015)</f>
        <v>0</v>
      </c>
      <c r="F3" s="12">
        <f>SUMIFS('Suivi des arrêts'!$B$10:$B$43,'Suivi des arrêts'!$A$10:$A$43,'RECAP arrêts'!A3,'Suivi des arrêts'!$AZ$10:$AZ$43,2015)</f>
        <v>0</v>
      </c>
      <c r="G3" s="12">
        <f>SUMIFS('Suivi des arrêts'!$BA$10:$BA$43,'Suivi des arrêts'!$A$10:$A$43,'RECAP arrêts'!A3,'Suivi des arrêts'!$AZ$10:$AZ$43,2016)</f>
        <v>2</v>
      </c>
      <c r="H3" s="12">
        <f>+SUMIFS(ARCHIVE!$BA$7:$BA$106,ARCHIVE!$A$7:$A$106,'RECAP arrêts'!A3,ARCHIVE!$AZ$7:$AZ$106,2016)</f>
        <v>0</v>
      </c>
      <c r="I3" s="12">
        <f>SUMIFS('Suivi des arrêts'!$BA$10:$BA$43,'Suivi des arrêts'!$A$10:$A$43,'RECAP arrêts'!A3,'Suivi des arrêts'!$AZ$10:$AZ$43,2017)</f>
        <v>0</v>
      </c>
      <c r="J3" s="12">
        <f>+SUMIFS(ARCHIVE!$BA$7:$BA$106,ARCHIVE!$A$7:$A$106,'RECAP arrêts'!A3,ARCHIVE!$AZ$7:$AZ$106,2017)</f>
        <v>0</v>
      </c>
      <c r="K3" s="12">
        <f>SUMIFS('Suivi des arrêts'!$B$10:$B$43,'Suivi des arrêts'!$A$10:$A$43,'RECAP arrêts'!A3,'Suivi des arrêts'!$AZ$10:$AZ$43,2016)</f>
        <v>5</v>
      </c>
      <c r="L3" s="12">
        <f>SUMIFS(ARCHIVE!$B$5:$B$150,ARCHIVE!$A$5:$A$150,A3,ARCHIVE!$AZ$5:$AZ$150,2016)</f>
        <v>0</v>
      </c>
      <c r="M3" s="12">
        <f>SUMIFS('Suivi des arrêts'!$B$10:$B$43,'Suivi des arrêts'!$A$10:$A$43,'RECAP arrêts'!A3,'Suivi des arrêts'!$AZ$10:$AZ$43,2017)</f>
        <v>0</v>
      </c>
      <c r="N3" s="12">
        <f>SUMIFS(ARCHIVE!$B$5:$B$150,ARCHIVE!$A$5:$A$150,A3,ARCHIVE!$AZ$5:$AZ$150,2017)</f>
        <v>0</v>
      </c>
      <c r="O3" s="12">
        <f>+SUMIF('Suivi des arrêts'!$A$10:$A$105,A3,'Suivi des arrêts'!$B$10:$B$105)</f>
        <v>5</v>
      </c>
      <c r="P3" s="12">
        <f>SUMIF(ARCHIVE!$A$5:$A$150,A3,ARCHIVE!$B$5:$B$150)</f>
        <v>0</v>
      </c>
      <c r="Q3" s="5">
        <f>+R3+S3</f>
        <v>5</v>
      </c>
      <c r="R3" s="5">
        <f>SUMPRODUCT(('Suivi des arrêts'!$A$10:$A$108='RECAP arrêts'!A3)*('Suivi des arrêts'!$G$10:$G$108=BASE!$L$3)*('Suivi des arrêts'!$B$10:$B$108))</f>
        <v>5</v>
      </c>
      <c r="S3" s="5">
        <f>SUMPRODUCT(('Suivi des arrêts'!$A$10:$A$108='RECAP arrêts'!A3)*('Suivi des arrêts'!$G$10:$G$108=BASE!$L$4)*('Suivi des arrêts'!$B$10:$B$108))</f>
        <v>0</v>
      </c>
      <c r="T3" s="5">
        <f>+U3+V3</f>
        <v>0</v>
      </c>
      <c r="U3" s="5">
        <f>SUMPRODUCT(('Suivi des arrêts'!$A$10:$A$108='RECAP arrêts'!A3)*('Suivi des arrêts'!$G$10:$G$108=BASE!$L$1)*('Suivi des arrêts'!$B$10:$B$108))</f>
        <v>0</v>
      </c>
      <c r="V3" s="5">
        <f>SUMPRODUCT(('Suivi des arrêts'!$A$10:$A$108='RECAP arrêts'!A3)*('Suivi des arrêts'!$G$10:$G$108=BASE!$L$2)*('Suivi des arrêts'!$B$10:$B$108))</f>
        <v>0</v>
      </c>
      <c r="W3" s="5">
        <f>SUMPRODUCT(('Suivi des arrêts'!$A$10:$A$108='RECAP arrêts'!A3)*('Suivi des arrêts'!$G$10:$G$108=BASE!$L$8)*('Suivi des arrêts'!$B$10:$B$108))</f>
        <v>0</v>
      </c>
      <c r="X3" s="5">
        <f>+Y3+Z3</f>
        <v>0</v>
      </c>
      <c r="Y3" s="5">
        <f>SUMPRODUCT(('Suivi des arrêts'!$A$10:$A$108='RECAP arrêts'!A3)*('Suivi des arrêts'!$G$10:$G$108=BASE!$L$5)*('Suivi des arrêts'!$B$10:$B$108))</f>
        <v>0</v>
      </c>
      <c r="Z3" s="5">
        <f>SUMPRODUCT(('Suivi des arrêts'!$A$10:$A$108='RECAP arrêts'!A3)*('Suivi des arrêts'!$G$10:$G$108=BASE!$L$6)*('Suivi des arrêts'!$B$10:$B$108))</f>
        <v>0</v>
      </c>
      <c r="AA3" s="5">
        <f>SUMPRODUCT(('Suivi des arrêts'!$A$10:$A$108='RECAP arrêts'!A3)*('Suivi des arrêts'!$G$10:$G$108=BASE!$L$7)*('Suivi des arrêts'!$B$10:$B$108))</f>
        <v>0</v>
      </c>
      <c r="AB3" s="12">
        <f>+SUMIFS(ARCHIVE!$B$7:$B$106,ARCHIVE!$A$7:$A$106,'RECAP arrêts'!A3,ARCHIVE!$AZ$7:$AZ$106,2016)</f>
        <v>0</v>
      </c>
      <c r="AC3" s="12">
        <f>+SUMIF(ARCHIVE!$A$7:$A$106,'RECAP arrêts'!A3,ARCHIVE!$AV$7:$AV$106)</f>
        <v>0</v>
      </c>
    </row>
    <row r="4" spans="1:38" x14ac:dyDescent="0.25">
      <c r="A4" s="8">
        <f>+BASE!A2</f>
        <v>2</v>
      </c>
      <c r="B4" s="9" t="str">
        <f>+BASE!B2</f>
        <v xml:space="preserve">paul </v>
      </c>
      <c r="C4" s="9" t="str">
        <f>+BASE!C2</f>
        <v>LAURENT</v>
      </c>
      <c r="D4" s="12">
        <f>SUMIFS('Suivi des arrêts'!$BA$10:$BA$43,'Suivi des arrêts'!$A$10:$A$43,'RECAP arrêts'!A4,'Suivi des arrêts'!$AZ$10:$AZ$43,2015)</f>
        <v>0</v>
      </c>
      <c r="E4" s="12">
        <f>+SUMIFS(ARCHIVE!$BA$7:$BA$106,ARCHIVE!$A$7:$A$106,'RECAP arrêts'!A4,ARCHIVE!$AZ$7:$AZ$106,2015)</f>
        <v>0</v>
      </c>
      <c r="F4" s="12">
        <f>SUMIFS('Suivi des arrêts'!$B$10:$B$43,'Suivi des arrêts'!$A$10:$A$43,'RECAP arrêts'!A4,'Suivi des arrêts'!$AZ$10:$AZ$43,2015)</f>
        <v>0</v>
      </c>
      <c r="G4" s="12">
        <f>SUMIFS('Suivi des arrêts'!$BA$10:$BA$43,'Suivi des arrêts'!$A$10:$A$43,'RECAP arrêts'!A4,'Suivi des arrêts'!$AZ$10:$AZ$43,2016)</f>
        <v>2</v>
      </c>
      <c r="H4" s="12">
        <f>+SUMIFS(ARCHIVE!$BA$7:$BA$106,ARCHIVE!$A$7:$A$106,'RECAP arrêts'!A4,ARCHIVE!$AZ$7:$AZ$106,2016)</f>
        <v>0</v>
      </c>
      <c r="I4" s="12">
        <f>SUMIFS('Suivi des arrêts'!$BA$10:$BA$43,'Suivi des arrêts'!$A$10:$A$43,'RECAP arrêts'!A4,'Suivi des arrêts'!$AZ$10:$AZ$43,2017)</f>
        <v>0</v>
      </c>
      <c r="J4" s="12">
        <f>+SUMIFS(ARCHIVE!$BA$7:$BA$106,ARCHIVE!$A$7:$A$106,'RECAP arrêts'!A4,ARCHIVE!$AZ$7:$AZ$106,2017)</f>
        <v>0</v>
      </c>
      <c r="K4" s="12">
        <f>SUMIFS('Suivi des arrêts'!$B$10:$B$43,'Suivi des arrêts'!$A$10:$A$43,'RECAP arrêts'!A4,'Suivi des arrêts'!$AZ$10:$AZ$43,2016)</f>
        <v>4</v>
      </c>
      <c r="L4" s="12">
        <f>SUMIFS(ARCHIVE!$B$5:$B$150,ARCHIVE!$A$5:$A$150,A4,ARCHIVE!$AZ$5:$AZ$150,2016)</f>
        <v>0</v>
      </c>
      <c r="M4" s="12">
        <f>SUMIFS('Suivi des arrêts'!$B$10:$B$43,'Suivi des arrêts'!$A$10:$A$43,'RECAP arrêts'!A4,'Suivi des arrêts'!$AZ$10:$AZ$43,2017)</f>
        <v>0</v>
      </c>
      <c r="N4" s="12">
        <f>SUMIFS(ARCHIVE!$B$5:$B$150,ARCHIVE!$A$5:$A$150,A4,ARCHIVE!$AZ$5:$AZ$150,2017)</f>
        <v>0</v>
      </c>
      <c r="O4" s="12">
        <f>+SUMIF('Suivi des arrêts'!$A$10:$A$105,A4,'Suivi des arrêts'!$B$10:$B$105)</f>
        <v>4</v>
      </c>
      <c r="P4" s="12">
        <f>SUMIF(ARCHIVE!$A$5:$A$150,A4,ARCHIVE!$B$5:$B$150)</f>
        <v>0</v>
      </c>
      <c r="Q4" s="5">
        <f t="shared" ref="Q4:Q19" si="0">+R4+S4</f>
        <v>4</v>
      </c>
      <c r="R4" s="5">
        <f>SUMPRODUCT(('Suivi des arrêts'!$A$10:$A$108='RECAP arrêts'!A4)*('Suivi des arrêts'!$G$10:$G$108=BASE!$L$3)*('Suivi des arrêts'!$B$10:$B$108))</f>
        <v>4</v>
      </c>
      <c r="S4" s="5">
        <f>SUMPRODUCT(('Suivi des arrêts'!$A$10:$A$108='RECAP arrêts'!A4)*('Suivi des arrêts'!$G$10:$G$108=BASE!$L$4)*('Suivi des arrêts'!$B$10:$B$108))</f>
        <v>0</v>
      </c>
      <c r="T4" s="5">
        <f t="shared" ref="T4:T19" si="1">+U4+V4</f>
        <v>0</v>
      </c>
      <c r="U4" s="5">
        <f>SUMPRODUCT(('Suivi des arrêts'!$A$10:$A$108='RECAP arrêts'!A4)*('Suivi des arrêts'!$G$10:$G$108=BASE!$L$1)*('Suivi des arrêts'!$B$10:$B$108))</f>
        <v>0</v>
      </c>
      <c r="V4" s="5">
        <f>SUMPRODUCT(('Suivi des arrêts'!$A$10:$A$108='RECAP arrêts'!A4)*('Suivi des arrêts'!$G$10:$G$108=BASE!$L$2)*('Suivi des arrêts'!$B$10:$B$108))</f>
        <v>0</v>
      </c>
      <c r="W4" s="5">
        <f>SUMPRODUCT(('Suivi des arrêts'!$A$10:$A$108='RECAP arrêts'!A4)*('Suivi des arrêts'!$G$10:$G$108=BASE!$L$8)*('Suivi des arrêts'!$B$10:$B$108))</f>
        <v>0</v>
      </c>
      <c r="X4" s="5">
        <f t="shared" ref="X4:X19" si="2">+Y4+Z4</f>
        <v>0</v>
      </c>
      <c r="Y4" s="5">
        <f>SUMPRODUCT(('Suivi des arrêts'!$A$10:$A$108='RECAP arrêts'!A4)*('Suivi des arrêts'!$G$10:$G$108=BASE!$L$5)*('Suivi des arrêts'!$B$10:$B$108))</f>
        <v>0</v>
      </c>
      <c r="Z4" s="5">
        <f>SUMPRODUCT(('Suivi des arrêts'!$A$10:$A$108='RECAP arrêts'!A4)*('Suivi des arrêts'!$G$10:$G$108=BASE!$L$6)*('Suivi des arrêts'!$B$10:$B$108))</f>
        <v>0</v>
      </c>
      <c r="AA4" s="5">
        <f>SUMPRODUCT(('Suivi des arrêts'!$A$10:$A$108='RECAP arrêts'!A4)*('Suivi des arrêts'!$G$10:$G$108=BASE!$L$7)*('Suivi des arrêts'!$B$10:$B$108))</f>
        <v>0</v>
      </c>
      <c r="AB4" s="12">
        <f>+SUMIFS(ARCHIVE!$B$7:$B$106,ARCHIVE!$A$7:$A$106,'RECAP arrêts'!A4,ARCHIVE!$AZ$7:$AZ$106,2016)</f>
        <v>0</v>
      </c>
      <c r="AC4" s="12">
        <f>+SUMIF(ARCHIVE!$A$7:$A$106,'RECAP arrêts'!A4,ARCHIVE!$AV$7:$AV$106)</f>
        <v>0</v>
      </c>
    </row>
    <row r="5" spans="1:38" s="16" customFormat="1" ht="15" customHeight="1" x14ac:dyDescent="0.25">
      <c r="A5" s="8">
        <f>+BASE!A3</f>
        <v>3</v>
      </c>
      <c r="B5" s="9" t="str">
        <f>+BASE!B3</f>
        <v>jacques</v>
      </c>
      <c r="C5" s="9" t="str">
        <f>+BASE!C3</f>
        <v>LOIC</v>
      </c>
      <c r="D5" s="12">
        <f>SUMIFS('Suivi des arrêts'!$BA$10:$BA$43,'Suivi des arrêts'!$A$10:$A$43,'RECAP arrêts'!A5,'Suivi des arrêts'!$AZ$10:$AZ$43,2015)</f>
        <v>0</v>
      </c>
      <c r="E5" s="12">
        <f>+SUMIFS(ARCHIVE!$BA$7:$BA$106,ARCHIVE!$A$7:$A$106,'RECAP arrêts'!A5,ARCHIVE!$AZ$7:$AZ$106,2015)</f>
        <v>0</v>
      </c>
      <c r="F5" s="12">
        <f>SUMIFS('Suivi des arrêts'!$B$10:$B$43,'Suivi des arrêts'!$A$10:$A$43,'RECAP arrêts'!A5,'Suivi des arrêts'!$AZ$10:$AZ$43,2015)</f>
        <v>0</v>
      </c>
      <c r="G5" s="12">
        <f>SUMIFS('Suivi des arrêts'!$BA$10:$BA$43,'Suivi des arrêts'!$A$10:$A$43,'RECAP arrêts'!A5,'Suivi des arrêts'!$AZ$10:$AZ$43,2016)</f>
        <v>1</v>
      </c>
      <c r="H5" s="12">
        <f>+SUMIFS(ARCHIVE!$BA$7:$BA$106,ARCHIVE!$A$7:$A$106,'RECAP arrêts'!A5,ARCHIVE!$AZ$7:$AZ$106,2016)</f>
        <v>0</v>
      </c>
      <c r="I5" s="12">
        <f>SUMIFS('Suivi des arrêts'!$BA$10:$BA$43,'Suivi des arrêts'!$A$10:$A$43,'RECAP arrêts'!A5,'Suivi des arrêts'!$AZ$10:$AZ$43,2017)</f>
        <v>0</v>
      </c>
      <c r="J5" s="12">
        <f>+SUMIFS(ARCHIVE!$BA$7:$BA$106,ARCHIVE!$A$7:$A$106,'RECAP arrêts'!A5,ARCHIVE!$AZ$7:$AZ$106,2017)</f>
        <v>0</v>
      </c>
      <c r="K5" s="12">
        <f>SUMIFS('Suivi des arrêts'!$B$10:$B$43,'Suivi des arrêts'!$A$10:$A$43,'RECAP arrêts'!A5,'Suivi des arrêts'!$AZ$10:$AZ$43,2016)</f>
        <v>93</v>
      </c>
      <c r="L5" s="12">
        <f>SUMIFS(ARCHIVE!$B$5:$B$150,ARCHIVE!$A$5:$A$150,A5,ARCHIVE!$AZ$5:$AZ$150,2016)</f>
        <v>0</v>
      </c>
      <c r="M5" s="12">
        <f>SUMIFS('Suivi des arrêts'!$B$10:$B$43,'Suivi des arrêts'!$A$10:$A$43,'RECAP arrêts'!A5,'Suivi des arrêts'!$AZ$10:$AZ$43,2017)</f>
        <v>0</v>
      </c>
      <c r="N5" s="12">
        <f>SUMIFS(ARCHIVE!$B$5:$B$150,ARCHIVE!$A$5:$A$150,A5,ARCHIVE!$AZ$5:$AZ$150,2017)</f>
        <v>0</v>
      </c>
      <c r="O5" s="12">
        <f>+SUMIF('Suivi des arrêts'!$A$10:$A$105,A5,'Suivi des arrêts'!$B$10:$B$105)</f>
        <v>93</v>
      </c>
      <c r="P5" s="12">
        <f>SUMIF(ARCHIVE!$A$5:$A$150,A5,ARCHIVE!$B$5:$B$150)</f>
        <v>0</v>
      </c>
      <c r="Q5" s="5">
        <f t="shared" si="0"/>
        <v>93</v>
      </c>
      <c r="R5" s="5">
        <f>SUMPRODUCT(('Suivi des arrêts'!$A$10:$A$108='RECAP arrêts'!A5)*('Suivi des arrêts'!$G$10:$G$108=BASE!$L$3)*('Suivi des arrêts'!$B$10:$B$108))</f>
        <v>59</v>
      </c>
      <c r="S5" s="5">
        <f>SUMPRODUCT(('Suivi des arrêts'!$A$10:$A$108='RECAP arrêts'!A5)*('Suivi des arrêts'!$G$10:$G$108=BASE!$L$4)*('Suivi des arrêts'!$B$10:$B$108))</f>
        <v>34</v>
      </c>
      <c r="T5" s="5">
        <f t="shared" si="1"/>
        <v>0</v>
      </c>
      <c r="U5" s="5">
        <f>SUMPRODUCT(('Suivi des arrêts'!$A$10:$A$108='RECAP arrêts'!A5)*('Suivi des arrêts'!$G$10:$G$108=BASE!$L$1)*('Suivi des arrêts'!$B$10:$B$108))</f>
        <v>0</v>
      </c>
      <c r="V5" s="5">
        <f>SUMPRODUCT(('Suivi des arrêts'!$A$10:$A$108='RECAP arrêts'!A5)*('Suivi des arrêts'!$G$10:$G$108=BASE!$L$2)*('Suivi des arrêts'!$B$10:$B$108))</f>
        <v>0</v>
      </c>
      <c r="W5" s="5">
        <f>SUMPRODUCT(('Suivi des arrêts'!$A$10:$A$108='RECAP arrêts'!A5)*('Suivi des arrêts'!$G$10:$G$108=BASE!$L$8)*('Suivi des arrêts'!$B$10:$B$108))</f>
        <v>0</v>
      </c>
      <c r="X5" s="5">
        <f t="shared" si="2"/>
        <v>0</v>
      </c>
      <c r="Y5" s="5">
        <f>SUMPRODUCT(('Suivi des arrêts'!$A$10:$A$108='RECAP arrêts'!A5)*('Suivi des arrêts'!$G$10:$G$108=BASE!$L$5)*('Suivi des arrêts'!$B$10:$B$108))</f>
        <v>0</v>
      </c>
      <c r="Z5" s="5">
        <f>SUMPRODUCT(('Suivi des arrêts'!$A$10:$A$108='RECAP arrêts'!A5)*('Suivi des arrêts'!$G$10:$G$108=BASE!$L$6)*('Suivi des arrêts'!$B$10:$B$108))</f>
        <v>0</v>
      </c>
      <c r="AA5" s="5">
        <f>SUMPRODUCT(('Suivi des arrêts'!$A$10:$A$108='RECAP arrêts'!A5)*('Suivi des arrêts'!$G$10:$G$108=BASE!$L$7)*('Suivi des arrêts'!$B$10:$B$108))</f>
        <v>0</v>
      </c>
      <c r="AB5" s="12">
        <f>+SUMIFS(ARCHIVE!$B$7:$B$106,ARCHIVE!$A$7:$A$106,'RECAP arrêts'!A5,ARCHIVE!$AZ$7:$AZ$106,2016)</f>
        <v>0</v>
      </c>
      <c r="AC5" s="12">
        <f>+SUMIF(ARCHIVE!$A$7:$A$106,'RECAP arrêts'!A5,ARCHIVE!$AV$7:$AV$106)</f>
        <v>0</v>
      </c>
      <c r="AE5" s="116" t="s">
        <v>42</v>
      </c>
      <c r="AF5" s="116"/>
      <c r="AG5" s="116"/>
      <c r="AH5" s="116"/>
      <c r="AI5" s="116"/>
      <c r="AJ5" s="116"/>
      <c r="AK5" s="116"/>
      <c r="AL5" s="116"/>
    </row>
    <row r="6" spans="1:38" x14ac:dyDescent="0.25">
      <c r="A6" s="8">
        <f>+BASE!A4</f>
        <v>4</v>
      </c>
      <c r="B6" s="9" t="str">
        <f>+BASE!B4</f>
        <v>durand</v>
      </c>
      <c r="C6" s="9" t="str">
        <f>+BASE!C4</f>
        <v>NOELLE-LINE</v>
      </c>
      <c r="D6" s="12">
        <f>SUMIFS('Suivi des arrêts'!$BA$10:$BA$43,'Suivi des arrêts'!$A$10:$A$43,'RECAP arrêts'!A6,'Suivi des arrêts'!$AZ$10:$AZ$43,2015)</f>
        <v>1</v>
      </c>
      <c r="E6" s="12">
        <f>+SUMIFS(ARCHIVE!$BA$7:$BA$106,ARCHIVE!$A$7:$A$106,'RECAP arrêts'!A6,ARCHIVE!$AZ$7:$AZ$106,2015)</f>
        <v>0</v>
      </c>
      <c r="F6" s="12">
        <f>SUMIFS('Suivi des arrêts'!$B$10:$B$43,'Suivi des arrêts'!$A$10:$A$43,'RECAP arrêts'!A6,'Suivi des arrêts'!$AZ$10:$AZ$43,2015)</f>
        <v>5</v>
      </c>
      <c r="G6" s="12">
        <f>SUMIFS('Suivi des arrêts'!$BA$10:$BA$43,'Suivi des arrêts'!$A$10:$A$43,'RECAP arrêts'!A6,'Suivi des arrêts'!$AZ$10:$AZ$43,2016)</f>
        <v>0</v>
      </c>
      <c r="H6" s="12">
        <f>+SUMIFS(ARCHIVE!$BA$7:$BA$106,ARCHIVE!$A$7:$A$106,'RECAP arrêts'!A6,ARCHIVE!$AZ$7:$AZ$106,2016)</f>
        <v>0</v>
      </c>
      <c r="I6" s="12">
        <f>SUMIFS('Suivi des arrêts'!$BA$10:$BA$43,'Suivi des arrêts'!$A$10:$A$43,'RECAP arrêts'!A6,'Suivi des arrêts'!$AZ$10:$AZ$43,2017)</f>
        <v>0</v>
      </c>
      <c r="J6" s="12">
        <f>+SUMIFS(ARCHIVE!$BA$7:$BA$106,ARCHIVE!$A$7:$A$106,'RECAP arrêts'!A6,ARCHIVE!$AZ$7:$AZ$106,2017)</f>
        <v>0</v>
      </c>
      <c r="K6" s="12">
        <f>SUMIFS('Suivi des arrêts'!$B$10:$B$43,'Suivi des arrêts'!$A$10:$A$43,'RECAP arrêts'!A6,'Suivi des arrêts'!$AZ$10:$AZ$43,2016)</f>
        <v>0</v>
      </c>
      <c r="L6" s="12">
        <f>SUMIFS(ARCHIVE!$B$5:$B$150,ARCHIVE!$A$5:$A$150,A6,ARCHIVE!$AZ$5:$AZ$150,2016)</f>
        <v>0</v>
      </c>
      <c r="M6" s="12">
        <f>SUMIFS('Suivi des arrêts'!$B$10:$B$43,'Suivi des arrêts'!$A$10:$A$43,'RECAP arrêts'!A6,'Suivi des arrêts'!$AZ$10:$AZ$43,2017)</f>
        <v>0</v>
      </c>
      <c r="N6" s="12">
        <f>SUMIFS(ARCHIVE!$B$5:$B$150,ARCHIVE!$A$5:$A$150,A6,ARCHIVE!$AZ$5:$AZ$150,2017)</f>
        <v>0</v>
      </c>
      <c r="O6" s="12">
        <f>+SUMIF('Suivi des arrêts'!$A$10:$A$105,A6,'Suivi des arrêts'!$B$10:$B$105)</f>
        <v>5</v>
      </c>
      <c r="P6" s="12">
        <f>SUMIF(ARCHIVE!$A$5:$A$150,A6,ARCHIVE!$B$5:$B$150)</f>
        <v>0</v>
      </c>
      <c r="Q6" s="5">
        <f t="shared" si="0"/>
        <v>5</v>
      </c>
      <c r="R6" s="5">
        <f>SUMPRODUCT(('Suivi des arrêts'!$A$10:$A$108='RECAP arrêts'!A6)*('Suivi des arrêts'!$G$10:$G$108=BASE!$L$3)*('Suivi des arrêts'!$B$10:$B$108))</f>
        <v>5</v>
      </c>
      <c r="S6" s="5">
        <f>SUMPRODUCT(('Suivi des arrêts'!$A$10:$A$108='RECAP arrêts'!A6)*('Suivi des arrêts'!$G$10:$G$108=BASE!$L$4)*('Suivi des arrêts'!$B$10:$B$108))</f>
        <v>0</v>
      </c>
      <c r="T6" s="5">
        <f t="shared" si="1"/>
        <v>0</v>
      </c>
      <c r="U6" s="5">
        <f>SUMPRODUCT(('Suivi des arrêts'!$A$10:$A$108='RECAP arrêts'!A6)*('Suivi des arrêts'!$G$10:$G$108=BASE!$L$1)*('Suivi des arrêts'!$B$10:$B$108))</f>
        <v>0</v>
      </c>
      <c r="V6" s="5">
        <f>SUMPRODUCT(('Suivi des arrêts'!$A$10:$A$108='RECAP arrêts'!A6)*('Suivi des arrêts'!$G$10:$G$108=BASE!$L$2)*('Suivi des arrêts'!$B$10:$B$108))</f>
        <v>0</v>
      </c>
      <c r="W6" s="5">
        <f>SUMPRODUCT(('Suivi des arrêts'!$A$10:$A$108='RECAP arrêts'!A6)*('Suivi des arrêts'!$G$10:$G$108=BASE!$L$8)*('Suivi des arrêts'!$B$10:$B$108))</f>
        <v>0</v>
      </c>
      <c r="X6" s="5">
        <f t="shared" si="2"/>
        <v>0</v>
      </c>
      <c r="Y6" s="5">
        <f>SUMPRODUCT(('Suivi des arrêts'!$A$10:$A$108='RECAP arrêts'!A6)*('Suivi des arrêts'!$G$10:$G$108=BASE!$L$5)*('Suivi des arrêts'!$B$10:$B$108))</f>
        <v>0</v>
      </c>
      <c r="Z6" s="5">
        <f>SUMPRODUCT(('Suivi des arrêts'!$A$10:$A$108='RECAP arrêts'!A6)*('Suivi des arrêts'!$G$10:$G$108=BASE!$L$6)*('Suivi des arrêts'!$B$10:$B$108))</f>
        <v>0</v>
      </c>
      <c r="AA6" s="5">
        <f>SUMPRODUCT(('Suivi des arrêts'!$A$10:$A$108='RECAP arrêts'!A6)*('Suivi des arrêts'!$G$10:$G$108=BASE!$L$7)*('Suivi des arrêts'!$B$10:$B$108))</f>
        <v>0</v>
      </c>
      <c r="AB6" s="12">
        <f>+SUMIFS(ARCHIVE!$B$7:$B$106,ARCHIVE!$A$7:$A$106,'RECAP arrêts'!A6,ARCHIVE!$AZ$7:$AZ$106,2016)</f>
        <v>0</v>
      </c>
      <c r="AC6" s="12">
        <f>+SUMIF(ARCHIVE!$A$7:$A$106,'RECAP arrêts'!A6,ARCHIVE!$AV$7:$AV$106)</f>
        <v>0</v>
      </c>
      <c r="AE6" s="115">
        <v>42491</v>
      </c>
      <c r="AF6" s="115">
        <v>42522</v>
      </c>
      <c r="AG6" s="115">
        <v>42552</v>
      </c>
      <c r="AH6" s="115">
        <v>42583</v>
      </c>
      <c r="AI6" s="115">
        <v>42614</v>
      </c>
      <c r="AJ6" s="115">
        <v>42644</v>
      </c>
      <c r="AK6" s="115">
        <v>42675</v>
      </c>
      <c r="AL6" s="115">
        <v>42705</v>
      </c>
    </row>
    <row r="7" spans="1:38" x14ac:dyDescent="0.25">
      <c r="A7" s="8">
        <f>+BASE!A5</f>
        <v>5</v>
      </c>
      <c r="B7" s="9" t="str">
        <f>+BASE!B5</f>
        <v>robert</v>
      </c>
      <c r="C7" s="9" t="str">
        <f>+BASE!C5</f>
        <v>NATHALIE</v>
      </c>
      <c r="D7" s="12">
        <f>SUMIFS('Suivi des arrêts'!$BA$10:$BA$43,'Suivi des arrêts'!$A$10:$A$43,'RECAP arrêts'!A7,'Suivi des arrêts'!$AZ$10:$AZ$43,2015)</f>
        <v>0</v>
      </c>
      <c r="E7" s="12">
        <f>+SUMIFS(ARCHIVE!$BA$7:$BA$106,ARCHIVE!$A$7:$A$106,'RECAP arrêts'!A7,ARCHIVE!$AZ$7:$AZ$106,2015)</f>
        <v>0</v>
      </c>
      <c r="F7" s="12">
        <f>SUMIFS('Suivi des arrêts'!$B$10:$B$43,'Suivi des arrêts'!$A$10:$A$43,'RECAP arrêts'!A7,'Suivi des arrêts'!$AZ$10:$AZ$43,2015)</f>
        <v>0</v>
      </c>
      <c r="G7" s="12">
        <f>SUMIFS('Suivi des arrêts'!$BA$10:$BA$43,'Suivi des arrêts'!$A$10:$A$43,'RECAP arrêts'!A7,'Suivi des arrêts'!$AZ$10:$AZ$43,2016)</f>
        <v>0</v>
      </c>
      <c r="H7" s="12">
        <f>+SUMIFS(ARCHIVE!$BA$7:$BA$106,ARCHIVE!$A$7:$A$106,'RECAP arrêts'!A7,ARCHIVE!$AZ$7:$AZ$106,2016)</f>
        <v>0</v>
      </c>
      <c r="I7" s="12">
        <f>SUMIFS('Suivi des arrêts'!$BA$10:$BA$43,'Suivi des arrêts'!$A$10:$A$43,'RECAP arrêts'!A7,'Suivi des arrêts'!$AZ$10:$AZ$43,2017)</f>
        <v>0</v>
      </c>
      <c r="J7" s="12">
        <f>+SUMIFS(ARCHIVE!$BA$7:$BA$106,ARCHIVE!$A$7:$A$106,'RECAP arrêts'!A7,ARCHIVE!$AZ$7:$AZ$106,2017)</f>
        <v>0</v>
      </c>
      <c r="K7" s="12">
        <f>SUMIFS('Suivi des arrêts'!$B$10:$B$43,'Suivi des arrêts'!$A$10:$A$43,'RECAP arrêts'!A7,'Suivi des arrêts'!$AZ$10:$AZ$43,2016)</f>
        <v>115</v>
      </c>
      <c r="L7" s="12">
        <f>SUMIFS(ARCHIVE!$B$5:$B$150,ARCHIVE!$A$5:$A$150,A7,ARCHIVE!$AZ$5:$AZ$150,2016)</f>
        <v>0</v>
      </c>
      <c r="M7" s="12">
        <f>SUMIFS('Suivi des arrêts'!$B$10:$B$43,'Suivi des arrêts'!$A$10:$A$43,'RECAP arrêts'!A7,'Suivi des arrêts'!$AZ$10:$AZ$43,2017)</f>
        <v>0</v>
      </c>
      <c r="N7" s="12">
        <f>SUMIFS(ARCHIVE!$B$5:$B$150,ARCHIVE!$A$5:$A$150,A7,ARCHIVE!$AZ$5:$AZ$150,2017)</f>
        <v>0</v>
      </c>
      <c r="O7" s="12">
        <f>+SUMIF('Suivi des arrêts'!$A$10:$A$105,A7,'Suivi des arrêts'!$B$10:$B$105)</f>
        <v>115</v>
      </c>
      <c r="P7" s="12">
        <f>SUMIF(ARCHIVE!$A$5:$A$150,A7,ARCHIVE!$B$5:$B$150)</f>
        <v>0</v>
      </c>
      <c r="Q7" s="5">
        <f t="shared" si="0"/>
        <v>115</v>
      </c>
      <c r="R7" s="5">
        <f>SUMPRODUCT(('Suivi des arrêts'!$A$10:$A$108='RECAP arrêts'!A7)*('Suivi des arrêts'!$G$10:$G$108=BASE!$L$3)*('Suivi des arrêts'!$B$10:$B$108))</f>
        <v>0</v>
      </c>
      <c r="S7" s="5">
        <f>SUMPRODUCT(('Suivi des arrêts'!$A$10:$A$108='RECAP arrêts'!A7)*('Suivi des arrêts'!$G$10:$G$108=BASE!$L$4)*('Suivi des arrêts'!$B$10:$B$108))</f>
        <v>115</v>
      </c>
      <c r="T7" s="5">
        <f t="shared" si="1"/>
        <v>0</v>
      </c>
      <c r="U7" s="5">
        <f>SUMPRODUCT(('Suivi des arrêts'!$A$10:$A$108='RECAP arrêts'!A7)*('Suivi des arrêts'!$G$10:$G$108=BASE!$L$1)*('Suivi des arrêts'!$B$10:$B$108))</f>
        <v>0</v>
      </c>
      <c r="V7" s="5">
        <f>SUMPRODUCT(('Suivi des arrêts'!$A$10:$A$108='RECAP arrêts'!A7)*('Suivi des arrêts'!$G$10:$G$108=BASE!$L$2)*('Suivi des arrêts'!$B$10:$B$108))</f>
        <v>0</v>
      </c>
      <c r="W7" s="5">
        <f>SUMPRODUCT(('Suivi des arrêts'!$A$10:$A$108='RECAP arrêts'!A7)*('Suivi des arrêts'!$G$10:$G$108=BASE!$L$8)*('Suivi des arrêts'!$B$10:$B$108))</f>
        <v>0</v>
      </c>
      <c r="X7" s="5">
        <f t="shared" si="2"/>
        <v>0</v>
      </c>
      <c r="Y7" s="5">
        <f>SUMPRODUCT(('Suivi des arrêts'!$A$10:$A$108='RECAP arrêts'!A7)*('Suivi des arrêts'!$G$10:$G$108=BASE!$L$5)*('Suivi des arrêts'!$B$10:$B$108))</f>
        <v>0</v>
      </c>
      <c r="Z7" s="5">
        <f>SUMPRODUCT(('Suivi des arrêts'!$A$10:$A$108='RECAP arrêts'!A7)*('Suivi des arrêts'!$G$10:$G$108=BASE!$L$6)*('Suivi des arrêts'!$B$10:$B$108))</f>
        <v>0</v>
      </c>
      <c r="AA7" s="5">
        <f>SUMPRODUCT(('Suivi des arrêts'!$A$10:$A$108='RECAP arrêts'!A7)*('Suivi des arrêts'!$G$10:$G$108=BASE!$L$7)*('Suivi des arrêts'!$B$10:$B$108))</f>
        <v>0</v>
      </c>
      <c r="AB7" s="12">
        <f>+SUMIFS(ARCHIVE!$B$7:$B$106,ARCHIVE!$A$7:$A$106,'RECAP arrêts'!A7,ARCHIVE!$AZ$7:$AZ$106,2016)</f>
        <v>0</v>
      </c>
      <c r="AC7" s="12">
        <f>+SUMIF(ARCHIVE!$A$7:$A$106,'RECAP arrêts'!A7,ARCHIVE!$AV$7:$AV$106)</f>
        <v>0</v>
      </c>
      <c r="AE7" s="110"/>
      <c r="AF7" s="110"/>
      <c r="AG7" s="110"/>
      <c r="AH7" s="110"/>
      <c r="AI7" s="110"/>
      <c r="AJ7" s="110"/>
      <c r="AK7" s="110"/>
      <c r="AL7" s="110"/>
    </row>
    <row r="8" spans="1:38" x14ac:dyDescent="0.25">
      <c r="A8" s="8">
        <f>+BASE!A6</f>
        <v>6</v>
      </c>
      <c r="B8" s="9" t="str">
        <f>+BASE!B6</f>
        <v>marie</v>
      </c>
      <c r="C8" s="9" t="str">
        <f>+BASE!C6</f>
        <v>JENNIFER</v>
      </c>
      <c r="D8" s="12">
        <f>SUMIFS('Suivi des arrêts'!$BA$10:$BA$43,'Suivi des arrêts'!$A$10:$A$43,'RECAP arrêts'!A8,'Suivi des arrêts'!$AZ$10:$AZ$43,2015)</f>
        <v>0</v>
      </c>
      <c r="E8" s="12">
        <f>+SUMIFS(ARCHIVE!$BA$7:$BA$106,ARCHIVE!$A$7:$A$106,'RECAP arrêts'!A8,ARCHIVE!$AZ$7:$AZ$106,2015)</f>
        <v>0</v>
      </c>
      <c r="F8" s="12">
        <f>SUMIFS('Suivi des arrêts'!$B$10:$B$43,'Suivi des arrêts'!$A$10:$A$43,'RECAP arrêts'!A8,'Suivi des arrêts'!$AZ$10:$AZ$43,2015)</f>
        <v>0</v>
      </c>
      <c r="G8" s="12">
        <f>SUMIFS('Suivi des arrêts'!$BA$10:$BA$43,'Suivi des arrêts'!$A$10:$A$43,'RECAP arrêts'!A8,'Suivi des arrêts'!$AZ$10:$AZ$43,2016)</f>
        <v>1</v>
      </c>
      <c r="H8" s="12">
        <f>+SUMIFS(ARCHIVE!$BA$7:$BA$106,ARCHIVE!$A$7:$A$106,'RECAP arrêts'!A8,ARCHIVE!$AZ$7:$AZ$106,2016)</f>
        <v>0</v>
      </c>
      <c r="I8" s="12">
        <f>SUMIFS('Suivi des arrêts'!$BA$10:$BA$43,'Suivi des arrêts'!$A$10:$A$43,'RECAP arrêts'!A8,'Suivi des arrêts'!$AZ$10:$AZ$43,2017)</f>
        <v>0</v>
      </c>
      <c r="J8" s="12">
        <f>+SUMIFS(ARCHIVE!$BA$7:$BA$106,ARCHIVE!$A$7:$A$106,'RECAP arrêts'!A8,ARCHIVE!$AZ$7:$AZ$106,2017)</f>
        <v>0</v>
      </c>
      <c r="K8" s="12">
        <f>SUMIFS('Suivi des arrêts'!$B$10:$B$43,'Suivi des arrêts'!$A$10:$A$43,'RECAP arrêts'!A8,'Suivi des arrêts'!$AZ$10:$AZ$43,2016)</f>
        <v>94</v>
      </c>
      <c r="L8" s="12">
        <f>SUMIFS(ARCHIVE!$B$5:$B$150,ARCHIVE!$A$5:$A$150,A8,ARCHIVE!$AZ$5:$AZ$150,2016)</f>
        <v>0</v>
      </c>
      <c r="M8" s="12">
        <f>SUMIFS('Suivi des arrêts'!$B$10:$B$43,'Suivi des arrêts'!$A$10:$A$43,'RECAP arrêts'!A8,'Suivi des arrêts'!$AZ$10:$AZ$43,2017)</f>
        <v>0</v>
      </c>
      <c r="N8" s="12">
        <f>SUMIFS(ARCHIVE!$B$5:$B$150,ARCHIVE!$A$5:$A$150,A8,ARCHIVE!$AZ$5:$AZ$150,2017)</f>
        <v>0</v>
      </c>
      <c r="O8" s="12">
        <f>+SUMIF('Suivi des arrêts'!$A$10:$A$105,A8,'Suivi des arrêts'!$B$10:$B$105)</f>
        <v>94</v>
      </c>
      <c r="P8" s="12">
        <f>SUMIF(ARCHIVE!$A$5:$A$150,A8,ARCHIVE!$B$5:$B$150)</f>
        <v>0</v>
      </c>
      <c r="Q8" s="5">
        <f t="shared" si="0"/>
        <v>94</v>
      </c>
      <c r="R8" s="5">
        <f>SUMPRODUCT(('Suivi des arrêts'!$A$10:$A$108='RECAP arrêts'!A8)*('Suivi des arrêts'!$G$10:$G$108=BASE!$L$3)*('Suivi des arrêts'!$B$10:$B$108))</f>
        <v>5</v>
      </c>
      <c r="S8" s="5">
        <f>SUMPRODUCT(('Suivi des arrêts'!$A$10:$A$108='RECAP arrêts'!A8)*('Suivi des arrêts'!$G$10:$G$108=BASE!$L$4)*('Suivi des arrêts'!$B$10:$B$108))</f>
        <v>89</v>
      </c>
      <c r="T8" s="5">
        <f t="shared" si="1"/>
        <v>0</v>
      </c>
      <c r="U8" s="5">
        <f>SUMPRODUCT(('Suivi des arrêts'!$A$10:$A$108='RECAP arrêts'!A8)*('Suivi des arrêts'!$G$10:$G$108=BASE!$L$1)*('Suivi des arrêts'!$B$10:$B$108))</f>
        <v>0</v>
      </c>
      <c r="V8" s="5">
        <f>SUMPRODUCT(('Suivi des arrêts'!$A$10:$A$108='RECAP arrêts'!A8)*('Suivi des arrêts'!$G$10:$G$108=BASE!$L$2)*('Suivi des arrêts'!$B$10:$B$108))</f>
        <v>0</v>
      </c>
      <c r="W8" s="5">
        <f>SUMPRODUCT(('Suivi des arrêts'!$A$10:$A$108='RECAP arrêts'!A8)*('Suivi des arrêts'!$G$10:$G$108=BASE!$L$8)*('Suivi des arrêts'!$B$10:$B$108))</f>
        <v>0</v>
      </c>
      <c r="X8" s="5">
        <f t="shared" si="2"/>
        <v>0</v>
      </c>
      <c r="Y8" s="5">
        <f>SUMPRODUCT(('Suivi des arrêts'!$A$10:$A$108='RECAP arrêts'!A8)*('Suivi des arrêts'!$G$10:$G$108=BASE!$L$5)*('Suivi des arrêts'!$B$10:$B$108))</f>
        <v>0</v>
      </c>
      <c r="Z8" s="5">
        <f>SUMPRODUCT(('Suivi des arrêts'!$A$10:$A$108='RECAP arrêts'!A8)*('Suivi des arrêts'!$G$10:$G$108=BASE!$L$6)*('Suivi des arrêts'!$B$10:$B$108))</f>
        <v>0</v>
      </c>
      <c r="AA8" s="5">
        <f>SUMPRODUCT(('Suivi des arrêts'!$A$10:$A$108='RECAP arrêts'!A8)*('Suivi des arrêts'!$G$10:$G$108=BASE!$L$7)*('Suivi des arrêts'!$B$10:$B$108))</f>
        <v>0</v>
      </c>
      <c r="AB8" s="12">
        <f>+SUMIFS(ARCHIVE!$B$7:$B$106,ARCHIVE!$A$7:$A$106,'RECAP arrêts'!A8,ARCHIVE!$AZ$7:$AZ$106,2016)</f>
        <v>0</v>
      </c>
      <c r="AC8" s="12">
        <f>+SUMIF(ARCHIVE!$A$7:$A$106,'RECAP arrêts'!A8,ARCHIVE!$AV$7:$AV$106)</f>
        <v>0</v>
      </c>
      <c r="AE8" s="5">
        <f ca="1">SUMIF(IJSS1,AE6,'Suivi des arrêts'!$BH$11:$BH$43)</f>
        <v>0</v>
      </c>
      <c r="AF8" s="5">
        <f ca="1">SUMIF(IJSS1,AF6,'Suivi des arrêts'!$BH$11:$BH$43)</f>
        <v>931.04</v>
      </c>
      <c r="AG8" s="5">
        <f ca="1">SUMIF(IJSS1,AG6,'Suivi des arrêts'!$BH$11:$BH$43)</f>
        <v>16.739999999999998</v>
      </c>
      <c r="AH8" s="5">
        <f ca="1">SUMIF(IJSS1,AH6,'Suivi des arrêts'!$BH$11:$BH$43)</f>
        <v>0</v>
      </c>
      <c r="AI8" s="5">
        <f ca="1">SUMIF(IJSS1,AI6,'Suivi des arrêts'!$BH$11:$BH$43)</f>
        <v>566.72</v>
      </c>
      <c r="AJ8" s="5">
        <f ca="1">SUMIF(IJSS1,AJ6,'Suivi des arrêts'!$BH$11:$BH$43)</f>
        <v>0</v>
      </c>
      <c r="AK8" s="5">
        <f ca="1">SUMIF(IJSS1,AK6,'Suivi des arrêts'!$BH$11:$BH$43)</f>
        <v>0</v>
      </c>
      <c r="AL8" s="5">
        <f ca="1">SUMIF(IJSS1,AL6,'Suivi des arrêts'!$BH$11:$BH$43)</f>
        <v>0</v>
      </c>
    </row>
    <row r="9" spans="1:38" x14ac:dyDescent="0.25">
      <c r="A9" s="8">
        <f>+BASE!A7</f>
        <v>7</v>
      </c>
      <c r="B9" s="9" t="str">
        <f>+BASE!B7</f>
        <v>anne</v>
      </c>
      <c r="C9" s="9" t="str">
        <f>+BASE!C7</f>
        <v>MELANIE</v>
      </c>
      <c r="D9" s="12">
        <f>SUMIFS('Suivi des arrêts'!$BA$10:$BA$43,'Suivi des arrêts'!$A$10:$A$43,'RECAP arrêts'!A9,'Suivi des arrêts'!$AZ$10:$AZ$43,2015)</f>
        <v>0</v>
      </c>
      <c r="E9" s="12">
        <f>+SUMIFS(ARCHIVE!$BA$7:$BA$106,ARCHIVE!$A$7:$A$106,'RECAP arrêts'!A9,ARCHIVE!$AZ$7:$AZ$106,2015)</f>
        <v>0</v>
      </c>
      <c r="F9" s="12">
        <f>SUMIFS('Suivi des arrêts'!$B$10:$B$43,'Suivi des arrêts'!$A$10:$A$43,'RECAP arrêts'!A9,'Suivi des arrêts'!$AZ$10:$AZ$43,2015)</f>
        <v>0</v>
      </c>
      <c r="G9" s="12">
        <f>SUMIFS('Suivi des arrêts'!$BA$10:$BA$43,'Suivi des arrêts'!$A$10:$A$43,'RECAP arrêts'!A9,'Suivi des arrêts'!$AZ$10:$AZ$43,2016)</f>
        <v>2</v>
      </c>
      <c r="H9" s="12">
        <f>+SUMIFS(ARCHIVE!$BA$7:$BA$106,ARCHIVE!$A$7:$A$106,'RECAP arrêts'!A9,ARCHIVE!$AZ$7:$AZ$106,2016)</f>
        <v>0</v>
      </c>
      <c r="I9" s="12">
        <f>SUMIFS('Suivi des arrêts'!$BA$10:$BA$43,'Suivi des arrêts'!$A$10:$A$43,'RECAP arrêts'!A9,'Suivi des arrêts'!$AZ$10:$AZ$43,2017)</f>
        <v>0</v>
      </c>
      <c r="J9" s="12">
        <f>+SUMIFS(ARCHIVE!$BA$7:$BA$106,ARCHIVE!$A$7:$A$106,'RECAP arrêts'!A9,ARCHIVE!$AZ$7:$AZ$106,2017)</f>
        <v>0</v>
      </c>
      <c r="K9" s="12">
        <f>SUMIFS('Suivi des arrêts'!$B$10:$B$43,'Suivi des arrêts'!$A$10:$A$43,'RECAP arrêts'!A9,'Suivi des arrêts'!$AZ$10:$AZ$43,2016)</f>
        <v>6</v>
      </c>
      <c r="L9" s="12">
        <f>SUMIFS(ARCHIVE!$B$5:$B$150,ARCHIVE!$A$5:$A$150,A9,ARCHIVE!$AZ$5:$AZ$150,2016)</f>
        <v>0</v>
      </c>
      <c r="M9" s="12">
        <f>SUMIFS('Suivi des arrêts'!$B$10:$B$43,'Suivi des arrêts'!$A$10:$A$43,'RECAP arrêts'!A9,'Suivi des arrêts'!$AZ$10:$AZ$43,2017)</f>
        <v>0</v>
      </c>
      <c r="N9" s="12">
        <f>SUMIFS(ARCHIVE!$B$5:$B$150,ARCHIVE!$A$5:$A$150,A9,ARCHIVE!$AZ$5:$AZ$150,2017)</f>
        <v>0</v>
      </c>
      <c r="O9" s="12">
        <f>+SUMIF('Suivi des arrêts'!$A$10:$A$105,A9,'Suivi des arrêts'!$B$10:$B$105)</f>
        <v>6</v>
      </c>
      <c r="P9" s="12">
        <f>SUMIF(ARCHIVE!$A$5:$A$150,A9,ARCHIVE!$B$5:$B$150)</f>
        <v>0</v>
      </c>
      <c r="Q9" s="5">
        <f t="shared" si="0"/>
        <v>6</v>
      </c>
      <c r="R9" s="5">
        <f>SUMPRODUCT(('Suivi des arrêts'!$A$10:$A$108='RECAP arrêts'!A9)*('Suivi des arrêts'!$G$10:$G$108=BASE!$L$3)*('Suivi des arrêts'!$B$10:$B$108))</f>
        <v>6</v>
      </c>
      <c r="S9" s="5">
        <f>SUMPRODUCT(('Suivi des arrêts'!$A$10:$A$108='RECAP arrêts'!A9)*('Suivi des arrêts'!$G$10:$G$108=BASE!$L$4)*('Suivi des arrêts'!$B$10:$B$108))</f>
        <v>0</v>
      </c>
      <c r="T9" s="5">
        <f t="shared" si="1"/>
        <v>0</v>
      </c>
      <c r="U9" s="5">
        <f>SUMPRODUCT(('Suivi des arrêts'!$A$10:$A$108='RECAP arrêts'!A9)*('Suivi des arrêts'!$G$10:$G$108=BASE!$L$1)*('Suivi des arrêts'!$B$10:$B$108))</f>
        <v>0</v>
      </c>
      <c r="V9" s="5">
        <f>SUMPRODUCT(('Suivi des arrêts'!$A$10:$A$108='RECAP arrêts'!A9)*('Suivi des arrêts'!$G$10:$G$108=BASE!$L$2)*('Suivi des arrêts'!$B$10:$B$108))</f>
        <v>0</v>
      </c>
      <c r="W9" s="5">
        <f>SUMPRODUCT(('Suivi des arrêts'!$A$10:$A$108='RECAP arrêts'!A9)*('Suivi des arrêts'!$G$10:$G$108=BASE!$L$8)*('Suivi des arrêts'!$B$10:$B$108))</f>
        <v>0</v>
      </c>
      <c r="X9" s="5">
        <f t="shared" si="2"/>
        <v>0</v>
      </c>
      <c r="Y9" s="5">
        <f>SUMPRODUCT(('Suivi des arrêts'!$A$10:$A$108='RECAP arrêts'!A9)*('Suivi des arrêts'!$G$10:$G$108=BASE!$L$5)*('Suivi des arrêts'!$B$10:$B$108))</f>
        <v>0</v>
      </c>
      <c r="Z9" s="5">
        <f>SUMPRODUCT(('Suivi des arrêts'!$A$10:$A$108='RECAP arrêts'!A9)*('Suivi des arrêts'!$G$10:$G$108=BASE!$L$6)*('Suivi des arrêts'!$B$10:$B$108))</f>
        <v>0</v>
      </c>
      <c r="AA9" s="5">
        <f>SUMPRODUCT(('Suivi des arrêts'!$A$10:$A$108='RECAP arrêts'!A9)*('Suivi des arrêts'!$G$10:$G$108=BASE!$L$7)*('Suivi des arrêts'!$B$10:$B$108))</f>
        <v>0</v>
      </c>
      <c r="AB9" s="12">
        <f>+SUMIFS(ARCHIVE!$B$7:$B$106,ARCHIVE!$A$7:$A$106,'RECAP arrêts'!A9,ARCHIVE!$AZ$7:$AZ$106,2016)</f>
        <v>0</v>
      </c>
      <c r="AC9" s="12">
        <f>+SUMIF(ARCHIVE!$A$7:$A$106,'RECAP arrêts'!A9,ARCHIVE!$AV$7:$AV$106)</f>
        <v>0</v>
      </c>
      <c r="AE9" s="6">
        <f t="shared" ref="AE9:AL9" ca="1" si="3">+SUM(AE8:AE8)</f>
        <v>0</v>
      </c>
      <c r="AF9" s="6">
        <f t="shared" ca="1" si="3"/>
        <v>931.04</v>
      </c>
      <c r="AG9" s="6">
        <f t="shared" ca="1" si="3"/>
        <v>16.739999999999998</v>
      </c>
      <c r="AH9" s="6">
        <f t="shared" ca="1" si="3"/>
        <v>0</v>
      </c>
      <c r="AI9" s="6">
        <f t="shared" ca="1" si="3"/>
        <v>566.72</v>
      </c>
      <c r="AJ9" s="6">
        <f t="shared" ca="1" si="3"/>
        <v>0</v>
      </c>
      <c r="AK9" s="6">
        <f t="shared" ca="1" si="3"/>
        <v>0</v>
      </c>
      <c r="AL9" s="6">
        <f t="shared" ca="1" si="3"/>
        <v>0</v>
      </c>
    </row>
    <row r="10" spans="1:38" x14ac:dyDescent="0.25">
      <c r="A10" s="8">
        <f>+BASE!A8</f>
        <v>0</v>
      </c>
      <c r="B10" s="9">
        <f>+BASE!B8</f>
        <v>0</v>
      </c>
      <c r="C10" s="9">
        <f>+BASE!C8</f>
        <v>0</v>
      </c>
      <c r="D10" s="12">
        <f>SUMIFS('Suivi des arrêts'!$BA$10:$BA$43,'Suivi des arrêts'!$A$10:$A$43,'RECAP arrêts'!A10,'Suivi des arrêts'!$AZ$10:$AZ$43,2015)</f>
        <v>0</v>
      </c>
      <c r="E10" s="12">
        <f>+SUMIFS(ARCHIVE!$BA$7:$BA$106,ARCHIVE!$A$7:$A$106,'RECAP arrêts'!A10,ARCHIVE!$AZ$7:$AZ$106,2015)</f>
        <v>0</v>
      </c>
      <c r="F10" s="12">
        <f>SUMIFS('Suivi des arrêts'!$B$10:$B$43,'Suivi des arrêts'!$A$10:$A$43,'RECAP arrêts'!A10,'Suivi des arrêts'!$AZ$10:$AZ$43,2015)</f>
        <v>0</v>
      </c>
      <c r="G10" s="12">
        <f>SUMIFS('Suivi des arrêts'!$BA$10:$BA$43,'Suivi des arrêts'!$A$10:$A$43,'RECAP arrêts'!A10,'Suivi des arrêts'!$AZ$10:$AZ$43,2016)</f>
        <v>0</v>
      </c>
      <c r="H10" s="12">
        <f>+SUMIFS(ARCHIVE!$BA$7:$BA$106,ARCHIVE!$A$7:$A$106,'RECAP arrêts'!A10,ARCHIVE!$AZ$7:$AZ$106,2016)</f>
        <v>0</v>
      </c>
      <c r="I10" s="12">
        <f>SUMIFS('Suivi des arrêts'!$BA$10:$BA$43,'Suivi des arrêts'!$A$10:$A$43,'RECAP arrêts'!A10,'Suivi des arrêts'!$AZ$10:$AZ$43,2017)</f>
        <v>0</v>
      </c>
      <c r="J10" s="12">
        <f>+SUMIFS(ARCHIVE!$BA$7:$BA$106,ARCHIVE!$A$7:$A$106,'RECAP arrêts'!A10,ARCHIVE!$AZ$7:$AZ$106,2017)</f>
        <v>0</v>
      </c>
      <c r="K10" s="12">
        <f>SUMIFS('Suivi des arrêts'!$B$10:$B$43,'Suivi des arrêts'!$A$10:$A$43,'RECAP arrêts'!A10,'Suivi des arrêts'!$AZ$10:$AZ$43,2016)</f>
        <v>0</v>
      </c>
      <c r="L10" s="12">
        <f>SUMIFS(ARCHIVE!$B$5:$B$150,ARCHIVE!$A$5:$A$150,A10,ARCHIVE!$AZ$5:$AZ$150,2016)</f>
        <v>0</v>
      </c>
      <c r="M10" s="12">
        <f>SUMIFS('Suivi des arrêts'!$B$10:$B$43,'Suivi des arrêts'!$A$10:$A$43,'RECAP arrêts'!A10,'Suivi des arrêts'!$AZ$10:$AZ$43,2017)</f>
        <v>0</v>
      </c>
      <c r="N10" s="12">
        <f>SUMIFS(ARCHIVE!$B$5:$B$150,ARCHIVE!$A$5:$A$150,A10,ARCHIVE!$AZ$5:$AZ$150,2017)</f>
        <v>0</v>
      </c>
      <c r="O10" s="12">
        <f>+SUMIF('Suivi des arrêts'!$A$10:$A$105,A10,'Suivi des arrêts'!$B$10:$B$105)</f>
        <v>0</v>
      </c>
      <c r="P10" s="12">
        <f>SUMIF(ARCHIVE!$A$5:$A$150,A10,ARCHIVE!$B$5:$B$150)</f>
        <v>0</v>
      </c>
      <c r="Q10" s="5">
        <f t="shared" si="0"/>
        <v>0</v>
      </c>
      <c r="R10" s="5">
        <f>SUMPRODUCT(('Suivi des arrêts'!$A$10:$A$108='RECAP arrêts'!A10)*('Suivi des arrêts'!$G$10:$G$108=BASE!$L$3)*('Suivi des arrêts'!$B$10:$B$108))</f>
        <v>0</v>
      </c>
      <c r="S10" s="5">
        <f>SUMPRODUCT(('Suivi des arrêts'!$A$10:$A$108='RECAP arrêts'!A10)*('Suivi des arrêts'!$G$10:$G$108=BASE!$L$4)*('Suivi des arrêts'!$B$10:$B$108))</f>
        <v>0</v>
      </c>
      <c r="T10" s="5">
        <f t="shared" si="1"/>
        <v>0</v>
      </c>
      <c r="U10" s="5">
        <f>SUMPRODUCT(('Suivi des arrêts'!$A$10:$A$108='RECAP arrêts'!A10)*('Suivi des arrêts'!$G$10:$G$108=BASE!$L$1)*('Suivi des arrêts'!$B$10:$B$108))</f>
        <v>0</v>
      </c>
      <c r="V10" s="5">
        <f>SUMPRODUCT(('Suivi des arrêts'!$A$10:$A$108='RECAP arrêts'!A10)*('Suivi des arrêts'!$G$10:$G$108=BASE!$L$2)*('Suivi des arrêts'!$B$10:$B$108))</f>
        <v>0</v>
      </c>
      <c r="W10" s="5">
        <f>SUMPRODUCT(('Suivi des arrêts'!$A$10:$A$108='RECAP arrêts'!A10)*('Suivi des arrêts'!$G$10:$G$108=BASE!$L$8)*('Suivi des arrêts'!$B$10:$B$108))</f>
        <v>0</v>
      </c>
      <c r="X10" s="5">
        <f t="shared" si="2"/>
        <v>0</v>
      </c>
      <c r="Y10" s="5">
        <f>SUMPRODUCT(('Suivi des arrêts'!$A$10:$A$108='RECAP arrêts'!A10)*('Suivi des arrêts'!$G$10:$G$108=BASE!$L$5)*('Suivi des arrêts'!$B$10:$B$108))</f>
        <v>0</v>
      </c>
      <c r="Z10" s="5">
        <f>SUMPRODUCT(('Suivi des arrêts'!$A$10:$A$108='RECAP arrêts'!A10)*('Suivi des arrêts'!$G$10:$G$108=BASE!$L$6)*('Suivi des arrêts'!$B$10:$B$108))</f>
        <v>0</v>
      </c>
      <c r="AA10" s="5">
        <f>SUMPRODUCT(('Suivi des arrêts'!$A$10:$A$108='RECAP arrêts'!A10)*('Suivi des arrêts'!$G$10:$G$108=BASE!$L$7)*('Suivi des arrêts'!$B$10:$B$108))</f>
        <v>0</v>
      </c>
      <c r="AB10" s="12">
        <f>+SUMIFS(ARCHIVE!$B$7:$B$106,ARCHIVE!$A$7:$A$106,'RECAP arrêts'!A10,ARCHIVE!$AZ$7:$AZ$106,2016)</f>
        <v>0</v>
      </c>
      <c r="AC10" s="12">
        <f>+SUMIF(ARCHIVE!$A$7:$A$106,'RECAP arrêts'!A10,ARCHIVE!$AV$7:$AV$106)</f>
        <v>0</v>
      </c>
    </row>
    <row r="11" spans="1:38" x14ac:dyDescent="0.25">
      <c r="A11" s="8">
        <f>+BASE!A9</f>
        <v>0</v>
      </c>
      <c r="B11" s="9">
        <f>+BASE!B9</f>
        <v>0</v>
      </c>
      <c r="C11" s="9">
        <f>+BASE!C9</f>
        <v>0</v>
      </c>
      <c r="D11" s="12">
        <f>SUMIFS('Suivi des arrêts'!$BA$10:$BA$43,'Suivi des arrêts'!$A$10:$A$43,'RECAP arrêts'!A11,'Suivi des arrêts'!$AZ$10:$AZ$43,2015)</f>
        <v>0</v>
      </c>
      <c r="E11" s="12">
        <f>+SUMIFS(ARCHIVE!$BA$7:$BA$106,ARCHIVE!$A$7:$A$106,'RECAP arrêts'!A11,ARCHIVE!$AZ$7:$AZ$106,2015)</f>
        <v>0</v>
      </c>
      <c r="F11" s="12">
        <f>SUMIFS('Suivi des arrêts'!$B$10:$B$43,'Suivi des arrêts'!$A$10:$A$43,'RECAP arrêts'!A11,'Suivi des arrêts'!$AZ$10:$AZ$43,2015)</f>
        <v>0</v>
      </c>
      <c r="G11" s="12">
        <f>SUMIFS('Suivi des arrêts'!$BA$10:$BA$43,'Suivi des arrêts'!$A$10:$A$43,'RECAP arrêts'!A11,'Suivi des arrêts'!$AZ$10:$AZ$43,2016)</f>
        <v>0</v>
      </c>
      <c r="H11" s="12">
        <f>+SUMIFS(ARCHIVE!$BA$7:$BA$106,ARCHIVE!$A$7:$A$106,'RECAP arrêts'!A11,ARCHIVE!$AZ$7:$AZ$106,2016)</f>
        <v>0</v>
      </c>
      <c r="I11" s="12">
        <f>SUMIFS('Suivi des arrêts'!$BA$10:$BA$43,'Suivi des arrêts'!$A$10:$A$43,'RECAP arrêts'!A11,'Suivi des arrêts'!$AZ$10:$AZ$43,2017)</f>
        <v>0</v>
      </c>
      <c r="J11" s="12">
        <f>+SUMIFS(ARCHIVE!$BA$7:$BA$106,ARCHIVE!$A$7:$A$106,'RECAP arrêts'!A11,ARCHIVE!$AZ$7:$AZ$106,2017)</f>
        <v>0</v>
      </c>
      <c r="K11" s="12">
        <f>SUMIFS('Suivi des arrêts'!$B$10:$B$43,'Suivi des arrêts'!$A$10:$A$43,'RECAP arrêts'!A11,'Suivi des arrêts'!$AZ$10:$AZ$43,2016)</f>
        <v>0</v>
      </c>
      <c r="L11" s="12">
        <f>SUMIFS(ARCHIVE!$B$5:$B$150,ARCHIVE!$A$5:$A$150,A11,ARCHIVE!$AZ$5:$AZ$150,2016)</f>
        <v>0</v>
      </c>
      <c r="M11" s="12">
        <f>SUMIFS('Suivi des arrêts'!$B$10:$B$43,'Suivi des arrêts'!$A$10:$A$43,'RECAP arrêts'!A11,'Suivi des arrêts'!$AZ$10:$AZ$43,2017)</f>
        <v>0</v>
      </c>
      <c r="N11" s="12">
        <f>SUMIFS(ARCHIVE!$B$5:$B$150,ARCHIVE!$A$5:$A$150,A11,ARCHIVE!$AZ$5:$AZ$150,2017)</f>
        <v>0</v>
      </c>
      <c r="O11" s="12">
        <f>+SUMIF('Suivi des arrêts'!$A$10:$A$105,A11,'Suivi des arrêts'!$B$10:$B$105)</f>
        <v>0</v>
      </c>
      <c r="P11" s="12">
        <f>SUMIF(ARCHIVE!$A$5:$A$150,A11,ARCHIVE!$B$5:$B$150)</f>
        <v>0</v>
      </c>
      <c r="Q11" s="5">
        <f t="shared" si="0"/>
        <v>0</v>
      </c>
      <c r="R11" s="5">
        <f>SUMPRODUCT(('Suivi des arrêts'!$A$10:$A$108='RECAP arrêts'!A11)*('Suivi des arrêts'!$G$10:$G$108=BASE!$L$3)*('Suivi des arrêts'!$B$10:$B$108))</f>
        <v>0</v>
      </c>
      <c r="S11" s="5">
        <f>SUMPRODUCT(('Suivi des arrêts'!$A$10:$A$108='RECAP arrêts'!A11)*('Suivi des arrêts'!$G$10:$G$108=BASE!$L$4)*('Suivi des arrêts'!$B$10:$B$108))</f>
        <v>0</v>
      </c>
      <c r="T11" s="5">
        <f t="shared" si="1"/>
        <v>0</v>
      </c>
      <c r="U11" s="5">
        <f>SUMPRODUCT(('Suivi des arrêts'!$A$10:$A$108='RECAP arrêts'!A11)*('Suivi des arrêts'!$G$10:$G$108=BASE!$L$1)*('Suivi des arrêts'!$B$10:$B$108))</f>
        <v>0</v>
      </c>
      <c r="V11" s="5">
        <f>SUMPRODUCT(('Suivi des arrêts'!$A$10:$A$108='RECAP arrêts'!A11)*('Suivi des arrêts'!$G$10:$G$108=BASE!$L$2)*('Suivi des arrêts'!$B$10:$B$108))</f>
        <v>0</v>
      </c>
      <c r="W11" s="5">
        <f>SUMPRODUCT(('Suivi des arrêts'!$A$10:$A$108='RECAP arrêts'!A11)*('Suivi des arrêts'!$G$10:$G$108=BASE!$L$8)*('Suivi des arrêts'!$B$10:$B$108))</f>
        <v>0</v>
      </c>
      <c r="X11" s="5">
        <f t="shared" si="2"/>
        <v>0</v>
      </c>
      <c r="Y11" s="5">
        <f>SUMPRODUCT(('Suivi des arrêts'!$A$10:$A$108='RECAP arrêts'!A11)*('Suivi des arrêts'!$G$10:$G$108=BASE!$L$5)*('Suivi des arrêts'!$B$10:$B$108))</f>
        <v>0</v>
      </c>
      <c r="Z11" s="5">
        <f>SUMPRODUCT(('Suivi des arrêts'!$A$10:$A$108='RECAP arrêts'!A11)*('Suivi des arrêts'!$G$10:$G$108=BASE!$L$6)*('Suivi des arrêts'!$B$10:$B$108))</f>
        <v>0</v>
      </c>
      <c r="AA11" s="5">
        <f>SUMPRODUCT(('Suivi des arrêts'!$A$10:$A$108='RECAP arrêts'!A11)*('Suivi des arrêts'!$G$10:$G$108=BASE!$L$7)*('Suivi des arrêts'!$B$10:$B$108))</f>
        <v>0</v>
      </c>
      <c r="AB11" s="12">
        <f>+SUMIFS(ARCHIVE!$B$7:$B$106,ARCHIVE!$A$7:$A$106,'RECAP arrêts'!A11,ARCHIVE!$AZ$7:$AZ$106,2016)</f>
        <v>0</v>
      </c>
      <c r="AC11" s="12">
        <f>+SUMIF(ARCHIVE!$A$7:$A$106,'RECAP arrêts'!A11,ARCHIVE!$AV$7:$AV$106)</f>
        <v>0</v>
      </c>
    </row>
    <row r="12" spans="1:38" x14ac:dyDescent="0.25">
      <c r="A12" s="8">
        <f>+BASE!A10</f>
        <v>0</v>
      </c>
      <c r="B12" s="9">
        <f>+BASE!B10</f>
        <v>0</v>
      </c>
      <c r="C12" s="9">
        <f>+BASE!C10</f>
        <v>0</v>
      </c>
      <c r="D12" s="12">
        <f>SUMIFS('Suivi des arrêts'!$BA$10:$BA$43,'Suivi des arrêts'!$A$10:$A$43,'RECAP arrêts'!A12,'Suivi des arrêts'!$AZ$10:$AZ$43,2015)</f>
        <v>0</v>
      </c>
      <c r="E12" s="12">
        <f>+SUMIFS(ARCHIVE!$BA$7:$BA$106,ARCHIVE!$A$7:$A$106,'RECAP arrêts'!A12,ARCHIVE!$AZ$7:$AZ$106,2015)</f>
        <v>0</v>
      </c>
      <c r="F12" s="12">
        <f>SUMIFS('Suivi des arrêts'!$B$10:$B$43,'Suivi des arrêts'!$A$10:$A$43,'RECAP arrêts'!A12,'Suivi des arrêts'!$AZ$10:$AZ$43,2015)</f>
        <v>0</v>
      </c>
      <c r="G12" s="12">
        <f>SUMIFS('Suivi des arrêts'!$BA$10:$BA$43,'Suivi des arrêts'!$A$10:$A$43,'RECAP arrêts'!A12,'Suivi des arrêts'!$AZ$10:$AZ$43,2016)</f>
        <v>0</v>
      </c>
      <c r="H12" s="12">
        <f>+SUMIFS(ARCHIVE!$BA$7:$BA$106,ARCHIVE!$A$7:$A$106,'RECAP arrêts'!A12,ARCHIVE!$AZ$7:$AZ$106,2016)</f>
        <v>0</v>
      </c>
      <c r="I12" s="12">
        <f>SUMIFS('Suivi des arrêts'!$BA$10:$BA$43,'Suivi des arrêts'!$A$10:$A$43,'RECAP arrêts'!A12,'Suivi des arrêts'!$AZ$10:$AZ$43,2017)</f>
        <v>0</v>
      </c>
      <c r="J12" s="12">
        <f>+SUMIFS(ARCHIVE!$BA$7:$BA$106,ARCHIVE!$A$7:$A$106,'RECAP arrêts'!A12,ARCHIVE!$AZ$7:$AZ$106,2017)</f>
        <v>0</v>
      </c>
      <c r="K12" s="12">
        <f>SUMIFS('Suivi des arrêts'!$B$10:$B$43,'Suivi des arrêts'!$A$10:$A$43,'RECAP arrêts'!A12,'Suivi des arrêts'!$AZ$10:$AZ$43,2016)</f>
        <v>0</v>
      </c>
      <c r="L12" s="12">
        <f>SUMIFS(ARCHIVE!$B$5:$B$150,ARCHIVE!$A$5:$A$150,A12,ARCHIVE!$AZ$5:$AZ$150,2016)</f>
        <v>0</v>
      </c>
      <c r="M12" s="12">
        <f>SUMIFS('Suivi des arrêts'!$B$10:$B$43,'Suivi des arrêts'!$A$10:$A$43,'RECAP arrêts'!A12,'Suivi des arrêts'!$AZ$10:$AZ$43,2017)</f>
        <v>0</v>
      </c>
      <c r="N12" s="12">
        <f>SUMIFS(ARCHIVE!$B$5:$B$150,ARCHIVE!$A$5:$A$150,A12,ARCHIVE!$AZ$5:$AZ$150,2017)</f>
        <v>0</v>
      </c>
      <c r="O12" s="12">
        <f>+SUMIF('Suivi des arrêts'!$A$10:$A$105,A12,'Suivi des arrêts'!$B$10:$B$105)</f>
        <v>0</v>
      </c>
      <c r="P12" s="12">
        <f>SUMIF(ARCHIVE!$A$5:$A$150,A12,ARCHIVE!$B$5:$B$150)</f>
        <v>0</v>
      </c>
      <c r="Q12" s="5">
        <f t="shared" si="0"/>
        <v>0</v>
      </c>
      <c r="R12" s="5">
        <f>SUMPRODUCT(('Suivi des arrêts'!$A$10:$A$108='RECAP arrêts'!A12)*('Suivi des arrêts'!$G$10:$G$108=BASE!$L$3)*('Suivi des arrêts'!$B$10:$B$108))</f>
        <v>0</v>
      </c>
      <c r="S12" s="5">
        <f>SUMPRODUCT(('Suivi des arrêts'!$A$10:$A$108='RECAP arrêts'!A12)*('Suivi des arrêts'!$G$10:$G$108=BASE!$L$4)*('Suivi des arrêts'!$B$10:$B$108))</f>
        <v>0</v>
      </c>
      <c r="T12" s="5">
        <f t="shared" si="1"/>
        <v>0</v>
      </c>
      <c r="U12" s="5">
        <f>SUMPRODUCT(('Suivi des arrêts'!$A$10:$A$108='RECAP arrêts'!A12)*('Suivi des arrêts'!$G$10:$G$108=BASE!$L$1)*('Suivi des arrêts'!$B$10:$B$108))</f>
        <v>0</v>
      </c>
      <c r="V12" s="5">
        <f>SUMPRODUCT(('Suivi des arrêts'!$A$10:$A$108='RECAP arrêts'!A12)*('Suivi des arrêts'!$G$10:$G$108=BASE!$L$2)*('Suivi des arrêts'!$B$10:$B$108))</f>
        <v>0</v>
      </c>
      <c r="W12" s="5">
        <f>SUMPRODUCT(('Suivi des arrêts'!$A$10:$A$108='RECAP arrêts'!A12)*('Suivi des arrêts'!$G$10:$G$108=BASE!$L$8)*('Suivi des arrêts'!$B$10:$B$108))</f>
        <v>0</v>
      </c>
      <c r="X12" s="5">
        <f t="shared" si="2"/>
        <v>0</v>
      </c>
      <c r="Y12" s="5">
        <f>SUMPRODUCT(('Suivi des arrêts'!$A$10:$A$108='RECAP arrêts'!A12)*('Suivi des arrêts'!$G$10:$G$108=BASE!$L$5)*('Suivi des arrêts'!$B$10:$B$108))</f>
        <v>0</v>
      </c>
      <c r="Z12" s="5">
        <f>SUMPRODUCT(('Suivi des arrêts'!$A$10:$A$108='RECAP arrêts'!A12)*('Suivi des arrêts'!$G$10:$G$108=BASE!$L$6)*('Suivi des arrêts'!$B$10:$B$108))</f>
        <v>0</v>
      </c>
      <c r="AA12" s="5">
        <f>SUMPRODUCT(('Suivi des arrêts'!$A$10:$A$108='RECAP arrêts'!A12)*('Suivi des arrêts'!$G$10:$G$108=BASE!$L$7)*('Suivi des arrêts'!$B$10:$B$108))</f>
        <v>0</v>
      </c>
      <c r="AB12" s="12">
        <f>+SUMIFS(ARCHIVE!$B$7:$B$106,ARCHIVE!$A$7:$A$106,'RECAP arrêts'!A12,ARCHIVE!$AZ$7:$AZ$106,2016)</f>
        <v>0</v>
      </c>
      <c r="AC12" s="12">
        <f>+SUMIF(ARCHIVE!$A$7:$A$106,'RECAP arrêts'!A12,ARCHIVE!$AV$7:$AV$106)</f>
        <v>0</v>
      </c>
    </row>
    <row r="13" spans="1:38" x14ac:dyDescent="0.25">
      <c r="A13" s="8">
        <f>+BASE!A11</f>
        <v>0</v>
      </c>
      <c r="B13" s="9">
        <f>+BASE!B11</f>
        <v>0</v>
      </c>
      <c r="C13" s="9">
        <f>+BASE!C11</f>
        <v>0</v>
      </c>
      <c r="D13" s="12">
        <f>SUMIFS('Suivi des arrêts'!$BA$10:$BA$43,'Suivi des arrêts'!$A$10:$A$43,'RECAP arrêts'!A13,'Suivi des arrêts'!$AZ$10:$AZ$43,2015)</f>
        <v>0</v>
      </c>
      <c r="E13" s="12">
        <f>+SUMIFS(ARCHIVE!$BA$7:$BA$106,ARCHIVE!$A$7:$A$106,'RECAP arrêts'!A13,ARCHIVE!$AZ$7:$AZ$106,2015)</f>
        <v>0</v>
      </c>
      <c r="F13" s="12">
        <f>SUMIFS('Suivi des arrêts'!$B$10:$B$43,'Suivi des arrêts'!$A$10:$A$43,'RECAP arrêts'!A13,'Suivi des arrêts'!$AZ$10:$AZ$43,2015)</f>
        <v>0</v>
      </c>
      <c r="G13" s="12">
        <f>SUMIFS('Suivi des arrêts'!$BA$10:$BA$43,'Suivi des arrêts'!$A$10:$A$43,'RECAP arrêts'!A13,'Suivi des arrêts'!$AZ$10:$AZ$43,2016)</f>
        <v>0</v>
      </c>
      <c r="H13" s="12">
        <f>+SUMIFS(ARCHIVE!$BA$7:$BA$106,ARCHIVE!$A$7:$A$106,'RECAP arrêts'!A13,ARCHIVE!$AZ$7:$AZ$106,2016)</f>
        <v>0</v>
      </c>
      <c r="I13" s="12">
        <f>SUMIFS('Suivi des arrêts'!$BA$10:$BA$43,'Suivi des arrêts'!$A$10:$A$43,'RECAP arrêts'!A13,'Suivi des arrêts'!$AZ$10:$AZ$43,2017)</f>
        <v>0</v>
      </c>
      <c r="J13" s="12">
        <f>+SUMIFS(ARCHIVE!$BA$7:$BA$106,ARCHIVE!$A$7:$A$106,'RECAP arrêts'!A13,ARCHIVE!$AZ$7:$AZ$106,2017)</f>
        <v>0</v>
      </c>
      <c r="K13" s="12">
        <f>SUMIFS('Suivi des arrêts'!$B$10:$B$43,'Suivi des arrêts'!$A$10:$A$43,'RECAP arrêts'!A13,'Suivi des arrêts'!$AZ$10:$AZ$43,2016)</f>
        <v>0</v>
      </c>
      <c r="L13" s="12">
        <f>SUMIFS(ARCHIVE!$B$5:$B$150,ARCHIVE!$A$5:$A$150,A13,ARCHIVE!$AZ$5:$AZ$150,2016)</f>
        <v>0</v>
      </c>
      <c r="M13" s="12">
        <f>SUMIFS('Suivi des arrêts'!$B$10:$B$43,'Suivi des arrêts'!$A$10:$A$43,'RECAP arrêts'!A13,'Suivi des arrêts'!$AZ$10:$AZ$43,2017)</f>
        <v>0</v>
      </c>
      <c r="N13" s="12">
        <f>SUMIFS(ARCHIVE!$B$5:$B$150,ARCHIVE!$A$5:$A$150,A13,ARCHIVE!$AZ$5:$AZ$150,2017)</f>
        <v>0</v>
      </c>
      <c r="O13" s="12">
        <f>+SUMIF('Suivi des arrêts'!$A$10:$A$105,A13,'Suivi des arrêts'!$B$10:$B$105)</f>
        <v>0</v>
      </c>
      <c r="P13" s="12">
        <f>SUMIF(ARCHIVE!$A$5:$A$150,A13,ARCHIVE!$B$5:$B$150)</f>
        <v>0</v>
      </c>
      <c r="Q13" s="5">
        <f t="shared" si="0"/>
        <v>0</v>
      </c>
      <c r="R13" s="5">
        <f>SUMPRODUCT(('Suivi des arrêts'!$A$10:$A$108='RECAP arrêts'!A13)*('Suivi des arrêts'!$G$10:$G$108=BASE!$L$3)*('Suivi des arrêts'!$B$10:$B$108))</f>
        <v>0</v>
      </c>
      <c r="S13" s="5">
        <f>SUMPRODUCT(('Suivi des arrêts'!$A$10:$A$108='RECAP arrêts'!A13)*('Suivi des arrêts'!$G$10:$G$108=BASE!$L$4)*('Suivi des arrêts'!$B$10:$B$108))</f>
        <v>0</v>
      </c>
      <c r="T13" s="5">
        <f t="shared" si="1"/>
        <v>0</v>
      </c>
      <c r="U13" s="5">
        <f>SUMPRODUCT(('Suivi des arrêts'!$A$10:$A$108='RECAP arrêts'!A13)*('Suivi des arrêts'!$G$10:$G$108=BASE!$L$1)*('Suivi des arrêts'!$B$10:$B$108))</f>
        <v>0</v>
      </c>
      <c r="V13" s="5">
        <f>SUMPRODUCT(('Suivi des arrêts'!$A$10:$A$108='RECAP arrêts'!A13)*('Suivi des arrêts'!$G$10:$G$108=BASE!$L$2)*('Suivi des arrêts'!$B$10:$B$108))</f>
        <v>0</v>
      </c>
      <c r="W13" s="5">
        <f>SUMPRODUCT(('Suivi des arrêts'!$A$10:$A$108='RECAP arrêts'!A13)*('Suivi des arrêts'!$G$10:$G$108=BASE!$L$8)*('Suivi des arrêts'!$B$10:$B$108))</f>
        <v>0</v>
      </c>
      <c r="X13" s="5">
        <f t="shared" si="2"/>
        <v>0</v>
      </c>
      <c r="Y13" s="5">
        <f>SUMPRODUCT(('Suivi des arrêts'!$A$10:$A$108='RECAP arrêts'!A13)*('Suivi des arrêts'!$G$10:$G$108=BASE!$L$5)*('Suivi des arrêts'!$B$10:$B$108))</f>
        <v>0</v>
      </c>
      <c r="Z13" s="5">
        <f>SUMPRODUCT(('Suivi des arrêts'!$A$10:$A$108='RECAP arrêts'!A13)*('Suivi des arrêts'!$G$10:$G$108=BASE!$L$6)*('Suivi des arrêts'!$B$10:$B$108))</f>
        <v>0</v>
      </c>
      <c r="AA13" s="5">
        <f>SUMPRODUCT(('Suivi des arrêts'!$A$10:$A$108='RECAP arrêts'!A13)*('Suivi des arrêts'!$G$10:$G$108=BASE!$L$7)*('Suivi des arrêts'!$B$10:$B$108))</f>
        <v>0</v>
      </c>
      <c r="AB13" s="12">
        <f>+SUMIFS(ARCHIVE!$B$7:$B$106,ARCHIVE!$A$7:$A$106,'RECAP arrêts'!A13,ARCHIVE!$AZ$7:$AZ$106,2016)</f>
        <v>0</v>
      </c>
      <c r="AC13" s="12">
        <f>+SUMIF(ARCHIVE!$A$7:$A$106,'RECAP arrêts'!A13,ARCHIVE!$AV$7:$AV$106)</f>
        <v>0</v>
      </c>
    </row>
    <row r="14" spans="1:38" x14ac:dyDescent="0.25">
      <c r="A14" s="8">
        <f>+BASE!A12</f>
        <v>0</v>
      </c>
      <c r="B14" s="9">
        <f>+BASE!B12</f>
        <v>0</v>
      </c>
      <c r="C14" s="9">
        <f>+BASE!C12</f>
        <v>0</v>
      </c>
      <c r="D14" s="12">
        <f>SUMIFS('Suivi des arrêts'!$BA$10:$BA$43,'Suivi des arrêts'!$A$10:$A$43,'RECAP arrêts'!A14,'Suivi des arrêts'!$AZ$10:$AZ$43,2015)</f>
        <v>0</v>
      </c>
      <c r="E14" s="12">
        <f>+SUMIFS(ARCHIVE!$BA$7:$BA$106,ARCHIVE!$A$7:$A$106,'RECAP arrêts'!A14,ARCHIVE!$AZ$7:$AZ$106,2015)</f>
        <v>0</v>
      </c>
      <c r="F14" s="12">
        <f>SUMIFS('Suivi des arrêts'!$B$10:$B$43,'Suivi des arrêts'!$A$10:$A$43,'RECAP arrêts'!A14,'Suivi des arrêts'!$AZ$10:$AZ$43,2015)</f>
        <v>0</v>
      </c>
      <c r="G14" s="12">
        <f>SUMIFS('Suivi des arrêts'!$BA$10:$BA$43,'Suivi des arrêts'!$A$10:$A$43,'RECAP arrêts'!A14,'Suivi des arrêts'!$AZ$10:$AZ$43,2016)</f>
        <v>0</v>
      </c>
      <c r="H14" s="12">
        <f>+SUMIFS(ARCHIVE!$BA$7:$BA$106,ARCHIVE!$A$7:$A$106,'RECAP arrêts'!A14,ARCHIVE!$AZ$7:$AZ$106,2016)</f>
        <v>0</v>
      </c>
      <c r="I14" s="12">
        <f>SUMIFS('Suivi des arrêts'!$BA$10:$BA$43,'Suivi des arrêts'!$A$10:$A$43,'RECAP arrêts'!A14,'Suivi des arrêts'!$AZ$10:$AZ$43,2017)</f>
        <v>0</v>
      </c>
      <c r="J14" s="12">
        <f>+SUMIFS(ARCHIVE!$BA$7:$BA$106,ARCHIVE!$A$7:$A$106,'RECAP arrêts'!A14,ARCHIVE!$AZ$7:$AZ$106,2017)</f>
        <v>0</v>
      </c>
      <c r="K14" s="12">
        <f>SUMIFS('Suivi des arrêts'!$B$10:$B$43,'Suivi des arrêts'!$A$10:$A$43,'RECAP arrêts'!A14,'Suivi des arrêts'!$AZ$10:$AZ$43,2016)</f>
        <v>0</v>
      </c>
      <c r="L14" s="12">
        <f>SUMIFS(ARCHIVE!$B$5:$B$150,ARCHIVE!$A$5:$A$150,A14,ARCHIVE!$AZ$5:$AZ$150,2016)</f>
        <v>0</v>
      </c>
      <c r="M14" s="12">
        <f>SUMIFS('Suivi des arrêts'!$B$10:$B$43,'Suivi des arrêts'!$A$10:$A$43,'RECAP arrêts'!A14,'Suivi des arrêts'!$AZ$10:$AZ$43,2017)</f>
        <v>0</v>
      </c>
      <c r="N14" s="12">
        <f>SUMIFS(ARCHIVE!$B$5:$B$150,ARCHIVE!$A$5:$A$150,A14,ARCHIVE!$AZ$5:$AZ$150,2017)</f>
        <v>0</v>
      </c>
      <c r="O14" s="12">
        <f>+SUMIF('Suivi des arrêts'!$A$10:$A$105,A14,'Suivi des arrêts'!$B$10:$B$105)</f>
        <v>0</v>
      </c>
      <c r="P14" s="12">
        <f>SUMIF(ARCHIVE!$A$5:$A$150,A14,ARCHIVE!$B$5:$B$150)</f>
        <v>0</v>
      </c>
      <c r="Q14" s="5">
        <f t="shared" si="0"/>
        <v>0</v>
      </c>
      <c r="R14" s="5">
        <f>SUMPRODUCT(('Suivi des arrêts'!$A$10:$A$108='RECAP arrêts'!A14)*('Suivi des arrêts'!$G$10:$G$108=BASE!$L$3)*('Suivi des arrêts'!$B$10:$B$108))</f>
        <v>0</v>
      </c>
      <c r="S14" s="5">
        <f>SUMPRODUCT(('Suivi des arrêts'!$A$10:$A$108='RECAP arrêts'!A14)*('Suivi des arrêts'!$G$10:$G$108=BASE!$L$4)*('Suivi des arrêts'!$B$10:$B$108))</f>
        <v>0</v>
      </c>
      <c r="T14" s="5">
        <f t="shared" si="1"/>
        <v>0</v>
      </c>
      <c r="U14" s="5">
        <f>SUMPRODUCT(('Suivi des arrêts'!$A$10:$A$108='RECAP arrêts'!A14)*('Suivi des arrêts'!$G$10:$G$108=BASE!$L$1)*('Suivi des arrêts'!$B$10:$B$108))</f>
        <v>0</v>
      </c>
      <c r="V14" s="5">
        <f>SUMPRODUCT(('Suivi des arrêts'!$A$10:$A$108='RECAP arrêts'!A14)*('Suivi des arrêts'!$G$10:$G$108=BASE!$L$2)*('Suivi des arrêts'!$B$10:$B$108))</f>
        <v>0</v>
      </c>
      <c r="W14" s="5">
        <f>SUMPRODUCT(('Suivi des arrêts'!$A$10:$A$108='RECAP arrêts'!A14)*('Suivi des arrêts'!$G$10:$G$108=BASE!$L$8)*('Suivi des arrêts'!$B$10:$B$108))</f>
        <v>0</v>
      </c>
      <c r="X14" s="5">
        <f t="shared" si="2"/>
        <v>0</v>
      </c>
      <c r="Y14" s="5">
        <f>SUMPRODUCT(('Suivi des arrêts'!$A$10:$A$108='RECAP arrêts'!A14)*('Suivi des arrêts'!$G$10:$G$108=BASE!$L$5)*('Suivi des arrêts'!$B$10:$B$108))</f>
        <v>0</v>
      </c>
      <c r="Z14" s="5">
        <f>SUMPRODUCT(('Suivi des arrêts'!$A$10:$A$108='RECAP arrêts'!A14)*('Suivi des arrêts'!$G$10:$G$108=BASE!$L$6)*('Suivi des arrêts'!$B$10:$B$108))</f>
        <v>0</v>
      </c>
      <c r="AA14" s="5">
        <f>SUMPRODUCT(('Suivi des arrêts'!$A$10:$A$108='RECAP arrêts'!A14)*('Suivi des arrêts'!$G$10:$G$108=BASE!$L$7)*('Suivi des arrêts'!$B$10:$B$108))</f>
        <v>0</v>
      </c>
      <c r="AB14" s="12">
        <f>+SUMIFS(ARCHIVE!$B$7:$B$106,ARCHIVE!$A$7:$A$106,'RECAP arrêts'!A14,ARCHIVE!$AZ$7:$AZ$106,2016)</f>
        <v>0</v>
      </c>
      <c r="AC14" s="12">
        <f>+SUMIF(ARCHIVE!$A$7:$A$106,'RECAP arrêts'!A14,ARCHIVE!$AV$7:$AV$106)</f>
        <v>0</v>
      </c>
    </row>
    <row r="15" spans="1:38" x14ac:dyDescent="0.25">
      <c r="A15" s="8">
        <f>+BASE!A13</f>
        <v>0</v>
      </c>
      <c r="B15" s="9">
        <f>+BASE!B13</f>
        <v>0</v>
      </c>
      <c r="C15" s="9">
        <f>+BASE!C13</f>
        <v>0</v>
      </c>
      <c r="D15" s="12">
        <f>SUMIFS('Suivi des arrêts'!$BA$10:$BA$43,'Suivi des arrêts'!$A$10:$A$43,'RECAP arrêts'!A15,'Suivi des arrêts'!$AZ$10:$AZ$43,2015)</f>
        <v>0</v>
      </c>
      <c r="E15" s="12">
        <f>+SUMIFS(ARCHIVE!$BA$7:$BA$106,ARCHIVE!$A$7:$A$106,'RECAP arrêts'!A15,ARCHIVE!$AZ$7:$AZ$106,2015)</f>
        <v>0</v>
      </c>
      <c r="F15" s="12">
        <f>SUMIFS('Suivi des arrêts'!$B$10:$B$43,'Suivi des arrêts'!$A$10:$A$43,'RECAP arrêts'!A15,'Suivi des arrêts'!$AZ$10:$AZ$43,2015)</f>
        <v>0</v>
      </c>
      <c r="G15" s="12">
        <f>SUMIFS('Suivi des arrêts'!$BA$10:$BA$43,'Suivi des arrêts'!$A$10:$A$43,'RECAP arrêts'!A15,'Suivi des arrêts'!$AZ$10:$AZ$43,2016)</f>
        <v>0</v>
      </c>
      <c r="H15" s="12">
        <f>+SUMIFS(ARCHIVE!$BA$7:$BA$106,ARCHIVE!$A$7:$A$106,'RECAP arrêts'!A15,ARCHIVE!$AZ$7:$AZ$106,2016)</f>
        <v>0</v>
      </c>
      <c r="I15" s="12">
        <f>SUMIFS('Suivi des arrêts'!$BA$10:$BA$43,'Suivi des arrêts'!$A$10:$A$43,'RECAP arrêts'!A15,'Suivi des arrêts'!$AZ$10:$AZ$43,2017)</f>
        <v>0</v>
      </c>
      <c r="J15" s="12">
        <f>+SUMIFS(ARCHIVE!$BA$7:$BA$106,ARCHIVE!$A$7:$A$106,'RECAP arrêts'!A15,ARCHIVE!$AZ$7:$AZ$106,2017)</f>
        <v>0</v>
      </c>
      <c r="K15" s="12">
        <f>SUMIFS('Suivi des arrêts'!$B$10:$B$43,'Suivi des arrêts'!$A$10:$A$43,'RECAP arrêts'!A15,'Suivi des arrêts'!$AZ$10:$AZ$43,2016)</f>
        <v>0</v>
      </c>
      <c r="L15" s="12">
        <f>SUMIFS(ARCHIVE!$B$5:$B$150,ARCHIVE!$A$5:$A$150,A15,ARCHIVE!$AZ$5:$AZ$150,2016)</f>
        <v>0</v>
      </c>
      <c r="M15" s="12">
        <f>SUMIFS('Suivi des arrêts'!$B$10:$B$43,'Suivi des arrêts'!$A$10:$A$43,'RECAP arrêts'!A15,'Suivi des arrêts'!$AZ$10:$AZ$43,2017)</f>
        <v>0</v>
      </c>
      <c r="N15" s="12">
        <f>SUMIFS(ARCHIVE!$B$5:$B$150,ARCHIVE!$A$5:$A$150,A15,ARCHIVE!$AZ$5:$AZ$150,2017)</f>
        <v>0</v>
      </c>
      <c r="O15" s="12">
        <f>+SUMIF('Suivi des arrêts'!$A$10:$A$105,A15,'Suivi des arrêts'!$B$10:$B$105)</f>
        <v>0</v>
      </c>
      <c r="P15" s="12">
        <f>SUMIF(ARCHIVE!$A$5:$A$150,A15,ARCHIVE!$B$5:$B$150)</f>
        <v>0</v>
      </c>
      <c r="Q15" s="5">
        <f>+R15+S15</f>
        <v>0</v>
      </c>
      <c r="R15" s="5">
        <f>SUMPRODUCT(('Suivi des arrêts'!$A$10:$A$108='RECAP arrêts'!A15)*('Suivi des arrêts'!$G$10:$G$108=BASE!$L$3)*('Suivi des arrêts'!$B$10:$B$108))</f>
        <v>0</v>
      </c>
      <c r="S15" s="5">
        <f>SUMPRODUCT(('Suivi des arrêts'!$A$10:$A$108='RECAP arrêts'!A15)*('Suivi des arrêts'!$G$10:$G$108=BASE!$L$4)*('Suivi des arrêts'!$B$10:$B$108))</f>
        <v>0</v>
      </c>
      <c r="T15" s="5">
        <f t="shared" si="1"/>
        <v>0</v>
      </c>
      <c r="U15" s="5">
        <f>SUMPRODUCT(('Suivi des arrêts'!$A$10:$A$108='RECAP arrêts'!A15)*('Suivi des arrêts'!$G$10:$G$108=BASE!$L$1)*('Suivi des arrêts'!$B$10:$B$108))</f>
        <v>0</v>
      </c>
      <c r="V15" s="5">
        <f>SUMPRODUCT(('Suivi des arrêts'!$A$10:$A$108='RECAP arrêts'!A15)*('Suivi des arrêts'!$G$10:$G$108=BASE!$L$2)*('Suivi des arrêts'!$B$10:$B$108))</f>
        <v>0</v>
      </c>
      <c r="W15" s="5">
        <f>SUMPRODUCT(('Suivi des arrêts'!$A$10:$A$108='RECAP arrêts'!A15)*('Suivi des arrêts'!$G$10:$G$108=BASE!$L$8)*('Suivi des arrêts'!$B$10:$B$108))</f>
        <v>0</v>
      </c>
      <c r="X15" s="5">
        <f t="shared" si="2"/>
        <v>0</v>
      </c>
      <c r="Y15" s="5">
        <f>SUMPRODUCT(('Suivi des arrêts'!$A$10:$A$108='RECAP arrêts'!A15)*('Suivi des arrêts'!$G$10:$G$108=BASE!$L$5)*('Suivi des arrêts'!$B$10:$B$108))</f>
        <v>0</v>
      </c>
      <c r="Z15" s="5">
        <f>SUMPRODUCT(('Suivi des arrêts'!$A$10:$A$108='RECAP arrêts'!A15)*('Suivi des arrêts'!$G$10:$G$108=BASE!$L$6)*('Suivi des arrêts'!$B$10:$B$108))</f>
        <v>0</v>
      </c>
      <c r="AA15" s="5">
        <f>SUMPRODUCT(('Suivi des arrêts'!$A$10:$A$108='RECAP arrêts'!A15)*('Suivi des arrêts'!$G$10:$G$108=BASE!$L$7)*('Suivi des arrêts'!$B$10:$B$108))</f>
        <v>0</v>
      </c>
      <c r="AB15" s="12">
        <f>+SUMIFS(ARCHIVE!$B$7:$B$106,ARCHIVE!$A$7:$A$106,'RECAP arrêts'!A15,ARCHIVE!$AZ$7:$AZ$106,2016)</f>
        <v>0</v>
      </c>
      <c r="AC15" s="12">
        <f>+SUMIF(ARCHIVE!$A$7:$A$106,'RECAP arrêts'!A15,ARCHIVE!$AV$7:$AV$106)</f>
        <v>0</v>
      </c>
    </row>
    <row r="16" spans="1:38" x14ac:dyDescent="0.25">
      <c r="A16" s="8">
        <f>+BASE!A14</f>
        <v>0</v>
      </c>
      <c r="B16" s="9">
        <f>+BASE!B14</f>
        <v>0</v>
      </c>
      <c r="C16" s="9">
        <f>+BASE!C14</f>
        <v>0</v>
      </c>
      <c r="D16" s="12">
        <f>SUMIFS('Suivi des arrêts'!$BA$10:$BA$43,'Suivi des arrêts'!$A$10:$A$43,'RECAP arrêts'!A16,'Suivi des arrêts'!$AZ$10:$AZ$43,2015)</f>
        <v>0</v>
      </c>
      <c r="E16" s="12">
        <f>+SUMIFS(ARCHIVE!$BA$7:$BA$106,ARCHIVE!$A$7:$A$106,'RECAP arrêts'!A16,ARCHIVE!$AZ$7:$AZ$106,2015)</f>
        <v>0</v>
      </c>
      <c r="F16" s="12">
        <f>SUMIFS('Suivi des arrêts'!$B$10:$B$43,'Suivi des arrêts'!$A$10:$A$43,'RECAP arrêts'!A16,'Suivi des arrêts'!$AZ$10:$AZ$43,2015)</f>
        <v>0</v>
      </c>
      <c r="G16" s="12">
        <f>SUMIFS('Suivi des arrêts'!$BA$10:$BA$43,'Suivi des arrêts'!$A$10:$A$43,'RECAP arrêts'!A16,'Suivi des arrêts'!$AZ$10:$AZ$43,2016)</f>
        <v>0</v>
      </c>
      <c r="H16" s="12">
        <f>+SUMIFS(ARCHIVE!$BA$7:$BA$106,ARCHIVE!$A$7:$A$106,'RECAP arrêts'!A16,ARCHIVE!$AZ$7:$AZ$106,2016)</f>
        <v>0</v>
      </c>
      <c r="I16" s="12">
        <f>SUMIFS('Suivi des arrêts'!$BA$10:$BA$43,'Suivi des arrêts'!$A$10:$A$43,'RECAP arrêts'!A16,'Suivi des arrêts'!$AZ$10:$AZ$43,2017)</f>
        <v>0</v>
      </c>
      <c r="J16" s="12">
        <f>+SUMIFS(ARCHIVE!$BA$7:$BA$106,ARCHIVE!$A$7:$A$106,'RECAP arrêts'!A16,ARCHIVE!$AZ$7:$AZ$106,2017)</f>
        <v>0</v>
      </c>
      <c r="K16" s="12">
        <f>SUMIFS('Suivi des arrêts'!$B$10:$B$43,'Suivi des arrêts'!$A$10:$A$43,'RECAP arrêts'!A16,'Suivi des arrêts'!$AZ$10:$AZ$43,2016)</f>
        <v>0</v>
      </c>
      <c r="L16" s="12">
        <f>SUMIFS(ARCHIVE!$B$5:$B$150,ARCHIVE!$A$5:$A$150,A16,ARCHIVE!$AZ$5:$AZ$150,2016)</f>
        <v>0</v>
      </c>
      <c r="M16" s="12">
        <f>SUMIFS('Suivi des arrêts'!$B$10:$B$43,'Suivi des arrêts'!$A$10:$A$43,'RECAP arrêts'!A16,'Suivi des arrêts'!$AZ$10:$AZ$43,2017)</f>
        <v>0</v>
      </c>
      <c r="N16" s="12">
        <f>SUMIFS(ARCHIVE!$B$5:$B$150,ARCHIVE!$A$5:$A$150,A16,ARCHIVE!$AZ$5:$AZ$150,2017)</f>
        <v>0</v>
      </c>
      <c r="O16" s="12">
        <f>+SUMIF('Suivi des arrêts'!$A$10:$A$105,A16,'Suivi des arrêts'!$B$10:$B$105)</f>
        <v>0</v>
      </c>
      <c r="P16" s="12">
        <f>SUMIF(ARCHIVE!$A$5:$A$150,A16,ARCHIVE!$B$5:$B$150)</f>
        <v>0</v>
      </c>
      <c r="Q16" s="5">
        <f t="shared" si="0"/>
        <v>0</v>
      </c>
      <c r="R16" s="5">
        <f>SUMPRODUCT(('Suivi des arrêts'!$A$10:$A$108='RECAP arrêts'!A16)*('Suivi des arrêts'!$G$10:$G$108=BASE!$L$3)*('Suivi des arrêts'!$B$10:$B$108))</f>
        <v>0</v>
      </c>
      <c r="S16" s="5">
        <f>SUMPRODUCT(('Suivi des arrêts'!$A$10:$A$108='RECAP arrêts'!A16)*('Suivi des arrêts'!$G$10:$G$108=BASE!$L$4)*('Suivi des arrêts'!$B$10:$B$108))</f>
        <v>0</v>
      </c>
      <c r="T16" s="5">
        <f t="shared" si="1"/>
        <v>0</v>
      </c>
      <c r="U16" s="5">
        <f>SUMPRODUCT(('Suivi des arrêts'!$A$10:$A$108='RECAP arrêts'!A16)*('Suivi des arrêts'!$G$10:$G$108=BASE!$L$1)*('Suivi des arrêts'!$B$10:$B$108))</f>
        <v>0</v>
      </c>
      <c r="V16" s="5">
        <f>SUMPRODUCT(('Suivi des arrêts'!$A$10:$A$108='RECAP arrêts'!A16)*('Suivi des arrêts'!$G$10:$G$108=BASE!$L$2)*('Suivi des arrêts'!$B$10:$B$108))</f>
        <v>0</v>
      </c>
      <c r="W16" s="5">
        <f>SUMPRODUCT(('Suivi des arrêts'!$A$10:$A$108='RECAP arrêts'!A16)*('Suivi des arrêts'!$G$10:$G$108=BASE!$L$8)*('Suivi des arrêts'!$B$10:$B$108))</f>
        <v>0</v>
      </c>
      <c r="X16" s="5">
        <f t="shared" si="2"/>
        <v>0</v>
      </c>
      <c r="Y16" s="5">
        <f>SUMPRODUCT(('Suivi des arrêts'!$A$10:$A$108='RECAP arrêts'!A16)*('Suivi des arrêts'!$G$10:$G$108=BASE!$L$5)*('Suivi des arrêts'!$B$10:$B$108))</f>
        <v>0</v>
      </c>
      <c r="Z16" s="5">
        <f>SUMPRODUCT(('Suivi des arrêts'!$A$10:$A$108='RECAP arrêts'!A16)*('Suivi des arrêts'!$G$10:$G$108=BASE!$L$6)*('Suivi des arrêts'!$B$10:$B$108))</f>
        <v>0</v>
      </c>
      <c r="AA16" s="5">
        <f>SUMPRODUCT(('Suivi des arrêts'!$A$10:$A$108='RECAP arrêts'!A16)*('Suivi des arrêts'!$G$10:$G$108=BASE!$L$7)*('Suivi des arrêts'!$B$10:$B$108))</f>
        <v>0</v>
      </c>
      <c r="AB16" s="12">
        <f>+SUMIFS(ARCHIVE!$B$7:$B$106,ARCHIVE!$A$7:$A$106,'RECAP arrêts'!A16,ARCHIVE!$AZ$7:$AZ$106,2016)</f>
        <v>0</v>
      </c>
      <c r="AC16" s="12">
        <f>+SUMIF(ARCHIVE!$A$7:$A$106,'RECAP arrêts'!A16,ARCHIVE!$AV$7:$AV$106)</f>
        <v>0</v>
      </c>
    </row>
    <row r="17" spans="1:29" x14ac:dyDescent="0.25">
      <c r="A17" s="8">
        <f>+BASE!A15</f>
        <v>0</v>
      </c>
      <c r="B17" s="9">
        <f>+BASE!B15</f>
        <v>0</v>
      </c>
      <c r="C17" s="9">
        <f>+BASE!C15</f>
        <v>0</v>
      </c>
      <c r="D17" s="12">
        <f>SUMIFS('Suivi des arrêts'!$BA$10:$BA$43,'Suivi des arrêts'!$A$10:$A$43,'RECAP arrêts'!A17,'Suivi des arrêts'!$AZ$10:$AZ$43,2015)</f>
        <v>0</v>
      </c>
      <c r="E17" s="12">
        <f>+SUMIFS(ARCHIVE!$BA$7:$BA$106,ARCHIVE!$A$7:$A$106,'RECAP arrêts'!A17,ARCHIVE!$AZ$7:$AZ$106,2015)</f>
        <v>0</v>
      </c>
      <c r="F17" s="12">
        <f>SUMIFS('Suivi des arrêts'!$B$10:$B$43,'Suivi des arrêts'!$A$10:$A$43,'RECAP arrêts'!A17,'Suivi des arrêts'!$AZ$10:$AZ$43,2015)</f>
        <v>0</v>
      </c>
      <c r="G17" s="12">
        <f>SUMIFS('Suivi des arrêts'!$BA$10:$BA$43,'Suivi des arrêts'!$A$10:$A$43,'RECAP arrêts'!A17,'Suivi des arrêts'!$AZ$10:$AZ$43,2016)</f>
        <v>0</v>
      </c>
      <c r="H17" s="12">
        <f>+SUMIFS(ARCHIVE!$BA$7:$BA$106,ARCHIVE!$A$7:$A$106,'RECAP arrêts'!A17,ARCHIVE!$AZ$7:$AZ$106,2016)</f>
        <v>0</v>
      </c>
      <c r="I17" s="12">
        <f>SUMIFS('Suivi des arrêts'!$BA$10:$BA$43,'Suivi des arrêts'!$A$10:$A$43,'RECAP arrêts'!A17,'Suivi des arrêts'!$AZ$10:$AZ$43,2017)</f>
        <v>0</v>
      </c>
      <c r="J17" s="12">
        <f>+SUMIFS(ARCHIVE!$BA$7:$BA$106,ARCHIVE!$A$7:$A$106,'RECAP arrêts'!A17,ARCHIVE!$AZ$7:$AZ$106,2017)</f>
        <v>0</v>
      </c>
      <c r="K17" s="12">
        <f>SUMIFS('Suivi des arrêts'!$B$10:$B$43,'Suivi des arrêts'!$A$10:$A$43,'RECAP arrêts'!A17,'Suivi des arrêts'!$AZ$10:$AZ$43,2016)</f>
        <v>0</v>
      </c>
      <c r="L17" s="12">
        <f>SUMIFS(ARCHIVE!$B$5:$B$150,ARCHIVE!$A$5:$A$150,A17,ARCHIVE!$AZ$5:$AZ$150,2016)</f>
        <v>0</v>
      </c>
      <c r="M17" s="12">
        <f>SUMIFS('Suivi des arrêts'!$B$10:$B$43,'Suivi des arrêts'!$A$10:$A$43,'RECAP arrêts'!A17,'Suivi des arrêts'!$AZ$10:$AZ$43,2017)</f>
        <v>0</v>
      </c>
      <c r="N17" s="12">
        <f>SUMIFS(ARCHIVE!$B$5:$B$150,ARCHIVE!$A$5:$A$150,A17,ARCHIVE!$AZ$5:$AZ$150,2017)</f>
        <v>0</v>
      </c>
      <c r="O17" s="12">
        <f>+SUMIF('Suivi des arrêts'!$A$10:$A$105,A17,'Suivi des arrêts'!$B$10:$B$105)</f>
        <v>0</v>
      </c>
      <c r="P17" s="12">
        <f>SUMIF(ARCHIVE!$A$5:$A$150,A17,ARCHIVE!$B$5:$B$150)</f>
        <v>0</v>
      </c>
      <c r="Q17" s="5">
        <f t="shared" si="0"/>
        <v>0</v>
      </c>
      <c r="R17" s="5">
        <f>SUMPRODUCT(('Suivi des arrêts'!$A$10:$A$108='RECAP arrêts'!A17)*('Suivi des arrêts'!$G$10:$G$108=BASE!$L$3)*('Suivi des arrêts'!$B$10:$B$108))</f>
        <v>0</v>
      </c>
      <c r="S17" s="5">
        <f>SUMPRODUCT(('Suivi des arrêts'!$A$10:$A$108='RECAP arrêts'!A17)*('Suivi des arrêts'!$G$10:$G$108=BASE!$L$4)*('Suivi des arrêts'!$B$10:$B$108))</f>
        <v>0</v>
      </c>
      <c r="T17" s="5">
        <f t="shared" si="1"/>
        <v>0</v>
      </c>
      <c r="U17" s="5">
        <f>SUMPRODUCT(('Suivi des arrêts'!$A$10:$A$108='RECAP arrêts'!A17)*('Suivi des arrêts'!$G$10:$G$108=BASE!$L$1)*('Suivi des arrêts'!$B$10:$B$108))</f>
        <v>0</v>
      </c>
      <c r="V17" s="5">
        <f>SUMPRODUCT(('Suivi des arrêts'!$A$10:$A$108='RECAP arrêts'!A17)*('Suivi des arrêts'!$G$10:$G$108=BASE!$L$2)*('Suivi des arrêts'!$B$10:$B$108))</f>
        <v>0</v>
      </c>
      <c r="W17" s="5">
        <f>SUMPRODUCT(('Suivi des arrêts'!$A$10:$A$108='RECAP arrêts'!A17)*('Suivi des arrêts'!$G$10:$G$108=BASE!$L$8)*('Suivi des arrêts'!$B$10:$B$108))</f>
        <v>0</v>
      </c>
      <c r="X17" s="5">
        <f t="shared" si="2"/>
        <v>0</v>
      </c>
      <c r="Y17" s="5">
        <f>SUMPRODUCT(('Suivi des arrêts'!$A$10:$A$108='RECAP arrêts'!A17)*('Suivi des arrêts'!$G$10:$G$108=BASE!$L$5)*('Suivi des arrêts'!$B$10:$B$108))</f>
        <v>0</v>
      </c>
      <c r="Z17" s="5">
        <f>SUMPRODUCT(('Suivi des arrêts'!$A$10:$A$108='RECAP arrêts'!A17)*('Suivi des arrêts'!$G$10:$G$108=BASE!$L$6)*('Suivi des arrêts'!$B$10:$B$108))</f>
        <v>0</v>
      </c>
      <c r="AA17" s="5">
        <f>SUMPRODUCT(('Suivi des arrêts'!$A$10:$A$108='RECAP arrêts'!A17)*('Suivi des arrêts'!$G$10:$G$108=BASE!$L$7)*('Suivi des arrêts'!$B$10:$B$108))</f>
        <v>0</v>
      </c>
      <c r="AB17" s="12">
        <f>+SUMIFS(ARCHIVE!$B$7:$B$106,ARCHIVE!$A$7:$A$106,'RECAP arrêts'!A17,ARCHIVE!$AZ$7:$AZ$106,2016)</f>
        <v>0</v>
      </c>
      <c r="AC17" s="12">
        <f>+SUMIF(ARCHIVE!$A$7:$A$106,'RECAP arrêts'!A17,ARCHIVE!$AV$7:$AV$106)</f>
        <v>0</v>
      </c>
    </row>
    <row r="18" spans="1:29" ht="15" customHeight="1" x14ac:dyDescent="0.25">
      <c r="A18" s="8">
        <f>+BASE!A16</f>
        <v>0</v>
      </c>
      <c r="B18" s="9">
        <f>+BASE!B16</f>
        <v>0</v>
      </c>
      <c r="C18" s="9">
        <f>+BASE!C16</f>
        <v>0</v>
      </c>
      <c r="D18" s="12">
        <f>SUMIFS('Suivi des arrêts'!$BA$10:$BA$43,'Suivi des arrêts'!$A$10:$A$43,'RECAP arrêts'!A18,'Suivi des arrêts'!$AZ$10:$AZ$43,2015)</f>
        <v>0</v>
      </c>
      <c r="E18" s="12">
        <f>+SUMIFS(ARCHIVE!$BA$7:$BA$106,ARCHIVE!$A$7:$A$106,'RECAP arrêts'!A18,ARCHIVE!$AZ$7:$AZ$106,2015)</f>
        <v>0</v>
      </c>
      <c r="F18" s="12">
        <f>SUMIFS('Suivi des arrêts'!$B$10:$B$43,'Suivi des arrêts'!$A$10:$A$43,'RECAP arrêts'!A18,'Suivi des arrêts'!$AZ$10:$AZ$43,2015)</f>
        <v>0</v>
      </c>
      <c r="G18" s="12">
        <f>SUMIFS('Suivi des arrêts'!$BA$10:$BA$43,'Suivi des arrêts'!$A$10:$A$43,'RECAP arrêts'!A18,'Suivi des arrêts'!$AZ$10:$AZ$43,2016)</f>
        <v>0</v>
      </c>
      <c r="H18" s="12">
        <f>+SUMIFS(ARCHIVE!$BA$7:$BA$106,ARCHIVE!$A$7:$A$106,'RECAP arrêts'!A18,ARCHIVE!$AZ$7:$AZ$106,2016)</f>
        <v>0</v>
      </c>
      <c r="I18" s="12">
        <f>SUMIFS('Suivi des arrêts'!$BA$10:$BA$43,'Suivi des arrêts'!$A$10:$A$43,'RECAP arrêts'!A18,'Suivi des arrêts'!$AZ$10:$AZ$43,2017)</f>
        <v>0</v>
      </c>
      <c r="J18" s="12">
        <f>+SUMIFS(ARCHIVE!$BA$7:$BA$106,ARCHIVE!$A$7:$A$106,'RECAP arrêts'!A18,ARCHIVE!$AZ$7:$AZ$106,2017)</f>
        <v>0</v>
      </c>
      <c r="K18" s="12">
        <f>SUMIFS('Suivi des arrêts'!$B$10:$B$43,'Suivi des arrêts'!$A$10:$A$43,'RECAP arrêts'!A18,'Suivi des arrêts'!$AZ$10:$AZ$43,2016)</f>
        <v>0</v>
      </c>
      <c r="L18" s="12">
        <f>SUMIFS(ARCHIVE!$B$5:$B$150,ARCHIVE!$A$5:$A$150,A18,ARCHIVE!$AZ$5:$AZ$150,2016)</f>
        <v>0</v>
      </c>
      <c r="M18" s="12">
        <f>SUMIFS('Suivi des arrêts'!$B$10:$B$43,'Suivi des arrêts'!$A$10:$A$43,'RECAP arrêts'!A18,'Suivi des arrêts'!$AZ$10:$AZ$43,2017)</f>
        <v>0</v>
      </c>
      <c r="N18" s="12">
        <f>SUMIFS(ARCHIVE!$B$5:$B$150,ARCHIVE!$A$5:$A$150,A18,ARCHIVE!$AZ$5:$AZ$150,2017)</f>
        <v>0</v>
      </c>
      <c r="O18" s="12">
        <f>+SUMIF('Suivi des arrêts'!$A$10:$A$105,A18,'Suivi des arrêts'!$B$10:$B$105)</f>
        <v>0</v>
      </c>
      <c r="P18" s="12">
        <f>SUMIF(ARCHIVE!$A$5:$A$150,A18,ARCHIVE!$B$5:$B$150)</f>
        <v>0</v>
      </c>
      <c r="Q18" s="5">
        <f t="shared" si="0"/>
        <v>0</v>
      </c>
      <c r="R18" s="5">
        <f>SUMPRODUCT(('Suivi des arrêts'!$A$10:$A$108='RECAP arrêts'!A18)*('Suivi des arrêts'!$G$10:$G$108=BASE!$L$3)*('Suivi des arrêts'!$B$10:$B$108))</f>
        <v>0</v>
      </c>
      <c r="S18" s="5">
        <f>SUMPRODUCT(('Suivi des arrêts'!$A$10:$A$108='RECAP arrêts'!A18)*('Suivi des arrêts'!$G$10:$G$108=BASE!$L$4)*('Suivi des arrêts'!$B$10:$B$108))</f>
        <v>0</v>
      </c>
      <c r="T18" s="5">
        <f t="shared" si="1"/>
        <v>0</v>
      </c>
      <c r="U18" s="5">
        <f>SUMPRODUCT(('Suivi des arrêts'!$A$10:$A$108='RECAP arrêts'!A18)*('Suivi des arrêts'!$G$10:$G$108=BASE!$L$1)*('Suivi des arrêts'!$B$10:$B$108))</f>
        <v>0</v>
      </c>
      <c r="V18" s="5">
        <f>SUMPRODUCT(('Suivi des arrêts'!$A$10:$A$108='RECAP arrêts'!A18)*('Suivi des arrêts'!$G$10:$G$108=BASE!$L$2)*('Suivi des arrêts'!$B$10:$B$108))</f>
        <v>0</v>
      </c>
      <c r="W18" s="5">
        <f>SUMPRODUCT(('Suivi des arrêts'!$A$10:$A$108='RECAP arrêts'!A18)*('Suivi des arrêts'!$G$10:$G$108=BASE!$L$8)*('Suivi des arrêts'!$B$10:$B$108))</f>
        <v>0</v>
      </c>
      <c r="X18" s="5">
        <f t="shared" si="2"/>
        <v>0</v>
      </c>
      <c r="Y18" s="5">
        <f>SUMPRODUCT(('Suivi des arrêts'!$A$10:$A$108='RECAP arrêts'!A18)*('Suivi des arrêts'!$G$10:$G$108=BASE!$L$5)*('Suivi des arrêts'!$B$10:$B$108))</f>
        <v>0</v>
      </c>
      <c r="Z18" s="5">
        <f>SUMPRODUCT(('Suivi des arrêts'!$A$10:$A$108='RECAP arrêts'!A18)*('Suivi des arrêts'!$G$10:$G$108=BASE!$L$6)*('Suivi des arrêts'!$B$10:$B$108))</f>
        <v>0</v>
      </c>
      <c r="AA18" s="5">
        <f>SUMPRODUCT(('Suivi des arrêts'!$A$10:$A$108='RECAP arrêts'!A18)*('Suivi des arrêts'!$G$10:$G$108=BASE!$L$7)*('Suivi des arrêts'!$B$10:$B$108))</f>
        <v>0</v>
      </c>
      <c r="AB18" s="12">
        <f>+SUMIFS(ARCHIVE!$B$7:$B$106,ARCHIVE!$A$7:$A$106,'RECAP arrêts'!A18,ARCHIVE!$AZ$7:$AZ$106,2016)</f>
        <v>0</v>
      </c>
      <c r="AC18" s="12">
        <f>+SUMIF(ARCHIVE!$A$7:$A$106,'RECAP arrêts'!A18,ARCHIVE!$AV$7:$AV$106)</f>
        <v>0</v>
      </c>
    </row>
    <row r="19" spans="1:29" x14ac:dyDescent="0.25">
      <c r="A19" s="8">
        <f>+BASE!A17</f>
        <v>0</v>
      </c>
      <c r="B19" s="9">
        <f>+BASE!B17</f>
        <v>0</v>
      </c>
      <c r="C19" s="9">
        <f>+BASE!C17</f>
        <v>0</v>
      </c>
      <c r="D19" s="12">
        <f>SUMIFS('Suivi des arrêts'!$BA$10:$BA$43,'Suivi des arrêts'!$A$10:$A$43,'RECAP arrêts'!A19,'Suivi des arrêts'!$AZ$10:$AZ$43,2015)</f>
        <v>0</v>
      </c>
      <c r="E19" s="12">
        <f>+SUMIFS(ARCHIVE!$BA$7:$BA$106,ARCHIVE!$A$7:$A$106,'RECAP arrêts'!A19,ARCHIVE!$AZ$7:$AZ$106,2015)</f>
        <v>0</v>
      </c>
      <c r="F19" s="12">
        <f>SUMIFS('Suivi des arrêts'!$B$10:$B$43,'Suivi des arrêts'!$A$10:$A$43,'RECAP arrêts'!A19,'Suivi des arrêts'!$AZ$10:$AZ$43,2015)</f>
        <v>0</v>
      </c>
      <c r="G19" s="12">
        <f>SUMIFS('Suivi des arrêts'!$BA$10:$BA$43,'Suivi des arrêts'!$A$10:$A$43,'RECAP arrêts'!A19,'Suivi des arrêts'!$AZ$10:$AZ$43,2016)</f>
        <v>0</v>
      </c>
      <c r="H19" s="12">
        <f>+SUMIFS(ARCHIVE!$BA$7:$BA$106,ARCHIVE!$A$7:$A$106,'RECAP arrêts'!A19,ARCHIVE!$AZ$7:$AZ$106,2016)</f>
        <v>0</v>
      </c>
      <c r="I19" s="12">
        <f>SUMIFS('Suivi des arrêts'!$BA$10:$BA$43,'Suivi des arrêts'!$A$10:$A$43,'RECAP arrêts'!A19,'Suivi des arrêts'!$AZ$10:$AZ$43,2017)</f>
        <v>0</v>
      </c>
      <c r="J19" s="12">
        <f>+SUMIFS(ARCHIVE!$BA$7:$BA$106,ARCHIVE!$A$7:$A$106,'RECAP arrêts'!A19,ARCHIVE!$AZ$7:$AZ$106,2017)</f>
        <v>0</v>
      </c>
      <c r="K19" s="12">
        <f>SUMIFS('Suivi des arrêts'!$B$10:$B$43,'Suivi des arrêts'!$A$10:$A$43,'RECAP arrêts'!A19,'Suivi des arrêts'!$AZ$10:$AZ$43,2016)</f>
        <v>0</v>
      </c>
      <c r="L19" s="12">
        <f>SUMIFS(ARCHIVE!$B$5:$B$150,ARCHIVE!$A$5:$A$150,A19,ARCHIVE!$AZ$5:$AZ$150,2016)</f>
        <v>0</v>
      </c>
      <c r="M19" s="12">
        <f>SUMIFS('Suivi des arrêts'!$B$10:$B$43,'Suivi des arrêts'!$A$10:$A$43,'RECAP arrêts'!A19,'Suivi des arrêts'!$AZ$10:$AZ$43,2017)</f>
        <v>0</v>
      </c>
      <c r="N19" s="12">
        <f>SUMIFS(ARCHIVE!$B$5:$B$150,ARCHIVE!$A$5:$A$150,A19,ARCHIVE!$AZ$5:$AZ$150,2017)</f>
        <v>0</v>
      </c>
      <c r="O19" s="12">
        <f>+SUMIF('Suivi des arrêts'!$A$10:$A$105,A19,'Suivi des arrêts'!$B$10:$B$105)</f>
        <v>0</v>
      </c>
      <c r="P19" s="12">
        <f>SUMIF(ARCHIVE!$A$5:$A$150,A19,ARCHIVE!$B$5:$B$150)</f>
        <v>0</v>
      </c>
      <c r="Q19" s="5">
        <f t="shared" si="0"/>
        <v>0</v>
      </c>
      <c r="R19" s="5">
        <f>SUMPRODUCT(('Suivi des arrêts'!$A$10:$A$108='RECAP arrêts'!A19)*('Suivi des arrêts'!$G$10:$G$108=BASE!$L$3)*('Suivi des arrêts'!$B$10:$B$108))</f>
        <v>0</v>
      </c>
      <c r="S19" s="5">
        <f>SUMPRODUCT(('Suivi des arrêts'!$A$10:$A$108='RECAP arrêts'!A19)*('Suivi des arrêts'!$G$10:$G$108=BASE!$L$4)*('Suivi des arrêts'!$B$10:$B$108))</f>
        <v>0</v>
      </c>
      <c r="T19" s="5">
        <f t="shared" si="1"/>
        <v>0</v>
      </c>
      <c r="U19" s="5">
        <f>SUMPRODUCT(('Suivi des arrêts'!$A$10:$A$108='RECAP arrêts'!A19)*('Suivi des arrêts'!$G$10:$G$108=BASE!$L$1)*('Suivi des arrêts'!$B$10:$B$108))</f>
        <v>0</v>
      </c>
      <c r="V19" s="5">
        <f>SUMPRODUCT(('Suivi des arrêts'!$A$10:$A$108='RECAP arrêts'!A19)*('Suivi des arrêts'!$G$10:$G$108=BASE!$L$2)*('Suivi des arrêts'!$B$10:$B$108))</f>
        <v>0</v>
      </c>
      <c r="W19" s="5">
        <f>SUMPRODUCT(('Suivi des arrêts'!$A$10:$A$108='RECAP arrêts'!A19)*('Suivi des arrêts'!$G$10:$G$108=BASE!$L$8)*('Suivi des arrêts'!$B$10:$B$108))</f>
        <v>0</v>
      </c>
      <c r="X19" s="5">
        <f t="shared" si="2"/>
        <v>0</v>
      </c>
      <c r="Y19" s="5">
        <f>SUMPRODUCT(('Suivi des arrêts'!$A$10:$A$108='RECAP arrêts'!A19)*('Suivi des arrêts'!$G$10:$G$108=BASE!$L$5)*('Suivi des arrêts'!$B$10:$B$108))</f>
        <v>0</v>
      </c>
      <c r="Z19" s="5">
        <f>SUMPRODUCT(('Suivi des arrêts'!$A$10:$A$108='RECAP arrêts'!A19)*('Suivi des arrêts'!$G$10:$G$108=BASE!$L$6)*('Suivi des arrêts'!$B$10:$B$108))</f>
        <v>0</v>
      </c>
      <c r="AA19" s="5">
        <f>SUMPRODUCT(('Suivi des arrêts'!$A$10:$A$108='RECAP arrêts'!A19)*('Suivi des arrêts'!$G$10:$G$108=BASE!$L$7)*('Suivi des arrêts'!$B$10:$B$108))</f>
        <v>0</v>
      </c>
      <c r="AB19" s="12">
        <f>+SUMIFS(ARCHIVE!$B$7:$B$106,ARCHIVE!$A$7:$A$106,'RECAP arrêts'!A19,ARCHIVE!$AZ$7:$AZ$106,2016)</f>
        <v>0</v>
      </c>
      <c r="AC19" s="12">
        <f>+SUMIF(ARCHIVE!$A$7:$A$106,'RECAP arrêts'!A19,ARCHIVE!$AV$7:$AV$106)</f>
        <v>0</v>
      </c>
    </row>
    <row r="20" spans="1:29" ht="15" customHeight="1" x14ac:dyDescent="0.25">
      <c r="A20" s="113" t="s">
        <v>5</v>
      </c>
      <c r="B20" s="114"/>
      <c r="C20" s="114"/>
      <c r="D20" s="37">
        <f>+SUM(D3:D19)</f>
        <v>1</v>
      </c>
      <c r="E20" s="37">
        <f t="shared" ref="E20:K20" si="4">+SUM(E3:E19)</f>
        <v>0</v>
      </c>
      <c r="F20" s="37">
        <f t="shared" ref="F20" si="5">+SUM(F3:F19)</f>
        <v>5</v>
      </c>
      <c r="G20" s="37">
        <f t="shared" si="4"/>
        <v>8</v>
      </c>
      <c r="H20" s="37">
        <f t="shared" si="4"/>
        <v>0</v>
      </c>
      <c r="I20" s="37">
        <f t="shared" si="4"/>
        <v>0</v>
      </c>
      <c r="J20" s="37">
        <f t="shared" si="4"/>
        <v>0</v>
      </c>
      <c r="K20" s="37">
        <f t="shared" si="4"/>
        <v>317</v>
      </c>
      <c r="L20" s="37">
        <f t="shared" ref="L20" si="6">+SUM(L3:L19)</f>
        <v>0</v>
      </c>
      <c r="M20" s="37">
        <f t="shared" ref="M20" si="7">+SUM(M3:M19)</f>
        <v>0</v>
      </c>
      <c r="N20" s="6">
        <f>+SUM(N3:N19)</f>
        <v>0</v>
      </c>
      <c r="O20" s="6">
        <f>+SUM(O3:O19)</f>
        <v>322</v>
      </c>
      <c r="P20" s="6">
        <f>+SUM(P3:P19)</f>
        <v>0</v>
      </c>
      <c r="Q20" s="6">
        <f>+SUM(Q3:Q19)</f>
        <v>322</v>
      </c>
      <c r="R20" s="6"/>
      <c r="S20" s="6"/>
      <c r="T20" s="6">
        <f>+SUM(T3:T19)</f>
        <v>0</v>
      </c>
      <c r="U20" s="6"/>
      <c r="V20" s="6"/>
      <c r="W20" s="6">
        <f>+SUM(W3:W19)</f>
        <v>0</v>
      </c>
      <c r="X20" s="6">
        <f>+SUM(X3:X19)</f>
        <v>0</v>
      </c>
      <c r="Y20" s="6"/>
      <c r="Z20" s="6"/>
      <c r="AA20" s="6">
        <f>+SUM(AA3:AA19)</f>
        <v>0</v>
      </c>
      <c r="AB20" s="6">
        <f>+SUM(AB3:AB19)</f>
        <v>0</v>
      </c>
      <c r="AC20" s="6">
        <f>+SUM(AC3:AC19)</f>
        <v>0</v>
      </c>
    </row>
    <row r="26" spans="1:29" ht="15" customHeight="1" x14ac:dyDescent="0.25"/>
    <row r="27" spans="1:29" ht="33" customHeight="1" x14ac:dyDescent="0.25"/>
  </sheetData>
  <autoFilter ref="B1:C2"/>
  <sortState ref="A3:D13">
    <sortCondition ref="A3"/>
  </sortState>
  <mergeCells count="39">
    <mergeCell ref="P1:P2"/>
    <mergeCell ref="AC1:AC2"/>
    <mergeCell ref="AL6:AL7"/>
    <mergeCell ref="AE5:AL5"/>
    <mergeCell ref="AF6:AF7"/>
    <mergeCell ref="AG6:AG7"/>
    <mergeCell ref="AH6:AH7"/>
    <mergeCell ref="AI6:AI7"/>
    <mergeCell ref="AJ6:AJ7"/>
    <mergeCell ref="AK6:AK7"/>
    <mergeCell ref="AE6:AE7"/>
    <mergeCell ref="Q1:Q2"/>
    <mergeCell ref="U1:U2"/>
    <mergeCell ref="V1:V2"/>
    <mergeCell ref="Y1:Y2"/>
    <mergeCell ref="W1:W2"/>
    <mergeCell ref="A1:A2"/>
    <mergeCell ref="C1:C2"/>
    <mergeCell ref="O1:O2"/>
    <mergeCell ref="B1:B2"/>
    <mergeCell ref="A20:C20"/>
    <mergeCell ref="G1:G2"/>
    <mergeCell ref="D1:D2"/>
    <mergeCell ref="I1:I2"/>
    <mergeCell ref="E1:E2"/>
    <mergeCell ref="H1:H2"/>
    <mergeCell ref="J1:J2"/>
    <mergeCell ref="K1:K2"/>
    <mergeCell ref="F1:F2"/>
    <mergeCell ref="M1:M2"/>
    <mergeCell ref="L1:L2"/>
    <mergeCell ref="N1:N2"/>
    <mergeCell ref="R1:R2"/>
    <mergeCell ref="T1:T2"/>
    <mergeCell ref="X1:X2"/>
    <mergeCell ref="AB1:AB2"/>
    <mergeCell ref="AA1:AA2"/>
    <mergeCell ref="S1:S2"/>
    <mergeCell ref="Z1:Z2"/>
  </mergeCells>
  <conditionalFormatting sqref="G3:G19 O3:O19">
    <cfRule type="cellIs" dxfId="158" priority="43" operator="greaterThan">
      <formula>180</formula>
    </cfRule>
    <cfRule type="cellIs" dxfId="157" priority="44" operator="greaterThan">
      <formula>90</formula>
    </cfRule>
  </conditionalFormatting>
  <conditionalFormatting sqref="D3:E19">
    <cfRule type="cellIs" dxfId="156" priority="39" operator="greaterThan">
      <formula>180</formula>
    </cfRule>
    <cfRule type="cellIs" dxfId="155" priority="40" operator="greaterThan">
      <formula>90</formula>
    </cfRule>
  </conditionalFormatting>
  <conditionalFormatting sqref="I3:I19">
    <cfRule type="cellIs" dxfId="154" priority="37" operator="greaterThan">
      <formula>180</formula>
    </cfRule>
    <cfRule type="cellIs" dxfId="153" priority="38" operator="greaterThan">
      <formula>90</formula>
    </cfRule>
  </conditionalFormatting>
  <conditionalFormatting sqref="AC3:AC19">
    <cfRule type="cellIs" dxfId="152" priority="25" operator="greaterThan">
      <formula>180</formula>
    </cfRule>
    <cfRule type="cellIs" dxfId="151" priority="26" operator="greaterThan">
      <formula>90</formula>
    </cfRule>
  </conditionalFormatting>
  <conditionalFormatting sqref="H3:H19">
    <cfRule type="cellIs" dxfId="150" priority="23" operator="greaterThan">
      <formula>180</formula>
    </cfRule>
    <cfRule type="cellIs" dxfId="149" priority="24" operator="greaterThan">
      <formula>90</formula>
    </cfRule>
  </conditionalFormatting>
  <conditionalFormatting sqref="J3:J19">
    <cfRule type="cellIs" dxfId="148" priority="21" operator="greaterThan">
      <formula>180</formula>
    </cfRule>
    <cfRule type="cellIs" dxfId="147" priority="22" operator="greaterThan">
      <formula>90</formula>
    </cfRule>
  </conditionalFormatting>
  <conditionalFormatting sqref="K3:K19">
    <cfRule type="cellIs" dxfId="146" priority="17" operator="greaterThan">
      <formula>180</formula>
    </cfRule>
    <cfRule type="cellIs" dxfId="145" priority="18" operator="greaterThan">
      <formula>90</formula>
    </cfRule>
  </conditionalFormatting>
  <conditionalFormatting sqref="AB3:AB19">
    <cfRule type="cellIs" dxfId="144" priority="11" operator="greaterThan">
      <formula>180</formula>
    </cfRule>
    <cfRule type="cellIs" dxfId="143" priority="12" operator="greaterThan">
      <formula>90</formula>
    </cfRule>
  </conditionalFormatting>
  <conditionalFormatting sqref="F3:F19">
    <cfRule type="cellIs" dxfId="142" priority="9" operator="greaterThan">
      <formula>180</formula>
    </cfRule>
    <cfRule type="cellIs" dxfId="141" priority="10" operator="greaterThan">
      <formula>90</formula>
    </cfRule>
  </conditionalFormatting>
  <conditionalFormatting sqref="M3:M19">
    <cfRule type="cellIs" dxfId="140" priority="7" operator="greaterThan">
      <formula>180</formula>
    </cfRule>
    <cfRule type="cellIs" dxfId="139" priority="8" operator="greaterThan">
      <formula>90</formula>
    </cfRule>
  </conditionalFormatting>
  <conditionalFormatting sqref="L3:L19">
    <cfRule type="cellIs" dxfId="138" priority="5" operator="greaterThan">
      <formula>180</formula>
    </cfRule>
    <cfRule type="cellIs" dxfId="137" priority="6" operator="greaterThan">
      <formula>90</formula>
    </cfRule>
  </conditionalFormatting>
  <conditionalFormatting sqref="N3:N19">
    <cfRule type="cellIs" dxfId="136" priority="3" operator="greaterThan">
      <formula>180</formula>
    </cfRule>
    <cfRule type="cellIs" dxfId="135" priority="4" operator="greaterThan">
      <formula>90</formula>
    </cfRule>
  </conditionalFormatting>
  <conditionalFormatting sqref="P3:P19">
    <cfRule type="cellIs" dxfId="134" priority="1" operator="greaterThan">
      <formula>180</formula>
    </cfRule>
    <cfRule type="cellIs" dxfId="133" priority="2" operator="greaterThan">
      <formula>90</formula>
    </cfRule>
  </conditionalFormatting>
  <pageMargins left="0.7" right="0.7" top="0.75" bottom="0.75" header="0.3" footer="0.3"/>
  <pageSetup paperSize="9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4" tint="-0.499984740745262"/>
  </sheetPr>
  <dimension ref="A1:GI20"/>
  <sheetViews>
    <sheetView workbookViewId="0">
      <selection activeCell="O33" sqref="O33"/>
    </sheetView>
  </sheetViews>
  <sheetFormatPr baseColWidth="10" defaultRowHeight="15" x14ac:dyDescent="0.25"/>
  <cols>
    <col min="1" max="1" width="14.140625" customWidth="1"/>
    <col min="4" max="5" width="9.28515625" hidden="1" customWidth="1"/>
    <col min="6" max="6" width="9.28515625" customWidth="1"/>
    <col min="7" max="8" width="9.28515625" hidden="1" customWidth="1"/>
    <col min="9" max="9" width="9.28515625" customWidth="1"/>
    <col min="10" max="12" width="9.28515625" hidden="1" customWidth="1"/>
    <col min="13" max="18" width="9.28515625" customWidth="1"/>
    <col min="19" max="20" width="9.28515625" hidden="1" customWidth="1"/>
    <col min="21" max="21" width="9.28515625" customWidth="1"/>
    <col min="22" max="23" width="9.28515625" hidden="1" customWidth="1"/>
    <col min="24" max="24" width="9.28515625" customWidth="1"/>
    <col min="25" max="26" width="9.28515625" hidden="1" customWidth="1"/>
    <col min="27" max="27" width="11.42578125" hidden="1" customWidth="1"/>
    <col min="34" max="35" width="0" hidden="1" customWidth="1"/>
    <col min="37" max="38" width="0" hidden="1" customWidth="1"/>
    <col min="40" max="42" width="0" hidden="1" customWidth="1"/>
    <col min="49" max="49" width="11.42578125" hidden="1" customWidth="1"/>
    <col min="50" max="50" width="0" hidden="1" customWidth="1"/>
    <col min="52" max="53" width="0" hidden="1" customWidth="1"/>
    <col min="55" max="57" width="0" hidden="1" customWidth="1"/>
    <col min="64" max="65" width="0" hidden="1" customWidth="1"/>
    <col min="67" max="68" width="0" hidden="1" customWidth="1"/>
    <col min="70" max="72" width="0" hidden="1" customWidth="1"/>
    <col min="79" max="80" width="0" hidden="1" customWidth="1"/>
    <col min="82" max="83" width="0" hidden="1" customWidth="1"/>
    <col min="85" max="87" width="0" hidden="1" customWidth="1"/>
    <col min="94" max="95" width="0" hidden="1" customWidth="1"/>
    <col min="97" max="98" width="0" hidden="1" customWidth="1"/>
    <col min="100" max="102" width="0" hidden="1" customWidth="1"/>
    <col min="109" max="110" width="0" hidden="1" customWidth="1"/>
    <col min="112" max="113" width="0" hidden="1" customWidth="1"/>
    <col min="115" max="117" width="0" hidden="1" customWidth="1"/>
    <col min="124" max="125" width="0" hidden="1" customWidth="1"/>
    <col min="127" max="128" width="0" hidden="1" customWidth="1"/>
    <col min="130" max="132" width="0" hidden="1" customWidth="1"/>
    <col min="139" max="140" width="0" hidden="1" customWidth="1"/>
    <col min="142" max="143" width="0" hidden="1" customWidth="1"/>
    <col min="145" max="147" width="0" hidden="1" customWidth="1"/>
    <col min="154" max="155" width="0" hidden="1" customWidth="1"/>
    <col min="157" max="158" width="0" hidden="1" customWidth="1"/>
    <col min="160" max="162" width="0" hidden="1" customWidth="1"/>
    <col min="169" max="170" width="0" hidden="1" customWidth="1"/>
    <col min="172" max="173" width="0" hidden="1" customWidth="1"/>
    <col min="175" max="177" width="0" hidden="1" customWidth="1"/>
  </cols>
  <sheetData>
    <row r="1" spans="1:191" x14ac:dyDescent="0.25">
      <c r="A1" s="111" t="s">
        <v>0</v>
      </c>
      <c r="B1" s="112" t="s">
        <v>1</v>
      </c>
      <c r="C1" s="112" t="s">
        <v>2</v>
      </c>
      <c r="D1" s="119" t="s">
        <v>98</v>
      </c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1"/>
      <c r="S1" s="119" t="s">
        <v>99</v>
      </c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1"/>
      <c r="AH1" s="119" t="s">
        <v>100</v>
      </c>
      <c r="AI1" s="120"/>
      <c r="AJ1" s="120"/>
      <c r="AK1" s="120"/>
      <c r="AL1" s="120"/>
      <c r="AM1" s="120"/>
      <c r="AN1" s="120"/>
      <c r="AO1" s="120"/>
      <c r="AP1" s="120"/>
      <c r="AQ1" s="120"/>
      <c r="AR1" s="120"/>
      <c r="AS1" s="120"/>
      <c r="AT1" s="120"/>
      <c r="AU1" s="120"/>
      <c r="AV1" s="121"/>
      <c r="AW1" s="119" t="s">
        <v>101</v>
      </c>
      <c r="AX1" s="120"/>
      <c r="AY1" s="120"/>
      <c r="AZ1" s="120"/>
      <c r="BA1" s="120"/>
      <c r="BB1" s="120"/>
      <c r="BC1" s="120"/>
      <c r="BD1" s="120"/>
      <c r="BE1" s="120"/>
      <c r="BF1" s="120"/>
      <c r="BG1" s="120"/>
      <c r="BH1" s="120"/>
      <c r="BI1" s="120"/>
      <c r="BJ1" s="120"/>
      <c r="BK1" s="121"/>
      <c r="BL1" s="119" t="s">
        <v>102</v>
      </c>
      <c r="BM1" s="120"/>
      <c r="BN1" s="120"/>
      <c r="BO1" s="120"/>
      <c r="BP1" s="120"/>
      <c r="BQ1" s="120"/>
      <c r="BR1" s="120"/>
      <c r="BS1" s="120"/>
      <c r="BT1" s="120"/>
      <c r="BU1" s="120"/>
      <c r="BV1" s="120"/>
      <c r="BW1" s="120"/>
      <c r="BX1" s="120"/>
      <c r="BY1" s="120"/>
      <c r="BZ1" s="121"/>
      <c r="CA1" s="119" t="s">
        <v>103</v>
      </c>
      <c r="CB1" s="120"/>
      <c r="CC1" s="120"/>
      <c r="CD1" s="120"/>
      <c r="CE1" s="120"/>
      <c r="CF1" s="120"/>
      <c r="CG1" s="120"/>
      <c r="CH1" s="120"/>
      <c r="CI1" s="120"/>
      <c r="CJ1" s="120"/>
      <c r="CK1" s="120"/>
      <c r="CL1" s="120"/>
      <c r="CM1" s="120"/>
      <c r="CN1" s="120"/>
      <c r="CO1" s="121"/>
      <c r="CP1" s="119" t="s">
        <v>104</v>
      </c>
      <c r="CQ1" s="120"/>
      <c r="CR1" s="120"/>
      <c r="CS1" s="120"/>
      <c r="CT1" s="120"/>
      <c r="CU1" s="120"/>
      <c r="CV1" s="120"/>
      <c r="CW1" s="120"/>
      <c r="CX1" s="120"/>
      <c r="CY1" s="120"/>
      <c r="CZ1" s="120"/>
      <c r="DA1" s="120"/>
      <c r="DB1" s="120"/>
      <c r="DC1" s="120"/>
      <c r="DD1" s="121"/>
      <c r="DE1" s="119" t="s">
        <v>105</v>
      </c>
      <c r="DF1" s="120"/>
      <c r="DG1" s="120"/>
      <c r="DH1" s="120"/>
      <c r="DI1" s="120"/>
      <c r="DJ1" s="120"/>
      <c r="DK1" s="120"/>
      <c r="DL1" s="120"/>
      <c r="DM1" s="120"/>
      <c r="DN1" s="120"/>
      <c r="DO1" s="120"/>
      <c r="DP1" s="120"/>
      <c r="DQ1" s="120"/>
      <c r="DR1" s="120"/>
      <c r="DS1" s="121"/>
      <c r="DT1" s="119" t="s">
        <v>106</v>
      </c>
      <c r="DU1" s="120"/>
      <c r="DV1" s="120"/>
      <c r="DW1" s="120"/>
      <c r="DX1" s="120"/>
      <c r="DY1" s="120"/>
      <c r="DZ1" s="120"/>
      <c r="EA1" s="120"/>
      <c r="EB1" s="120"/>
      <c r="EC1" s="120"/>
      <c r="ED1" s="120"/>
      <c r="EE1" s="120"/>
      <c r="EF1" s="120"/>
      <c r="EG1" s="120"/>
      <c r="EH1" s="121"/>
      <c r="EI1" s="119" t="s">
        <v>107</v>
      </c>
      <c r="EJ1" s="120"/>
      <c r="EK1" s="120"/>
      <c r="EL1" s="120"/>
      <c r="EM1" s="120"/>
      <c r="EN1" s="120"/>
      <c r="EO1" s="120"/>
      <c r="EP1" s="120"/>
      <c r="EQ1" s="120"/>
      <c r="ER1" s="120"/>
      <c r="ES1" s="120"/>
      <c r="ET1" s="120"/>
      <c r="EU1" s="120"/>
      <c r="EV1" s="120"/>
      <c r="EW1" s="121"/>
      <c r="EX1" s="119" t="s">
        <v>108</v>
      </c>
      <c r="EY1" s="120"/>
      <c r="EZ1" s="120"/>
      <c r="FA1" s="120"/>
      <c r="FB1" s="120"/>
      <c r="FC1" s="120"/>
      <c r="FD1" s="120"/>
      <c r="FE1" s="120"/>
      <c r="FF1" s="120"/>
      <c r="FG1" s="120"/>
      <c r="FH1" s="120"/>
      <c r="FI1" s="120"/>
      <c r="FJ1" s="120"/>
      <c r="FK1" s="120"/>
      <c r="FL1" s="121"/>
      <c r="FM1" s="119" t="s">
        <v>109</v>
      </c>
      <c r="FN1" s="120"/>
      <c r="FO1" s="120"/>
      <c r="FP1" s="120"/>
      <c r="FQ1" s="120"/>
      <c r="FR1" s="120"/>
      <c r="FS1" s="120"/>
      <c r="FT1" s="120"/>
      <c r="FU1" s="120"/>
      <c r="FV1" s="120"/>
      <c r="FW1" s="120"/>
      <c r="FX1" s="120"/>
      <c r="FY1" s="120"/>
      <c r="FZ1" s="120"/>
      <c r="GA1" s="121"/>
      <c r="GB1" s="117" t="s">
        <v>112</v>
      </c>
      <c r="GC1" s="117"/>
      <c r="GD1" s="117"/>
      <c r="GE1" s="117"/>
      <c r="GF1" s="117"/>
      <c r="GG1" s="117"/>
      <c r="GH1" s="117"/>
      <c r="GI1" s="118"/>
    </row>
    <row r="2" spans="1:191" ht="36" customHeight="1" x14ac:dyDescent="0.25">
      <c r="A2" s="111"/>
      <c r="B2" s="112"/>
      <c r="C2" s="112"/>
      <c r="D2" s="84" t="s">
        <v>8</v>
      </c>
      <c r="E2" s="82" t="s">
        <v>97</v>
      </c>
      <c r="F2" s="77" t="s">
        <v>76</v>
      </c>
      <c r="G2" s="82" t="s">
        <v>10</v>
      </c>
      <c r="H2" s="82" t="s">
        <v>95</v>
      </c>
      <c r="I2" s="77" t="s">
        <v>78</v>
      </c>
      <c r="J2" s="82" t="s">
        <v>12</v>
      </c>
      <c r="K2" s="82" t="s">
        <v>96</v>
      </c>
      <c r="L2" s="82" t="s">
        <v>18</v>
      </c>
      <c r="M2" s="77" t="s">
        <v>79</v>
      </c>
      <c r="N2" s="77" t="s">
        <v>82</v>
      </c>
      <c r="O2" s="77" t="s">
        <v>80</v>
      </c>
      <c r="P2" s="77" t="s">
        <v>83</v>
      </c>
      <c r="Q2" s="77" t="s">
        <v>81</v>
      </c>
      <c r="R2" s="85" t="s">
        <v>77</v>
      </c>
      <c r="S2" s="84" t="s">
        <v>8</v>
      </c>
      <c r="T2" s="82" t="s">
        <v>97</v>
      </c>
      <c r="U2" s="77" t="s">
        <v>76</v>
      </c>
      <c r="V2" s="82" t="s">
        <v>10</v>
      </c>
      <c r="W2" s="82" t="s">
        <v>95</v>
      </c>
      <c r="X2" s="77" t="s">
        <v>78</v>
      </c>
      <c r="Y2" s="82" t="s">
        <v>12</v>
      </c>
      <c r="Z2" s="82" t="s">
        <v>96</v>
      </c>
      <c r="AA2" s="82" t="s">
        <v>18</v>
      </c>
      <c r="AB2" s="77" t="s">
        <v>79</v>
      </c>
      <c r="AC2" s="77" t="s">
        <v>82</v>
      </c>
      <c r="AD2" s="77" t="s">
        <v>80</v>
      </c>
      <c r="AE2" s="77" t="s">
        <v>83</v>
      </c>
      <c r="AF2" s="77" t="s">
        <v>81</v>
      </c>
      <c r="AG2" s="85" t="s">
        <v>77</v>
      </c>
      <c r="AH2" s="84" t="s">
        <v>8</v>
      </c>
      <c r="AI2" s="82" t="s">
        <v>97</v>
      </c>
      <c r="AJ2" s="77" t="s">
        <v>76</v>
      </c>
      <c r="AK2" s="82" t="s">
        <v>10</v>
      </c>
      <c r="AL2" s="82" t="s">
        <v>95</v>
      </c>
      <c r="AM2" s="77" t="s">
        <v>78</v>
      </c>
      <c r="AN2" s="82" t="s">
        <v>12</v>
      </c>
      <c r="AO2" s="82" t="s">
        <v>96</v>
      </c>
      <c r="AP2" s="82" t="s">
        <v>18</v>
      </c>
      <c r="AQ2" s="77" t="s">
        <v>79</v>
      </c>
      <c r="AR2" s="77" t="s">
        <v>82</v>
      </c>
      <c r="AS2" s="77" t="s">
        <v>80</v>
      </c>
      <c r="AT2" s="77" t="s">
        <v>83</v>
      </c>
      <c r="AU2" s="77" t="s">
        <v>81</v>
      </c>
      <c r="AV2" s="85" t="s">
        <v>77</v>
      </c>
      <c r="AW2" s="84" t="s">
        <v>8</v>
      </c>
      <c r="AX2" s="82" t="s">
        <v>97</v>
      </c>
      <c r="AY2" s="77" t="s">
        <v>76</v>
      </c>
      <c r="AZ2" s="82" t="s">
        <v>10</v>
      </c>
      <c r="BA2" s="82" t="s">
        <v>95</v>
      </c>
      <c r="BB2" s="77" t="s">
        <v>78</v>
      </c>
      <c r="BC2" s="82" t="s">
        <v>12</v>
      </c>
      <c r="BD2" s="82" t="s">
        <v>96</v>
      </c>
      <c r="BE2" s="82" t="s">
        <v>18</v>
      </c>
      <c r="BF2" s="77" t="s">
        <v>79</v>
      </c>
      <c r="BG2" s="77" t="s">
        <v>82</v>
      </c>
      <c r="BH2" s="77" t="s">
        <v>80</v>
      </c>
      <c r="BI2" s="77" t="s">
        <v>83</v>
      </c>
      <c r="BJ2" s="77" t="s">
        <v>81</v>
      </c>
      <c r="BK2" s="85" t="s">
        <v>77</v>
      </c>
      <c r="BL2" s="84" t="s">
        <v>8</v>
      </c>
      <c r="BM2" s="82" t="s">
        <v>97</v>
      </c>
      <c r="BN2" s="77" t="s">
        <v>76</v>
      </c>
      <c r="BO2" s="82" t="s">
        <v>10</v>
      </c>
      <c r="BP2" s="82" t="s">
        <v>95</v>
      </c>
      <c r="BQ2" s="77" t="s">
        <v>78</v>
      </c>
      <c r="BR2" s="82" t="s">
        <v>12</v>
      </c>
      <c r="BS2" s="82" t="s">
        <v>96</v>
      </c>
      <c r="BT2" s="82" t="s">
        <v>18</v>
      </c>
      <c r="BU2" s="77" t="s">
        <v>79</v>
      </c>
      <c r="BV2" s="77" t="s">
        <v>82</v>
      </c>
      <c r="BW2" s="77" t="s">
        <v>80</v>
      </c>
      <c r="BX2" s="77" t="s">
        <v>83</v>
      </c>
      <c r="BY2" s="77" t="s">
        <v>81</v>
      </c>
      <c r="BZ2" s="85" t="s">
        <v>77</v>
      </c>
      <c r="CA2" s="84" t="s">
        <v>8</v>
      </c>
      <c r="CB2" s="82" t="s">
        <v>97</v>
      </c>
      <c r="CC2" s="77" t="s">
        <v>76</v>
      </c>
      <c r="CD2" s="82" t="s">
        <v>10</v>
      </c>
      <c r="CE2" s="82" t="s">
        <v>95</v>
      </c>
      <c r="CF2" s="77" t="s">
        <v>78</v>
      </c>
      <c r="CG2" s="82" t="s">
        <v>12</v>
      </c>
      <c r="CH2" s="82" t="s">
        <v>96</v>
      </c>
      <c r="CI2" s="82" t="s">
        <v>18</v>
      </c>
      <c r="CJ2" s="77" t="s">
        <v>79</v>
      </c>
      <c r="CK2" s="77" t="s">
        <v>82</v>
      </c>
      <c r="CL2" s="77" t="s">
        <v>80</v>
      </c>
      <c r="CM2" s="77" t="s">
        <v>83</v>
      </c>
      <c r="CN2" s="77" t="s">
        <v>81</v>
      </c>
      <c r="CO2" s="85" t="s">
        <v>77</v>
      </c>
      <c r="CP2" s="84" t="s">
        <v>8</v>
      </c>
      <c r="CQ2" s="82" t="s">
        <v>97</v>
      </c>
      <c r="CR2" s="77" t="s">
        <v>76</v>
      </c>
      <c r="CS2" s="82" t="s">
        <v>10</v>
      </c>
      <c r="CT2" s="82" t="s">
        <v>95</v>
      </c>
      <c r="CU2" s="77" t="s">
        <v>78</v>
      </c>
      <c r="CV2" s="82" t="s">
        <v>12</v>
      </c>
      <c r="CW2" s="82" t="s">
        <v>96</v>
      </c>
      <c r="CX2" s="82" t="s">
        <v>18</v>
      </c>
      <c r="CY2" s="77" t="s">
        <v>79</v>
      </c>
      <c r="CZ2" s="77" t="s">
        <v>82</v>
      </c>
      <c r="DA2" s="77" t="s">
        <v>80</v>
      </c>
      <c r="DB2" s="77" t="s">
        <v>83</v>
      </c>
      <c r="DC2" s="77" t="s">
        <v>81</v>
      </c>
      <c r="DD2" s="85" t="s">
        <v>77</v>
      </c>
      <c r="DE2" s="84" t="s">
        <v>8</v>
      </c>
      <c r="DF2" s="82" t="s">
        <v>97</v>
      </c>
      <c r="DG2" s="77" t="s">
        <v>76</v>
      </c>
      <c r="DH2" s="82" t="s">
        <v>10</v>
      </c>
      <c r="DI2" s="82" t="s">
        <v>95</v>
      </c>
      <c r="DJ2" s="77" t="s">
        <v>78</v>
      </c>
      <c r="DK2" s="82" t="s">
        <v>12</v>
      </c>
      <c r="DL2" s="82" t="s">
        <v>96</v>
      </c>
      <c r="DM2" s="82" t="s">
        <v>18</v>
      </c>
      <c r="DN2" s="77" t="s">
        <v>79</v>
      </c>
      <c r="DO2" s="77" t="s">
        <v>82</v>
      </c>
      <c r="DP2" s="77" t="s">
        <v>80</v>
      </c>
      <c r="DQ2" s="77" t="s">
        <v>83</v>
      </c>
      <c r="DR2" s="77" t="s">
        <v>81</v>
      </c>
      <c r="DS2" s="85" t="s">
        <v>77</v>
      </c>
      <c r="DT2" s="84" t="s">
        <v>8</v>
      </c>
      <c r="DU2" s="82" t="s">
        <v>97</v>
      </c>
      <c r="DV2" s="77" t="s">
        <v>76</v>
      </c>
      <c r="DW2" s="82" t="s">
        <v>10</v>
      </c>
      <c r="DX2" s="82" t="s">
        <v>95</v>
      </c>
      <c r="DY2" s="77" t="s">
        <v>78</v>
      </c>
      <c r="DZ2" s="82" t="s">
        <v>12</v>
      </c>
      <c r="EA2" s="82" t="s">
        <v>96</v>
      </c>
      <c r="EB2" s="82" t="s">
        <v>18</v>
      </c>
      <c r="EC2" s="77" t="s">
        <v>79</v>
      </c>
      <c r="ED2" s="77" t="s">
        <v>82</v>
      </c>
      <c r="EE2" s="77" t="s">
        <v>80</v>
      </c>
      <c r="EF2" s="77" t="s">
        <v>83</v>
      </c>
      <c r="EG2" s="77" t="s">
        <v>81</v>
      </c>
      <c r="EH2" s="85" t="s">
        <v>77</v>
      </c>
      <c r="EI2" s="84" t="s">
        <v>8</v>
      </c>
      <c r="EJ2" s="82" t="s">
        <v>97</v>
      </c>
      <c r="EK2" s="77" t="s">
        <v>76</v>
      </c>
      <c r="EL2" s="82" t="s">
        <v>10</v>
      </c>
      <c r="EM2" s="82" t="s">
        <v>95</v>
      </c>
      <c r="EN2" s="77" t="s">
        <v>78</v>
      </c>
      <c r="EO2" s="82" t="s">
        <v>12</v>
      </c>
      <c r="EP2" s="82" t="s">
        <v>96</v>
      </c>
      <c r="EQ2" s="82" t="s">
        <v>18</v>
      </c>
      <c r="ER2" s="77" t="s">
        <v>79</v>
      </c>
      <c r="ES2" s="77" t="s">
        <v>82</v>
      </c>
      <c r="ET2" s="77" t="s">
        <v>80</v>
      </c>
      <c r="EU2" s="77" t="s">
        <v>83</v>
      </c>
      <c r="EV2" s="77" t="s">
        <v>81</v>
      </c>
      <c r="EW2" s="85" t="s">
        <v>77</v>
      </c>
      <c r="EX2" s="84" t="s">
        <v>8</v>
      </c>
      <c r="EY2" s="82" t="s">
        <v>97</v>
      </c>
      <c r="EZ2" s="77" t="s">
        <v>76</v>
      </c>
      <c r="FA2" s="82" t="s">
        <v>10</v>
      </c>
      <c r="FB2" s="82" t="s">
        <v>95</v>
      </c>
      <c r="FC2" s="77" t="s">
        <v>78</v>
      </c>
      <c r="FD2" s="82" t="s">
        <v>12</v>
      </c>
      <c r="FE2" s="82" t="s">
        <v>96</v>
      </c>
      <c r="FF2" s="82" t="s">
        <v>18</v>
      </c>
      <c r="FG2" s="77" t="s">
        <v>79</v>
      </c>
      <c r="FH2" s="77" t="s">
        <v>82</v>
      </c>
      <c r="FI2" s="77" t="s">
        <v>80</v>
      </c>
      <c r="FJ2" s="77" t="s">
        <v>83</v>
      </c>
      <c r="FK2" s="77" t="s">
        <v>81</v>
      </c>
      <c r="FL2" s="85" t="s">
        <v>77</v>
      </c>
      <c r="FM2" s="84" t="s">
        <v>8</v>
      </c>
      <c r="FN2" s="82" t="s">
        <v>97</v>
      </c>
      <c r="FO2" s="77" t="s">
        <v>76</v>
      </c>
      <c r="FP2" s="82" t="s">
        <v>10</v>
      </c>
      <c r="FQ2" s="82" t="s">
        <v>95</v>
      </c>
      <c r="FR2" s="77" t="s">
        <v>78</v>
      </c>
      <c r="FS2" s="82" t="s">
        <v>12</v>
      </c>
      <c r="FT2" s="82" t="s">
        <v>96</v>
      </c>
      <c r="FU2" s="82" t="s">
        <v>18</v>
      </c>
      <c r="FV2" s="77" t="s">
        <v>79</v>
      </c>
      <c r="FW2" s="77" t="s">
        <v>82</v>
      </c>
      <c r="FX2" s="77" t="s">
        <v>80</v>
      </c>
      <c r="FY2" s="77" t="s">
        <v>83</v>
      </c>
      <c r="FZ2" s="77" t="s">
        <v>81</v>
      </c>
      <c r="GA2" s="85" t="s">
        <v>77</v>
      </c>
      <c r="GB2" s="91" t="s">
        <v>76</v>
      </c>
      <c r="GC2" s="91" t="s">
        <v>78</v>
      </c>
      <c r="GD2" s="91" t="s">
        <v>79</v>
      </c>
      <c r="GE2" s="91" t="s">
        <v>82</v>
      </c>
      <c r="GF2" s="91" t="s">
        <v>80</v>
      </c>
      <c r="GG2" s="91" t="s">
        <v>83</v>
      </c>
      <c r="GH2" s="91" t="s">
        <v>81</v>
      </c>
      <c r="GI2" s="92" t="s">
        <v>77</v>
      </c>
    </row>
    <row r="3" spans="1:191" x14ac:dyDescent="0.25">
      <c r="A3" s="8">
        <f>+BASE!A1</f>
        <v>1</v>
      </c>
      <c r="B3" s="9" t="str">
        <f>+BASE!B1</f>
        <v>pierre</v>
      </c>
      <c r="C3" s="9" t="str">
        <f>+BASE!C1</f>
        <v>PATRICK</v>
      </c>
      <c r="D3" s="86">
        <f>SUMIFS('Suivi des arrêts'!$L$10:$L$43,'Suivi des arrêts'!$A$10:$A$43,A3,'Suivi des arrêts'!$G$10:$G$43,BASE!$L$3)</f>
        <v>3</v>
      </c>
      <c r="E3" s="12">
        <f>SUMIFS('Suivi des arrêts'!$L$10:$L$43,'Suivi des arrêts'!$A$10:$A$43,A3,'Suivi des arrêts'!$G$10:$G$43,BASE!$L$4)</f>
        <v>0</v>
      </c>
      <c r="F3" s="12">
        <f>+E3+D3</f>
        <v>3</v>
      </c>
      <c r="G3" s="12">
        <f>SUMIFS('Suivi des arrêts'!$L$10:$L$43,'Suivi des arrêts'!$A$10:$A$43,A3,'Suivi des arrêts'!$G$10:$G$43,BASE!$L$1)</f>
        <v>0</v>
      </c>
      <c r="H3" s="12">
        <f>SUMIFS('Suivi des arrêts'!$L$10:$L$43,'Suivi des arrêts'!$A$10:$A$43,A3,'Suivi des arrêts'!$G$10:$G$43,BASE!$L$2)</f>
        <v>0</v>
      </c>
      <c r="I3" s="12">
        <f>+H3+G3</f>
        <v>0</v>
      </c>
      <c r="J3" s="12">
        <f>SUMIFS('Suivi des arrêts'!$L$10:$L$43,'Suivi des arrêts'!$A$10:$A$43,A3,'Suivi des arrêts'!$G$10:$G$43,BASE!$L$5)</f>
        <v>0</v>
      </c>
      <c r="K3" s="12">
        <f>SUMIFS('Suivi des arrêts'!$L$10:$L$43,'Suivi des arrêts'!$A$10:$A$43,A3,'Suivi des arrêts'!$G$10:$G$43,BASE!$L$6)</f>
        <v>0</v>
      </c>
      <c r="L3" s="12">
        <f>SUMIFS('Suivi des arrêts'!$L$10:$L$43,'Suivi des arrêts'!$A$10:$A$43,A3,'Suivi des arrêts'!$G$10:$G$43,BASE!$L$8)</f>
        <v>0</v>
      </c>
      <c r="M3" s="12">
        <f>+L3+K3+J3</f>
        <v>0</v>
      </c>
      <c r="N3" s="12">
        <f>SUMIFS('Suivi des arrêts'!$L$10:$L$43,'Suivi des arrêts'!$A$10:$A$43,A3,'Suivi des arrêts'!$G$10:$G$43,BASE!$L$7)</f>
        <v>0</v>
      </c>
      <c r="O3" s="12">
        <f>SUMIFS('Absences 2016'!$I$7:$I$41,'Absences 2016'!$A$7:$A$41,A3,'Absences 2016'!$F$7:$F$41,BASE!$S$2)</f>
        <v>0</v>
      </c>
      <c r="P3" s="12">
        <f>SUMIFS('Absences 2016'!$I$7:$I$41,'Absences 2016'!$A$7:$A$41,A3,'Absences 2016'!$F$7:$F$41,BASE!$S$3)</f>
        <v>0</v>
      </c>
      <c r="Q3" s="12">
        <f>SUMIFS('Absences 2016'!$I$7:$I$41,'Absences 2016'!$A$7:$A$41,A3,'Absences 2016'!$F$7:$F$41,BASE!$S$4)</f>
        <v>0</v>
      </c>
      <c r="R3" s="87">
        <f>SUMIFS('Absences 2016'!$I$7:$I$41,'Absences 2016'!$A$7:$A$41,A3,'Absences 2016'!$F$7:$F$41,BASE!$S$5)</f>
        <v>0</v>
      </c>
      <c r="S3" s="86">
        <f>SUMIFS('Suivi des arrêts'!$M$10:$M$43,'Suivi des arrêts'!$A$10:$A$43,A3,'Suivi des arrêts'!$G$10:$G$43,BASE!$L$3)</f>
        <v>0</v>
      </c>
      <c r="T3" s="12">
        <f>SUMIFS('Suivi des arrêts'!$M$10:$M$43,'Suivi des arrêts'!$A$10:$A$43,A3,'Suivi des arrêts'!$G$10:$G$43,BASE!$L$4)</f>
        <v>0</v>
      </c>
      <c r="U3" s="12">
        <f>+T3+S3</f>
        <v>0</v>
      </c>
      <c r="V3" s="12">
        <f>SUMIFS('Suivi des arrêts'!$M$10:$M$43,'Suivi des arrêts'!$A$10:$A$43,A3,'Suivi des arrêts'!$G$10:$G$43,BASE!$L$1)</f>
        <v>0</v>
      </c>
      <c r="W3" s="12">
        <f>SUMIFS('Suivi des arrêts'!$M$10:$M$43,'Suivi des arrêts'!$A$10:$A$43,A3,'Suivi des arrêts'!$G$10:$G$43,BASE!$L$2)</f>
        <v>0</v>
      </c>
      <c r="X3" s="12">
        <f>+W3+V3</f>
        <v>0</v>
      </c>
      <c r="Y3" s="12">
        <f>SUMIFS('Suivi des arrêts'!$M$10:$M$43,'Suivi des arrêts'!$A$10:$A$43,A3,'Suivi des arrêts'!$G$10:$G$43,BASE!$L$5)</f>
        <v>0</v>
      </c>
      <c r="Z3" s="12">
        <f>SUMIFS('Suivi des arrêts'!$M$10:$M$43,'Suivi des arrêts'!$A$10:$A$43,A3,'Suivi des arrêts'!$G$10:$G$43,BASE!$L$6)</f>
        <v>0</v>
      </c>
      <c r="AA3" s="12">
        <f>SUMIFS('Suivi des arrêts'!$M$10:$M$43,'Suivi des arrêts'!$A$10:$A$43,A3,'Suivi des arrêts'!$G$10:$G$43,BASE!$L$8)</f>
        <v>0</v>
      </c>
      <c r="AB3" s="12">
        <f>+AA3+Z3+Y3</f>
        <v>0</v>
      </c>
      <c r="AC3" s="12">
        <f>SUMIFS('Suivi des arrêts'!$M$10:$M$43,'Suivi des arrêts'!$A$10:$A$43,A3,'Suivi des arrêts'!$G$10:$G$43,BASE!$L$7)</f>
        <v>0</v>
      </c>
      <c r="AD3" s="12">
        <f>SUMIFS('Absences 2016'!$J$7:$J$41,'Absences 2016'!$A$7:$A$41,A3,'Absences 2016'!$F$7:$F$41,BASE!$S$2)</f>
        <v>0</v>
      </c>
      <c r="AE3" s="12">
        <f>SUMIFS('Absences 2016'!$J$7:$J$41,'Absences 2016'!$A$7:$A$41,A3,'Absences 2016'!$F$7:$F$41,BASE!$S$3)</f>
        <v>0</v>
      </c>
      <c r="AF3" s="12">
        <f>SUMIFS('Absences 2016'!$J$7:$J$41,'Absences 2016'!$A$7:$A$41,A3,'Absences 2016'!$F$7:$F$41,BASE!$S$4)</f>
        <v>0</v>
      </c>
      <c r="AG3" s="87">
        <f>SUMIFS('Absences 2016'!$J$7:$J$41,'Absences 2016'!$A$7:$A$41,A3,'Absences 2016'!$F$7:$F$41,BASE!$S$5)</f>
        <v>0</v>
      </c>
      <c r="AH3" s="86">
        <f>SUMIFS('Suivi des arrêts'!$N$10:$N$43,'Suivi des arrêts'!$A$10:$A$43,A3,'Suivi des arrêts'!$G$10:$G$43,BASE!$L$3)</f>
        <v>0</v>
      </c>
      <c r="AI3" s="12">
        <f>SUMIFS('Suivi des arrêts'!$N$10:$N$43,'Suivi des arrêts'!$A$10:$A$43,A3,'Suivi des arrêts'!$G$10:$G$43,BASE!$L$4)</f>
        <v>0</v>
      </c>
      <c r="AJ3" s="12">
        <f>+AI3+AH3</f>
        <v>0</v>
      </c>
      <c r="AK3" s="12">
        <f>SUMIFS('Suivi des arrêts'!$N$10:$N$43,'Suivi des arrêts'!$A$10:$A$43,A3,'Suivi des arrêts'!$G$10:$G$43,BASE!$L$1)</f>
        <v>0</v>
      </c>
      <c r="AL3" s="12">
        <f>SUMIFS('Suivi des arrêts'!$N$10:$N$43,'Suivi des arrêts'!$A$10:$A$43,A3,'Suivi des arrêts'!$G$10:$G$43,BASE!$L$2)</f>
        <v>0</v>
      </c>
      <c r="AM3" s="12">
        <f>+AL3+AK3</f>
        <v>0</v>
      </c>
      <c r="AN3" s="12">
        <f>SUMIFS('Suivi des arrêts'!$N$10:$N$43,'Suivi des arrêts'!$A$10:$A$43,A3,'Suivi des arrêts'!$G$10:$G$43,BASE!$L$5)</f>
        <v>0</v>
      </c>
      <c r="AO3" s="12">
        <f>SUMIFS('Suivi des arrêts'!$N$10:$N$43,'Suivi des arrêts'!$A$10:$A$43,A3,'Suivi des arrêts'!$G$10:$G$43,BASE!$L$6)</f>
        <v>0</v>
      </c>
      <c r="AP3" s="12">
        <f>SUMIFS('Suivi des arrêts'!$N$10:$N$43,'Suivi des arrêts'!$A$10:$A$43,A3,'Suivi des arrêts'!$G$10:$G$43,BASE!$L$8)</f>
        <v>0</v>
      </c>
      <c r="AQ3" s="12">
        <f>+AP3+AO3+AN3</f>
        <v>0</v>
      </c>
      <c r="AR3" s="12">
        <f>SUMIFS('Suivi des arrêts'!$N$10:$N$43,'Suivi des arrêts'!$A$10:$A$43,A3,'Suivi des arrêts'!$G$10:$G$43,BASE!$L$7)</f>
        <v>0</v>
      </c>
      <c r="AS3" s="12">
        <f>SUMIFS('Absences 2016'!$K$7:$K$41,'Absences 2016'!$A$7:$A$41,A3,'Absences 2016'!$F$7:$F$41,BASE!$S$2)</f>
        <v>0</v>
      </c>
      <c r="AT3" s="12">
        <f>SUMIFS('Absences 2016'!$K$7:$K$41,'Absences 2016'!$A$7:$A$41,A3,'Absences 2016'!$F$7:$F$41,BASE!$S$3)</f>
        <v>0</v>
      </c>
      <c r="AU3" s="12">
        <f>SUMIFS('Absences 2016'!$K$7:$K$41,'Absences 2016'!$A$7:$A$41,A3,'Absences 2016'!$F$7:$F$41,BASE!$S$4)</f>
        <v>0</v>
      </c>
      <c r="AV3" s="87">
        <f>SUMIFS('Absences 2016'!$K$7:$K$41,'Absences 2016'!$A$7:$A$41,A3,'Absences 2016'!$F$7:$F$41,BASE!$S$5)</f>
        <v>0</v>
      </c>
      <c r="AW3" s="86">
        <f>SUMIFS('Suivi des arrêts'!$O$10:$O$43,'Suivi des arrêts'!$A$10:$A$43,A3,'Suivi des arrêts'!$G$10:$G$43,BASE!$L$3)</f>
        <v>0</v>
      </c>
      <c r="AX3" s="12">
        <f>SUMIFS('Suivi des arrêts'!$O$10:$O$43,'Suivi des arrêts'!$A$10:$A$43,A3,'Suivi des arrêts'!$G$10:$G$43,BASE!$L$4)</f>
        <v>0</v>
      </c>
      <c r="AY3" s="12">
        <f>+AX3+AW3</f>
        <v>0</v>
      </c>
      <c r="AZ3" s="12">
        <f>SUMIFS('Suivi des arrêts'!$O$10:$O$43,'Suivi des arrêts'!$A$10:$A$43,A3,'Suivi des arrêts'!$G$10:$G$43,BASE!$L$1)</f>
        <v>0</v>
      </c>
      <c r="BA3" s="12">
        <f>SUMIFS('Suivi des arrêts'!$O$10:$O$43,'Suivi des arrêts'!$A$10:$A$43,A3,'Suivi des arrêts'!$G$10:$G$43,BASE!$L$2)</f>
        <v>0</v>
      </c>
      <c r="BB3" s="12">
        <f>+BA3+AZ3</f>
        <v>0</v>
      </c>
      <c r="BC3" s="12">
        <f>SUMIFS('Suivi des arrêts'!$O$10:$O$43,'Suivi des arrêts'!$A$10:$A$43,A3,'Suivi des arrêts'!$G$10:$G$43,BASE!$L$5)</f>
        <v>0</v>
      </c>
      <c r="BD3" s="12">
        <f>SUMIFS('Suivi des arrêts'!$O$10:$O$43,'Suivi des arrêts'!$A$10:$A$43,A3,'Suivi des arrêts'!$G$10:$G$43,BASE!$L$6)</f>
        <v>0</v>
      </c>
      <c r="BE3" s="12">
        <f>SUMIFS('Suivi des arrêts'!$O$10:$O$43,'Suivi des arrêts'!$A$10:$A$43,A3,'Suivi des arrêts'!$G$10:$G$43,BASE!$L$8)</f>
        <v>0</v>
      </c>
      <c r="BF3" s="12">
        <f>+BE3+BD3+BC3</f>
        <v>0</v>
      </c>
      <c r="BG3" s="12">
        <f>SUMIFS('Suivi des arrêts'!$O$10:$O$43,'Suivi des arrêts'!$A$10:$A$43,A3,'Suivi des arrêts'!$G$10:$G$43,BASE!$L$7)</f>
        <v>0</v>
      </c>
      <c r="BH3" s="12">
        <f>SUMIFS('Absences 2016'!$L$7:$L$41,'Absences 2016'!$A$7:$A$41,A3,'Absences 2016'!$F$7:$F$41,BASE!$S$2)</f>
        <v>0</v>
      </c>
      <c r="BI3" s="12">
        <f>SUMIFS('Absences 2016'!$L$7:$L$41,'Absences 2016'!$A$7:$A$41,A3,'Absences 2016'!$F$7:$F$41,BASE!$S$3)</f>
        <v>0</v>
      </c>
      <c r="BJ3" s="12">
        <f>SUMIFS('Absences 2016'!$L$7:$L$41,'Absences 2016'!$A$7:$A$41,A3,'Absences 2016'!$F$7:$F$41,BASE!$S$4)</f>
        <v>0</v>
      </c>
      <c r="BK3" s="87">
        <f>SUMIFS('Absences 2016'!$L$7:$L$41,'Absences 2016'!$A$7:$A$41,A3,'Absences 2016'!$F$7:$F$41,BASE!$S$5)</f>
        <v>0</v>
      </c>
      <c r="BL3" s="86">
        <f>SUMIFS('Suivi des arrêts'!$P$10:$P$43,'Suivi des arrêts'!$A$10:$A$43,A3,'Suivi des arrêts'!$G$10:$G$43,BASE!$L$3)</f>
        <v>0</v>
      </c>
      <c r="BM3" s="12">
        <f>SUMIFS('Suivi des arrêts'!$P$10:$P$43,'Suivi des arrêts'!$A$10:$A$43,A3,'Suivi des arrêts'!$G$10:$G$43,BASE!$L$4)</f>
        <v>0</v>
      </c>
      <c r="BN3" s="12">
        <f>+BM3+BL3</f>
        <v>0</v>
      </c>
      <c r="BO3" s="12">
        <f>SUMIFS('Suivi des arrêts'!$P$10:$P$43,'Suivi des arrêts'!$A$10:$A$43,A3,'Suivi des arrêts'!$G$10:$G$43,BASE!$L$1)</f>
        <v>0</v>
      </c>
      <c r="BP3" s="12">
        <f>SUMIFS('Suivi des arrêts'!$P$10:$P$43,'Suivi des arrêts'!$A$10:$A$43,A3,'Suivi des arrêts'!$G$10:$G$43,BASE!$L$2)</f>
        <v>0</v>
      </c>
      <c r="BQ3" s="12">
        <f>+BP3+BO3</f>
        <v>0</v>
      </c>
      <c r="BR3" s="12">
        <f>SUMIFS('Suivi des arrêts'!$P$10:$P$43,'Suivi des arrêts'!$A$10:$A$43,A3,'Suivi des arrêts'!$G$10:$G$43,BASE!$L$5)</f>
        <v>0</v>
      </c>
      <c r="BS3" s="12">
        <f>SUMIFS('Suivi des arrêts'!$P$10:$P$43,'Suivi des arrêts'!$A$10:$A$43,A3,'Suivi des arrêts'!$G$10:$G$43,BASE!$L$6)</f>
        <v>0</v>
      </c>
      <c r="BT3" s="12">
        <f>SUMIFS('Suivi des arrêts'!$P$10:$P$43,'Suivi des arrêts'!$A$10:$A$43,A3,'Suivi des arrêts'!$G$10:$G$43,BASE!$L$8)</f>
        <v>0</v>
      </c>
      <c r="BU3" s="12">
        <f>+BT3+BS3+BR3</f>
        <v>0</v>
      </c>
      <c r="BV3" s="12">
        <f>SUMIFS('Suivi des arrêts'!$P$10:$P$43,'Suivi des arrêts'!$A$10:$A$43,A3,'Suivi des arrêts'!$G$10:$G$43,BASE!$L$7)</f>
        <v>0</v>
      </c>
      <c r="BW3" s="12">
        <f>SUMIFS('Absences 2016'!$M$7:$M$41,'Absences 2016'!$A$7:$A$41,A3,'Absences 2016'!$F$7:$F$41,BASE!$S$2)</f>
        <v>0</v>
      </c>
      <c r="BX3" s="12">
        <f>SUMIFS('Absences 2016'!$M$7:$M$41,'Absences 2016'!$A$7:$A$41,A3,'Absences 2016'!$F$7:$F$41,BASE!$S$3)</f>
        <v>0</v>
      </c>
      <c r="BY3" s="12">
        <f>SUMIFS('Absences 2016'!$M$7:$M$41,'Absences 2016'!$A$7:$A$41,A3,'Absences 2016'!$F$7:$F$41,BASE!$S$4)</f>
        <v>0</v>
      </c>
      <c r="BZ3" s="87">
        <f>SUMIFS('Absences 2016'!$M$7:$M$41,'Absences 2016'!$A$7:$A$41,A3,'Absences 2016'!$F$7:$F$41,BASE!$S$5)</f>
        <v>0</v>
      </c>
      <c r="CA3" s="86">
        <f>SUMIFS('Suivi des arrêts'!$Q$10:$Q$43,'Suivi des arrêts'!$A$10:$A$43,A3,'Suivi des arrêts'!$G$10:$G$43,BASE!$L$3)</f>
        <v>0</v>
      </c>
      <c r="CB3" s="12">
        <f>SUMIFS('Suivi des arrêts'!$Q$10:$Q$43,'Suivi des arrêts'!$A$10:$A$43,A3,'Suivi des arrêts'!$G$10:$G$43,BASE!$L$4)</f>
        <v>0</v>
      </c>
      <c r="CC3" s="12">
        <f>+CB3+CA3</f>
        <v>0</v>
      </c>
      <c r="CD3" s="12">
        <f>SUMIFS('Suivi des arrêts'!$Q$10:$Q$43,'Suivi des arrêts'!$A$10:$A$43,A3,'Suivi des arrêts'!$G$10:$G$43,BASE!$L$1)</f>
        <v>0</v>
      </c>
      <c r="CE3" s="12">
        <f>SUMIFS('Suivi des arrêts'!$Q$10:$Q$43,'Suivi des arrêts'!$A$10:$A$43,A3,'Suivi des arrêts'!$G$10:$G$43,BASE!$L$2)</f>
        <v>0</v>
      </c>
      <c r="CF3" s="12">
        <f>+CE3+CD3</f>
        <v>0</v>
      </c>
      <c r="CG3" s="12">
        <f>SUMIFS('Suivi des arrêts'!$Q$10:$Q$43,'Suivi des arrêts'!$A$10:$A$43,A3,'Suivi des arrêts'!$G$10:$G$43,BASE!$L$5)</f>
        <v>0</v>
      </c>
      <c r="CH3" s="12">
        <f>SUMIFS('Suivi des arrêts'!$Q$10:$Q$43,'Suivi des arrêts'!$A$10:$A$43,A3,'Suivi des arrêts'!$G$10:$G$43,BASE!$L$6)</f>
        <v>0</v>
      </c>
      <c r="CI3" s="12">
        <f>SUMIFS('Suivi des arrêts'!$Q$10:$Q$43,'Suivi des arrêts'!$A$10:$A$43,A3,'Suivi des arrêts'!$G$10:$G$43,BASE!$L$8)</f>
        <v>0</v>
      </c>
      <c r="CJ3" s="12">
        <f>+CI3+CH3+CG3</f>
        <v>0</v>
      </c>
      <c r="CK3" s="12">
        <f>SUMIFS('Suivi des arrêts'!$Q$10:$Q$43,'Suivi des arrêts'!$A$10:$A$43,A3,'Suivi des arrêts'!$G$10:$G$43,BASE!$L$7)</f>
        <v>0</v>
      </c>
      <c r="CL3" s="12">
        <f>SUMIFS('Absences 2016'!$N$7:$N$41,'Absences 2016'!$A$7:$A$41,A3,'Absences 2016'!$F$7:$F$41,BASE!$S$2)</f>
        <v>1</v>
      </c>
      <c r="CM3" s="12">
        <f>SUMIFS('Absences 2016'!$N$7:$N$41,'Absences 2016'!$A$7:$A$41,A3,'Absences 2016'!$F$7:$F$41,BASE!$S$3)</f>
        <v>0</v>
      </c>
      <c r="CN3" s="12">
        <f>SUMIFS('Absences 2016'!$N$7:$N$41,'Absences 2016'!$A$7:$A$41,A3,'Absences 2016'!$F$7:$F$41,BASE!$S$4)</f>
        <v>0</v>
      </c>
      <c r="CO3" s="87">
        <f>SUMIFS('Absences 2016'!$N$7:$N$41,'Absences 2016'!$A$7:$A$41,A3,'Absences 2016'!$F$7:$F$41,BASE!$S$5)</f>
        <v>0</v>
      </c>
      <c r="CP3" s="86">
        <f>SUMIFS('Suivi des arrêts'!$R$10:$R$43,'Suivi des arrêts'!$A$10:$A$43,A3,'Suivi des arrêts'!$G$10:$G$43,BASE!$L$3)</f>
        <v>0</v>
      </c>
      <c r="CQ3" s="12">
        <f>SUMIFS('Suivi des arrêts'!$R$10:$R$43,'Suivi des arrêts'!$A$10:$A$43,A3,'Suivi des arrêts'!$G$10:$G$43,BASE!$L$4)</f>
        <v>0</v>
      </c>
      <c r="CR3" s="12">
        <f>+CQ3+CP3</f>
        <v>0</v>
      </c>
      <c r="CS3" s="12">
        <f>SUMIFS('Suivi des arrêts'!$R$10:$R$43,'Suivi des arrêts'!$A$10:$A$43,A3,'Suivi des arrêts'!$G$10:$G$43,BASE!$L$1)</f>
        <v>0</v>
      </c>
      <c r="CT3" s="12">
        <f>SUMIFS('Suivi des arrêts'!$R$10:$R$43,'Suivi des arrêts'!$A$10:$A$43,A3,'Suivi des arrêts'!$G$10:$G$43,BASE!$L$2)</f>
        <v>0</v>
      </c>
      <c r="CU3" s="12">
        <f>+CT3+CS3</f>
        <v>0</v>
      </c>
      <c r="CV3" s="12">
        <f>SUMIFS('Suivi des arrêts'!$R$10:$R$43,'Suivi des arrêts'!$A$10:$A$43,A3,'Suivi des arrêts'!$G$10:$G$43,BASE!$L$5)</f>
        <v>0</v>
      </c>
      <c r="CW3" s="12">
        <f>SUMIFS('Suivi des arrêts'!$R$10:$R$43,'Suivi des arrêts'!$A$10:$A$43,A3,'Suivi des arrêts'!$G$10:$G$43,BASE!$L$6)</f>
        <v>0</v>
      </c>
      <c r="CX3" s="12">
        <f>SUMIFS('Suivi des arrêts'!$R$10:$R$43,'Suivi des arrêts'!$A$10:$A$43,A3,'Suivi des arrêts'!$G$10:$G$43,BASE!$L$8)</f>
        <v>0</v>
      </c>
      <c r="CY3" s="12">
        <f>+CX3+CW3+CV3</f>
        <v>0</v>
      </c>
      <c r="CZ3" s="12">
        <f>SUMIFS('Suivi des arrêts'!$R$10:$R$43,'Suivi des arrêts'!$A$10:$A$43,A3,'Suivi des arrêts'!$G$10:$G$43,BASE!$L$7)</f>
        <v>0</v>
      </c>
      <c r="DA3" s="12">
        <f>SUMIFS('Absences 2016'!$O$7:$O$41,'Absences 2016'!$A$7:$A$41,A3,'Absences 2016'!$F$7:$F$41,BASE!$S$2)</f>
        <v>0</v>
      </c>
      <c r="DB3" s="12">
        <f>SUMIFS('Absences 2016'!$O$7:$O$41,'Absences 2016'!$A$7:$A$41,A3,'Absences 2016'!$F$7:$F$41,BASE!$S$3)</f>
        <v>0</v>
      </c>
      <c r="DC3" s="12">
        <f>SUMIFS('Absences 2016'!$O$7:$O$41,'Absences 2016'!$A$7:$A$41,A3,'Absences 2016'!$F$7:$F$41,BASE!$S$4)</f>
        <v>0</v>
      </c>
      <c r="DD3" s="87">
        <f>SUMIFS('Absences 2016'!$O$7:$O$41,'Absences 2016'!$A$7:$A$41,A3,'Absences 2016'!$F$7:$F$41,BASE!$S$5)</f>
        <v>0</v>
      </c>
      <c r="DE3" s="86">
        <f>SUMIFS('Suivi des arrêts'!$S$10:$S$43,'Suivi des arrêts'!$A$10:$A$43,A3,'Suivi des arrêts'!$G$10:$G$43,BASE!$L$3)</f>
        <v>0</v>
      </c>
      <c r="DF3" s="12">
        <f>SUMIFS('Suivi des arrêts'!$S$10:$S$43,'Suivi des arrêts'!$A$10:$A$43,A3,'Suivi des arrêts'!$G$10:$G$43,BASE!$L$4)</f>
        <v>0</v>
      </c>
      <c r="DG3" s="12">
        <f>+DF3+DE3</f>
        <v>0</v>
      </c>
      <c r="DH3" s="12">
        <f>SUMIFS('Suivi des arrêts'!$S$10:$S$43,'Suivi des arrêts'!$A$10:$A$43,A3,'Suivi des arrêts'!$G$10:$G$43,BASE!$L$1)</f>
        <v>0</v>
      </c>
      <c r="DI3" s="12">
        <f>SUMIFS('Suivi des arrêts'!$S$10:$S$43,'Suivi des arrêts'!$A$10:$A$43,A3,'Suivi des arrêts'!$G$10:$G$43,BASE!$L$2)</f>
        <v>0</v>
      </c>
      <c r="DJ3" s="12">
        <f>+DI3+DH3</f>
        <v>0</v>
      </c>
      <c r="DK3" s="12">
        <f>SUMIFS('Suivi des arrêts'!$S$10:$S$43,'Suivi des arrêts'!$A$10:$A$43,A3,'Suivi des arrêts'!$G$10:$G$43,BASE!$L$5)</f>
        <v>0</v>
      </c>
      <c r="DL3" s="12">
        <f>SUMIFS('Suivi des arrêts'!$S$10:$S$43,'Suivi des arrêts'!$A$10:$A$43,A3,'Suivi des arrêts'!$G$10:$G$43,BASE!$L$6)</f>
        <v>0</v>
      </c>
      <c r="DM3" s="12">
        <f>SUMIFS('Suivi des arrêts'!$S$10:$S$43,'Suivi des arrêts'!$A$10:$A$43,A3,'Suivi des arrêts'!$G$10:$G$43,BASE!$L$8)</f>
        <v>0</v>
      </c>
      <c r="DN3" s="12">
        <f>+DM3+DL3+DK3</f>
        <v>0</v>
      </c>
      <c r="DO3" s="12">
        <f>SUMIFS('Suivi des arrêts'!$S$10:$S$43,'Suivi des arrêts'!$A$10:$A$43,A3,'Suivi des arrêts'!$G$10:$G$43,BASE!$L$7)</f>
        <v>0</v>
      </c>
      <c r="DP3" s="12">
        <f>SUMIFS('Absences 2016'!$P$7:$P$41,'Absences 2016'!$A$7:$A$41,A3,'Absences 2016'!$F$7:$F$41,BASE!$S$2)</f>
        <v>0</v>
      </c>
      <c r="DQ3" s="12">
        <f>SUMIFS('Absences 2016'!$P$7:$P$41,'Absences 2016'!$A$7:$A$41,A3,'Absences 2016'!$F$7:$F$41,BASE!$S$3)</f>
        <v>0</v>
      </c>
      <c r="DR3" s="12">
        <f>SUMIFS('Absences 2016'!$P$7:$P$41,'Absences 2016'!$A$7:$A$41,A3,'Absences 2016'!$F$7:$F$41,BASE!$S$4)</f>
        <v>0</v>
      </c>
      <c r="DS3" s="87">
        <f>SUMIFS('Absences 2016'!$P$7:$P$41,'Absences 2016'!$A$7:$A$41,A3,'Absences 2016'!$F$7:$F$41,BASE!$S$5)</f>
        <v>0</v>
      </c>
      <c r="DT3" s="86">
        <f>SUMIFS('Suivi des arrêts'!$T$10:$T$43,'Suivi des arrêts'!$A$10:$A$43,A3,'Suivi des arrêts'!$G$10:$G$43,BASE!$L$3)</f>
        <v>2</v>
      </c>
      <c r="DU3" s="12">
        <f>SUMIFS('Suivi des arrêts'!$T$10:$T$43,'Suivi des arrêts'!$A$10:$A$43,A3,'Suivi des arrêts'!$G$10:$G$43,BASE!$L$4)</f>
        <v>0</v>
      </c>
      <c r="DV3" s="12">
        <f>+DU3+DT3</f>
        <v>2</v>
      </c>
      <c r="DW3" s="12">
        <f>SUMIFS('Suivi des arrêts'!$T$10:$T$43,'Suivi des arrêts'!$A$10:$A$43,A3,'Suivi des arrêts'!$G$10:$G$43,BASE!$L$1)</f>
        <v>0</v>
      </c>
      <c r="DX3" s="12">
        <f>SUMIFS('Suivi des arrêts'!$T$10:$T$43,'Suivi des arrêts'!$A$10:$A$43,A3,'Suivi des arrêts'!$G$10:$G$43,BASE!$L$2)</f>
        <v>0</v>
      </c>
      <c r="DY3" s="12">
        <f>+DX3+DW3</f>
        <v>0</v>
      </c>
      <c r="DZ3" s="12">
        <f>SUMIFS('Suivi des arrêts'!$T$10:$T$43,'Suivi des arrêts'!$A$10:$A$43,A3,'Suivi des arrêts'!$G$10:$G$43,BASE!$L$5)</f>
        <v>0</v>
      </c>
      <c r="EA3" s="12">
        <f>SUMIFS('Suivi des arrêts'!$T$10:$T$43,'Suivi des arrêts'!$A$10:$A$43,A3,'Suivi des arrêts'!$G$10:$G$43,BASE!$L$6)</f>
        <v>0</v>
      </c>
      <c r="EB3" s="12">
        <f>SUMIFS('Suivi des arrêts'!$T$10:$T$43,'Suivi des arrêts'!$A$10:$A$43,A3,'Suivi des arrêts'!$G$10:$G$43,BASE!$L$8)</f>
        <v>0</v>
      </c>
      <c r="EC3" s="12">
        <f>+EB3+EA3+DZ3</f>
        <v>0</v>
      </c>
      <c r="ED3" s="12">
        <f>SUMIFS('Suivi des arrêts'!$T$10:$T$43,'Suivi des arrêts'!$A$10:$A$43,A3,'Suivi des arrêts'!$G$10:$G$43,BASE!$L$7)</f>
        <v>0</v>
      </c>
      <c r="EE3" s="12">
        <f>SUMIFS('Absences 2016'!$Q$7:$Q$41,'Absences 2016'!$A$7:$A$41,A3,'Absences 2016'!$F$7:$F$41,BASE!$S$2)</f>
        <v>0</v>
      </c>
      <c r="EF3" s="12">
        <f>SUMIFS('Absences 2016'!$Q$7:$Q$41,'Absences 2016'!$A$7:$A$41,A3,'Absences 2016'!$F$7:$F$41,BASE!$S$3)</f>
        <v>0</v>
      </c>
      <c r="EG3" s="12">
        <f>SUMIFS('Absences 2016'!$Q$7:$Q$41,'Absences 2016'!$A$7:$A$41,A3,'Absences 2016'!$F$7:$F$41,BASE!$S$4)</f>
        <v>0</v>
      </c>
      <c r="EH3" s="87">
        <f>SUMIFS('Absences 2016'!$Q$7:$Q$41,'Absences 2016'!$A$7:$A$41,A3,'Absences 2016'!$F$7:$F$41,BASE!$S$5)</f>
        <v>0</v>
      </c>
      <c r="EI3" s="86">
        <f>SUMIFS('Suivi des arrêts'!$U$10:$U$43,'Suivi des arrêts'!$A$10:$A$43,A3,'Suivi des arrêts'!$G$10:$G$43,BASE!$L$3)</f>
        <v>0</v>
      </c>
      <c r="EJ3" s="12">
        <f>SUMIFS('Suivi des arrêts'!$U$10:$U$43,'Suivi des arrêts'!$A$10:$A$43,A3,'Suivi des arrêts'!$G$10:$G$43,BASE!$L$4)</f>
        <v>0</v>
      </c>
      <c r="EK3" s="12">
        <f>+EJ3+EI3</f>
        <v>0</v>
      </c>
      <c r="EL3" s="12">
        <f>SUMIFS('Suivi des arrêts'!$U$10:$U$43,'Suivi des arrêts'!$A$10:$A$43,A3,'Suivi des arrêts'!$G$10:$G$43,BASE!$L$1)</f>
        <v>0</v>
      </c>
      <c r="EM3" s="12">
        <f>SUMIFS('Suivi des arrêts'!$U$10:$U$43,'Suivi des arrêts'!$A$10:$A$43,A3,'Suivi des arrêts'!$G$10:$G$43,BASE!$L$2)</f>
        <v>0</v>
      </c>
      <c r="EN3" s="12">
        <f>+EM3+EL3</f>
        <v>0</v>
      </c>
      <c r="EO3" s="12">
        <f>SUMIFS('Suivi des arrêts'!$U$10:$U$43,'Suivi des arrêts'!$A$10:$A$43,A3,'Suivi des arrêts'!$G$10:$G$43,BASE!$L$5)</f>
        <v>0</v>
      </c>
      <c r="EP3" s="12">
        <f>SUMIFS('Suivi des arrêts'!$U$10:$U$43,'Suivi des arrêts'!$A$10:$A$43,A3,'Suivi des arrêts'!$G$10:$G$43,BASE!$L$6)</f>
        <v>0</v>
      </c>
      <c r="EQ3" s="12">
        <f>SUMIFS('Suivi des arrêts'!$U$10:$U$43,'Suivi des arrêts'!$A$10:$A$43,A3,'Suivi des arrêts'!$G$10:$G$43,BASE!$L$8)</f>
        <v>0</v>
      </c>
      <c r="ER3" s="12">
        <f>+EQ3+EP3+EO3</f>
        <v>0</v>
      </c>
      <c r="ES3" s="12">
        <f>SUMIFS('Suivi des arrêts'!$U$10:$U$43,'Suivi des arrêts'!$A$10:$A$43,A3,'Suivi des arrêts'!$G$10:$G$43,BASE!$L$7)</f>
        <v>0</v>
      </c>
      <c r="ET3" s="12">
        <f>SUMIFS('Absences 2016'!$R$7:$R$41,'Absences 2016'!$A$7:$A$41,A3,'Absences 2016'!$F$7:$F$41,BASE!$S$2)</f>
        <v>0</v>
      </c>
      <c r="EU3" s="12">
        <f>SUMIFS('Absences 2016'!$R$7:$R$41,'Absences 2016'!$A$7:$A$41,A3,'Absences 2016'!$F$7:$F$41,BASE!$S$3)</f>
        <v>0</v>
      </c>
      <c r="EV3" s="12">
        <f>SUMIFS('Absences 2016'!$R$7:$R$41,'Absences 2016'!$A$7:$A$41,A3,'Absences 2016'!$F$7:$F$41,BASE!$S$4)</f>
        <v>0</v>
      </c>
      <c r="EW3" s="87">
        <f>SUMIFS('Absences 2016'!$R$7:$R$41,'Absences 2016'!$A$7:$A$41,A3,'Absences 2016'!$F$7:$F$41,BASE!$S$5)</f>
        <v>0</v>
      </c>
      <c r="EX3" s="86">
        <f>SUMIFS('Suivi des arrêts'!$V$10:$V$43,'Suivi des arrêts'!$A$10:$A$43,A3,'Suivi des arrêts'!$G$10:$G$43,BASE!$L$3)</f>
        <v>0</v>
      </c>
      <c r="EY3" s="12">
        <f>SUMIFS('Suivi des arrêts'!$V$10:$V$43,'Suivi des arrêts'!$A$10:$A$43,A3,'Suivi des arrêts'!$G$10:$G$43,BASE!$L$4)</f>
        <v>0</v>
      </c>
      <c r="EZ3" s="12">
        <f>+EY3+EX3</f>
        <v>0</v>
      </c>
      <c r="FA3" s="12">
        <f>SUMIFS('Suivi des arrêts'!$V$10:$V$43,'Suivi des arrêts'!$A$10:$A$43,A3,'Suivi des arrêts'!$G$10:$G$43,BASE!$L$1)</f>
        <v>0</v>
      </c>
      <c r="FB3" s="12">
        <f>SUMIFS('Suivi des arrêts'!$V$10:$V$43,'Suivi des arrêts'!$A$10:$A$43,A3,'Suivi des arrêts'!$G$10:$G$43,BASE!$L$2)</f>
        <v>0</v>
      </c>
      <c r="FC3" s="12">
        <f>+FB3+FA3</f>
        <v>0</v>
      </c>
      <c r="FD3" s="12">
        <f>SUMIFS('Suivi des arrêts'!$V$10:$V$43,'Suivi des arrêts'!$A$10:$A$43,A3,'Suivi des arrêts'!$G$10:$G$43,BASE!$L$5)</f>
        <v>0</v>
      </c>
      <c r="FE3" s="12">
        <f>SUMIFS('Suivi des arrêts'!$V$10:$V$43,'Suivi des arrêts'!$A$10:$A$43,A3,'Suivi des arrêts'!$G$10:$G$43,BASE!$L$6)</f>
        <v>0</v>
      </c>
      <c r="FF3" s="12">
        <f>SUMIFS('Suivi des arrêts'!$V$10:$V$43,'Suivi des arrêts'!$A$10:$A$43,A3,'Suivi des arrêts'!$G$10:$G$43,BASE!$L$8)</f>
        <v>0</v>
      </c>
      <c r="FG3" s="12">
        <f>+FF3+FE3+FD3</f>
        <v>0</v>
      </c>
      <c r="FH3" s="12">
        <f>SUMIFS('Suivi des arrêts'!$V$10:$V$43,'Suivi des arrêts'!$A$10:$A$43,A3,'Suivi des arrêts'!$G$10:$G$43,BASE!$L$7)</f>
        <v>0</v>
      </c>
      <c r="FI3" s="12">
        <f>SUMIFS('Absences 2016'!$S$7:$S$41,'Absences 2016'!$A$7:$A$41,A3,'Absences 2016'!$F$7:$F$41,BASE!$S$2)</f>
        <v>0</v>
      </c>
      <c r="FJ3" s="12">
        <f>SUMIFS('Absences 2016'!$S$7:$S$41,'Absences 2016'!$A$7:$A$41,A3,'Absences 2016'!$F$7:$F$41,BASE!$S$3)</f>
        <v>0</v>
      </c>
      <c r="FK3" s="12">
        <f>SUMIFS('Absences 2016'!$S$7:$S$41,'Absences 2016'!$A$7:$A$41,A3,'Absences 2016'!$F$7:$F$41,BASE!$S$4)</f>
        <v>0</v>
      </c>
      <c r="FL3" s="87">
        <f>SUMIFS('Absences 2016'!$S$7:$S$41,'Absences 2016'!$A$7:$A$41,A3,'Absences 2016'!$F$7:$F$41,BASE!$S$5)</f>
        <v>0</v>
      </c>
      <c r="FM3" s="86">
        <f>SUMIFS('Suivi des arrêts'!$W$10:$W$43,'Suivi des arrêts'!$A$10:$A$43,A3,'Suivi des arrêts'!$G$10:$G$43,BASE!$L$3)</f>
        <v>0</v>
      </c>
      <c r="FN3" s="12">
        <f>SUMIFS('Suivi des arrêts'!$W$10:$W$43,'Suivi des arrêts'!$A$10:$A$43,A3,'Suivi des arrêts'!$G$10:$G$43,BASE!$L$4)</f>
        <v>0</v>
      </c>
      <c r="FO3" s="12">
        <f>+FN3+FM3</f>
        <v>0</v>
      </c>
      <c r="FP3" s="12">
        <f>SUMIFS('Suivi des arrêts'!$W$10:$W$43,'Suivi des arrêts'!$A$10:$A$43,A3,'Suivi des arrêts'!$G$10:$G$43,BASE!$L$1)</f>
        <v>0</v>
      </c>
      <c r="FQ3" s="12">
        <f>SUMIFS('Suivi des arrêts'!$W$10:$W$43,'Suivi des arrêts'!$A$10:$A$43,A3,'Suivi des arrêts'!$G$10:$G$43,BASE!$L$2)</f>
        <v>0</v>
      </c>
      <c r="FR3" s="12">
        <f>+FQ3+FP3</f>
        <v>0</v>
      </c>
      <c r="FS3" s="12">
        <f>SUMIFS('Suivi des arrêts'!$W$10:$W$43,'Suivi des arrêts'!$A$10:$A$43,A3,'Suivi des arrêts'!$G$10:$G$43,BASE!$L$5)</f>
        <v>0</v>
      </c>
      <c r="FT3" s="12">
        <f>SUMIFS('Suivi des arrêts'!$W$10:$W$43,'Suivi des arrêts'!$A$10:$A$43,A3,'Suivi des arrêts'!$G$10:$G$43,BASE!$L$6)</f>
        <v>0</v>
      </c>
      <c r="FU3" s="12">
        <f>SUMIFS('Suivi des arrêts'!$W$10:$W$43,'Suivi des arrêts'!$A$10:$A$43,A3,'Suivi des arrêts'!$G$10:$G$43,BASE!$L$8)</f>
        <v>0</v>
      </c>
      <c r="FV3" s="12">
        <f>+FU3+FT3+FS3</f>
        <v>0</v>
      </c>
      <c r="FW3" s="12">
        <f>SUMIFS('Suivi des arrêts'!$W$10:$W$43,'Suivi des arrêts'!$A$10:$A$43,A3,'Suivi des arrêts'!$G$10:$G$43,BASE!$L$7)</f>
        <v>0</v>
      </c>
      <c r="FX3" s="12">
        <f>SUMIFS('Absences 2016'!$T$7:$T$41,'Absences 2016'!$A$7:$A$41,A3,'Absences 2016'!$F$7:$F$41,BASE!$S$2)</f>
        <v>0</v>
      </c>
      <c r="FY3" s="12">
        <f>SUMIFS('Absences 2016'!$T$7:$T$41,'Absences 2016'!$A$7:$A$41,A3,'Absences 2016'!$F$7:$F$41,BASE!$S$3)</f>
        <v>0</v>
      </c>
      <c r="FZ3" s="12">
        <f>SUMIFS('Absences 2016'!$T$7:$T$41,'Absences 2016'!$A$7:$A$41,A3,'Absences 2016'!$F$7:$F$41,BASE!$S$4)</f>
        <v>0</v>
      </c>
      <c r="GA3" s="87">
        <f>SUMIFS('Absences 2016'!$T$7:$T$41,'Absences 2016'!$A$7:$A$41,A3,'Absences 2016'!$F$7:$F$41,BASE!$S$5)</f>
        <v>0</v>
      </c>
      <c r="GB3" s="22">
        <f>+F3+U3+AJ3+AY3+BN3+CC3+CR3+DG3+DV3+EK3+EZ3+FO3</f>
        <v>5</v>
      </c>
      <c r="GC3" s="22">
        <f>+I3+X3+AM3+BB3+BQ3+CF3+CU3+DJ3+DY3+EN3+FC3+FR3</f>
        <v>0</v>
      </c>
      <c r="GD3" s="22">
        <f>+M3+AB3+AQ3+BF3+BU3+CJ3+CY3+DN3+EC3+ER3+FG3+FV3</f>
        <v>0</v>
      </c>
      <c r="GE3" s="22">
        <f t="shared" ref="GE3:GI3" si="0">+N3+AC3+AR3+BG3+BV3+CK3+CZ3+DO3+ED3+ES3+FH3+FW3</f>
        <v>0</v>
      </c>
      <c r="GF3" s="22">
        <f t="shared" si="0"/>
        <v>1</v>
      </c>
      <c r="GG3" s="22">
        <f t="shared" si="0"/>
        <v>0</v>
      </c>
      <c r="GH3" s="22">
        <f t="shared" si="0"/>
        <v>0</v>
      </c>
      <c r="GI3" s="22">
        <f t="shared" si="0"/>
        <v>0</v>
      </c>
    </row>
    <row r="4" spans="1:191" x14ac:dyDescent="0.25">
      <c r="A4" s="8">
        <f>+BASE!A2</f>
        <v>2</v>
      </c>
      <c r="B4" s="9" t="str">
        <f>+BASE!B2</f>
        <v xml:space="preserve">paul </v>
      </c>
      <c r="C4" s="9" t="str">
        <f>+BASE!C2</f>
        <v>LAURENT</v>
      </c>
      <c r="D4" s="86">
        <f>SUMIFS('Suivi des arrêts'!$L$10:$L$43,'Suivi des arrêts'!$A$10:$A$43,A4,'Suivi des arrêts'!$G$10:$G$43,BASE!$L$3)</f>
        <v>1</v>
      </c>
      <c r="E4" s="12">
        <f>SUMIFS('Suivi des arrêts'!$L$10:$L$43,'Suivi des arrêts'!$A$10:$A$43,A4,'Suivi des arrêts'!$G$10:$G$43,BASE!$L$4)</f>
        <v>0</v>
      </c>
      <c r="F4" s="12">
        <f t="shared" ref="F4:F19" si="1">+E4+D4</f>
        <v>1</v>
      </c>
      <c r="G4" s="12">
        <f>SUMIFS('Suivi des arrêts'!$L$10:$L$43,'Suivi des arrêts'!$A$10:$A$43,A4,'Suivi des arrêts'!$G$10:$G$43,BASE!$L$1)</f>
        <v>0</v>
      </c>
      <c r="H4" s="12">
        <f>SUMIFS('Suivi des arrêts'!$L$10:$L$43,'Suivi des arrêts'!$A$10:$A$43,B4,'Suivi des arrêts'!$G$10:$G$43,BASE!$L$2)</f>
        <v>0</v>
      </c>
      <c r="I4" s="12">
        <f t="shared" ref="I4:I19" si="2">+H4+G4</f>
        <v>0</v>
      </c>
      <c r="J4" s="12">
        <f>SUMIFS('Suivi des arrêts'!$L$10:$L$43,'Suivi des arrêts'!$A$10:$A$43,A4,'Suivi des arrêts'!$G$10:$G$43,BASE!$L$5)</f>
        <v>0</v>
      </c>
      <c r="K4" s="12">
        <f>SUMIFS('Suivi des arrêts'!$L$10:$L$43,'Suivi des arrêts'!$A$10:$A$43,A4,'Suivi des arrêts'!$G$10:$G$43,BASE!$L$6)</f>
        <v>0</v>
      </c>
      <c r="L4" s="12">
        <f>SUMIFS('Suivi des arrêts'!$L$10:$L$43,'Suivi des arrêts'!$A$10:$A$43,A4,'Suivi des arrêts'!$G$10:$G$43,BASE!$L$8)</f>
        <v>0</v>
      </c>
      <c r="M4" s="12">
        <f t="shared" ref="M4:M19" si="3">+L4+K4+J4</f>
        <v>0</v>
      </c>
      <c r="N4" s="12">
        <f>SUMIFS('Suivi des arrêts'!$L$10:$L$43,'Suivi des arrêts'!$A$10:$A$43,A4,'Suivi des arrêts'!$G$10:$G$43,BASE!$L$7)</f>
        <v>0</v>
      </c>
      <c r="O4" s="12">
        <f>SUMIFS('Absences 2016'!$I$7:$I$41,'Absences 2016'!$A$7:$A$41,A4,'Absences 2016'!$F$7:$F$41,BASE!$S$2)</f>
        <v>0</v>
      </c>
      <c r="P4" s="12">
        <f>SUMIFS('Absences 2016'!$I$7:$I$41,'Absences 2016'!$A$7:$A$41,A4,'Absences 2016'!$F$7:$F$41,BASE!$S$3)</f>
        <v>0</v>
      </c>
      <c r="Q4" s="12">
        <f>SUMIFS('Absences 2016'!$I$7:$I$41,'Absences 2016'!$A$7:$A$41,A4,'Absences 2016'!$F$7:$F$41,BASE!$S$4)</f>
        <v>0</v>
      </c>
      <c r="R4" s="87">
        <f>SUMIFS('Absences 2016'!$I$7:$I$41,'Absences 2016'!$A$7:$A$41,A4,'Absences 2016'!$F$7:$F$41,BASE!$S$5)</f>
        <v>0</v>
      </c>
      <c r="S4" s="86">
        <f>SUMIFS('Suivi des arrêts'!$M$10:$M$43,'Suivi des arrêts'!$A$10:$A$43,A4,'Suivi des arrêts'!$G$10:$G$43,BASE!$L$3)</f>
        <v>0</v>
      </c>
      <c r="T4" s="12">
        <f>SUMIFS('Suivi des arrêts'!$M$10:$M$43,'Suivi des arrêts'!$A$10:$A$43,A4,'Suivi des arrêts'!$G$10:$G$43,BASE!$L$4)</f>
        <v>0</v>
      </c>
      <c r="U4" s="12">
        <f t="shared" ref="U4:U19" si="4">+T4+S4</f>
        <v>0</v>
      </c>
      <c r="V4" s="12">
        <f>SUMIFS('Suivi des arrêts'!$M$10:$M$43,'Suivi des arrêts'!$A$10:$A$43,A4,'Suivi des arrêts'!$G$10:$G$43,BASE!$L$1)</f>
        <v>0</v>
      </c>
      <c r="W4" s="12">
        <f>SUMIFS('Suivi des arrêts'!$M$10:$M$43,'Suivi des arrêts'!$A$10:$A$43,A4,'Suivi des arrêts'!$G$10:$G$43,BASE!$L$2)</f>
        <v>0</v>
      </c>
      <c r="X4" s="12">
        <f t="shared" ref="X4:X19" si="5">+W4+V4</f>
        <v>0</v>
      </c>
      <c r="Y4" s="12">
        <f>SUMIFS('Suivi des arrêts'!$M$10:$M$43,'Suivi des arrêts'!$A$10:$A$43,A4,'Suivi des arrêts'!$G$10:$G$43,BASE!$L$5)</f>
        <v>0</v>
      </c>
      <c r="Z4" s="12">
        <f>SUMIFS('Suivi des arrêts'!$M$10:$M$43,'Suivi des arrêts'!$A$10:$A$43,A4,'Suivi des arrêts'!$G$10:$G$43,BASE!$L$6)</f>
        <v>0</v>
      </c>
      <c r="AA4" s="12">
        <f>SUMIFS('Suivi des arrêts'!$M$10:$M$43,'Suivi des arrêts'!$A$10:$A$43,A4,'Suivi des arrêts'!$G$10:$G$43,BASE!$L$8)</f>
        <v>0</v>
      </c>
      <c r="AB4" s="12">
        <f t="shared" ref="AB4:AB19" si="6">+AA4+Z4+Y4</f>
        <v>0</v>
      </c>
      <c r="AC4" s="12">
        <f>SUMIFS('Suivi des arrêts'!$M$10:$M$43,'Suivi des arrêts'!$A$10:$A$43,A4,'Suivi des arrêts'!$G$10:$G$43,BASE!$L$7)</f>
        <v>0</v>
      </c>
      <c r="AD4" s="12">
        <f>SUMIFS('Absences 2016'!$J$7:$J$41,'Absences 2016'!$A$7:$A$41,A4,'Absences 2016'!$F$7:$F$41,BASE!$S$2)</f>
        <v>0</v>
      </c>
      <c r="AE4" s="12">
        <f>SUMIFS('Absences 2016'!$J$7:$J$41,'Absences 2016'!$A$7:$A$41,A4,'Absences 2016'!$F$7:$F$41,BASE!$S$3)</f>
        <v>0</v>
      </c>
      <c r="AF4" s="12">
        <f>SUMIFS('Absences 2016'!$J$7:$J$41,'Absences 2016'!$A$7:$A$41,A4,'Absences 2016'!$F$7:$F$41,BASE!$S$4)</f>
        <v>0</v>
      </c>
      <c r="AG4" s="87">
        <f>SUMIFS('Absences 2016'!$J$7:$J$41,'Absences 2016'!$A$7:$A$41,A4,'Absences 2016'!$F$7:$F$41,BASE!$S$5)</f>
        <v>0</v>
      </c>
      <c r="AH4" s="86">
        <f>SUMIFS('Suivi des arrêts'!$N$10:$N$43,'Suivi des arrêts'!$A$10:$A$43,A4,'Suivi des arrêts'!$G$10:$G$43,BASE!$L$3)</f>
        <v>2</v>
      </c>
      <c r="AI4" s="12">
        <f>SUMIFS('Suivi des arrêts'!$N$10:$N$43,'Suivi des arrêts'!$A$10:$A$43,A4,'Suivi des arrêts'!$G$10:$G$43,BASE!$L$4)</f>
        <v>0</v>
      </c>
      <c r="AJ4" s="12">
        <f t="shared" ref="AJ4:AJ19" si="7">+AI4+AH4</f>
        <v>2</v>
      </c>
      <c r="AK4" s="12">
        <f>SUMIFS('Suivi des arrêts'!$N$10:$N$43,'Suivi des arrêts'!$A$10:$A$43,A4,'Suivi des arrêts'!$G$10:$G$43,BASE!$L$1)</f>
        <v>0</v>
      </c>
      <c r="AL4" s="12">
        <f>SUMIFS('Suivi des arrêts'!$N$10:$N$43,'Suivi des arrêts'!$A$10:$A$43,A4,'Suivi des arrêts'!$G$10:$G$43,BASE!$L$2)</f>
        <v>0</v>
      </c>
      <c r="AM4" s="12">
        <f t="shared" ref="AM4:AM19" si="8">+AL4+AK4</f>
        <v>0</v>
      </c>
      <c r="AN4" s="12">
        <f>SUMIFS('Suivi des arrêts'!$N$10:$N$43,'Suivi des arrêts'!$A$10:$A$43,A4,'Suivi des arrêts'!$G$10:$G$43,BASE!$L$5)</f>
        <v>0</v>
      </c>
      <c r="AO4" s="12">
        <f>SUMIFS('Suivi des arrêts'!$N$10:$N$43,'Suivi des arrêts'!$A$10:$A$43,A4,'Suivi des arrêts'!$G$10:$G$43,BASE!$L$6)</f>
        <v>0</v>
      </c>
      <c r="AP4" s="12">
        <f>SUMIFS('Suivi des arrêts'!$N$10:$N$43,'Suivi des arrêts'!$A$10:$A$43,A4,'Suivi des arrêts'!$G$10:$G$43,BASE!$L$8)</f>
        <v>0</v>
      </c>
      <c r="AQ4" s="12">
        <f t="shared" ref="AQ4:AQ19" si="9">+AP4+AO4+AN4</f>
        <v>0</v>
      </c>
      <c r="AR4" s="12">
        <f>SUMIFS('Suivi des arrêts'!$N$10:$N$43,'Suivi des arrêts'!$A$10:$A$43,A4,'Suivi des arrêts'!$G$10:$G$43,BASE!$L$7)</f>
        <v>0</v>
      </c>
      <c r="AS4" s="12">
        <f>SUMIFS('Absences 2016'!$K$7:$K$41,'Absences 2016'!$A$7:$A$41,A4,'Absences 2016'!$F$7:$F$41,BASE!$S$2)</f>
        <v>0</v>
      </c>
      <c r="AT4" s="12">
        <f>SUMIFS('Absences 2016'!$K$7:$K$41,'Absences 2016'!$A$7:$A$41,A4,'Absences 2016'!$F$7:$F$41,BASE!$S$3)</f>
        <v>0</v>
      </c>
      <c r="AU4" s="12">
        <f>SUMIFS('Absences 2016'!$K$7:$K$41,'Absences 2016'!$A$7:$A$41,A4,'Absences 2016'!$F$7:$F$41,BASE!$S$4)</f>
        <v>0</v>
      </c>
      <c r="AV4" s="87">
        <f>SUMIFS('Absences 2016'!$K$7:$K$41,'Absences 2016'!$A$7:$A$41,A4,'Absences 2016'!$F$7:$F$41,BASE!$S$5)</f>
        <v>0</v>
      </c>
      <c r="AW4" s="86">
        <f>SUMIFS('Suivi des arrêts'!$O$10:$O$43,'Suivi des arrêts'!$A$10:$A$43,A4,'Suivi des arrêts'!$G$10:$G$43,BASE!$L$3)</f>
        <v>1</v>
      </c>
      <c r="AX4" s="12">
        <f>SUMIFS('Suivi des arrêts'!$O$10:$O$43,'Suivi des arrêts'!$A$10:$A$43,A4,'Suivi des arrêts'!$G$10:$G$43,BASE!$L$4)</f>
        <v>0</v>
      </c>
      <c r="AY4" s="12">
        <f t="shared" ref="AY4:AY19" si="10">+AX4+AW4</f>
        <v>1</v>
      </c>
      <c r="AZ4" s="12">
        <f>SUMIFS('Suivi des arrêts'!$O$10:$O$43,'Suivi des arrêts'!$A$10:$A$43,A4,'Suivi des arrêts'!$G$10:$G$43,BASE!$L$1)</f>
        <v>0</v>
      </c>
      <c r="BA4" s="12">
        <f>SUMIFS('Suivi des arrêts'!$O$10:$O$43,'Suivi des arrêts'!$A$10:$A$43,A4,'Suivi des arrêts'!$G$10:$G$43,BASE!$L$2)</f>
        <v>0</v>
      </c>
      <c r="BB4" s="12">
        <f t="shared" ref="BB4:BB19" si="11">+BA4+AZ4</f>
        <v>0</v>
      </c>
      <c r="BC4" s="12">
        <f>SUMIFS('Suivi des arrêts'!$O$10:$O$43,'Suivi des arrêts'!$A$10:$A$43,A4,'Suivi des arrêts'!$G$10:$G$43,BASE!$L$5)</f>
        <v>0</v>
      </c>
      <c r="BD4" s="12">
        <f>SUMIFS('Suivi des arrêts'!$O$10:$O$43,'Suivi des arrêts'!$A$10:$A$43,A4,'Suivi des arrêts'!$G$10:$G$43,BASE!$L$6)</f>
        <v>0</v>
      </c>
      <c r="BE4" s="12">
        <f>SUMIFS('Suivi des arrêts'!$O$10:$O$43,'Suivi des arrêts'!$A$10:$A$43,A4,'Suivi des arrêts'!$G$10:$G$43,BASE!$L$8)</f>
        <v>0</v>
      </c>
      <c r="BF4" s="12">
        <f t="shared" ref="BF4:BF19" si="12">+BE4+BD4+BC4</f>
        <v>0</v>
      </c>
      <c r="BG4" s="12">
        <f>SUMIFS('Suivi des arrêts'!$O$10:$O$43,'Suivi des arrêts'!$A$10:$A$43,A4,'Suivi des arrêts'!$G$10:$G$43,BASE!$L$7)</f>
        <v>0</v>
      </c>
      <c r="BH4" s="12">
        <f>SUMIFS('Absences 2016'!$L$7:$L$41,'Absences 2016'!$A$7:$A$41,A4,'Absences 2016'!$F$7:$F$41,BASE!$S$2)</f>
        <v>0</v>
      </c>
      <c r="BI4" s="12">
        <f>SUMIFS('Absences 2016'!$L$7:$L$41,'Absences 2016'!$A$7:$A$41,A4,'Absences 2016'!$F$7:$F$41,BASE!$S$3)</f>
        <v>0</v>
      </c>
      <c r="BJ4" s="12">
        <f>SUMIFS('Absences 2016'!$L$7:$L$41,'Absences 2016'!$A$7:$A$41,A4,'Absences 2016'!$F$7:$F$41,BASE!$S$4)</f>
        <v>0</v>
      </c>
      <c r="BK4" s="87">
        <f>SUMIFS('Absences 2016'!$L$7:$L$41,'Absences 2016'!$A$7:$A$41,A4,'Absences 2016'!$F$7:$F$41,BASE!$S$5)</f>
        <v>0</v>
      </c>
      <c r="BL4" s="86">
        <f>SUMIFS('Suivi des arrêts'!$P$10:$P$43,'Suivi des arrêts'!$A$10:$A$43,A4,'Suivi des arrêts'!$G$10:$G$43,BASE!$L$3)</f>
        <v>0</v>
      </c>
      <c r="BM4" s="12">
        <f>SUMIFS('Suivi des arrêts'!$P$10:$P$43,'Suivi des arrêts'!$A$10:$A$43,A4,'Suivi des arrêts'!$G$10:$G$43,BASE!$L$4)</f>
        <v>0</v>
      </c>
      <c r="BN4" s="12">
        <f t="shared" ref="BN4:BN19" si="13">+BM4+BL4</f>
        <v>0</v>
      </c>
      <c r="BO4" s="12">
        <f>SUMIFS('Suivi des arrêts'!$P$10:$P$43,'Suivi des arrêts'!$A$10:$A$43,A4,'Suivi des arrêts'!$G$10:$G$43,BASE!$L$1)</f>
        <v>0</v>
      </c>
      <c r="BP4" s="12">
        <f>SUMIFS('Suivi des arrêts'!$P$10:$P$43,'Suivi des arrêts'!$A$10:$A$43,A4,'Suivi des arrêts'!$G$10:$G$43,BASE!$L$2)</f>
        <v>0</v>
      </c>
      <c r="BQ4" s="12">
        <f t="shared" ref="BQ4:BQ19" si="14">+BP4+BO4</f>
        <v>0</v>
      </c>
      <c r="BR4" s="12">
        <f>SUMIFS('Suivi des arrêts'!$P$10:$P$43,'Suivi des arrêts'!$A$10:$A$43,A4,'Suivi des arrêts'!$G$10:$G$43,BASE!$L$5)</f>
        <v>0</v>
      </c>
      <c r="BS4" s="12">
        <f>SUMIFS('Suivi des arrêts'!$P$10:$P$43,'Suivi des arrêts'!$A$10:$A$43,A4,'Suivi des arrêts'!$G$10:$G$43,BASE!$L$6)</f>
        <v>0</v>
      </c>
      <c r="BT4" s="12">
        <f>SUMIFS('Suivi des arrêts'!$P$10:$P$43,'Suivi des arrêts'!$A$10:$A$43,A4,'Suivi des arrêts'!$G$10:$G$43,BASE!$L$8)</f>
        <v>0</v>
      </c>
      <c r="BU4" s="12">
        <f t="shared" ref="BU4:BU19" si="15">+BT4+BS4+BR4</f>
        <v>0</v>
      </c>
      <c r="BV4" s="12">
        <f>SUMIFS('Suivi des arrêts'!$P$10:$P$43,'Suivi des arrêts'!$A$10:$A$43,A4,'Suivi des arrêts'!$G$10:$G$43,BASE!$L$7)</f>
        <v>0</v>
      </c>
      <c r="BW4" s="12">
        <f>SUMIFS('Absences 2016'!$M$7:$M$41,'Absences 2016'!$A$7:$A$41,A4,'Absences 2016'!$F$7:$F$41,BASE!$S$2)</f>
        <v>0</v>
      </c>
      <c r="BX4" s="12">
        <f>SUMIFS('Absences 2016'!$M$7:$M$41,'Absences 2016'!$A$7:$A$41,A4,'Absences 2016'!$F$7:$F$41,BASE!$S$3)</f>
        <v>0</v>
      </c>
      <c r="BY4" s="12">
        <f>SUMIFS('Absences 2016'!$M$7:$M$41,'Absences 2016'!$A$7:$A$41,A4,'Absences 2016'!$F$7:$F$41,BASE!$S$4)</f>
        <v>0</v>
      </c>
      <c r="BZ4" s="87">
        <f>SUMIFS('Absences 2016'!$M$7:$M$41,'Absences 2016'!$A$7:$A$41,A4,'Absences 2016'!$F$7:$F$41,BASE!$S$5)</f>
        <v>0</v>
      </c>
      <c r="CA4" s="86">
        <f>SUMIFS('Suivi des arrêts'!$Q$10:$Q$43,'Suivi des arrêts'!$A$10:$A$43,A4,'Suivi des arrêts'!$G$10:$G$43,BASE!$L$3)</f>
        <v>0</v>
      </c>
      <c r="CB4" s="12">
        <f>SUMIFS('Suivi des arrêts'!$Q$10:$Q$43,'Suivi des arrêts'!$A$10:$A$43,A4,'Suivi des arrêts'!$G$10:$G$43,BASE!$L$4)</f>
        <v>0</v>
      </c>
      <c r="CC4" s="12">
        <f t="shared" ref="CC4:CC19" si="16">+CB4+CA4</f>
        <v>0</v>
      </c>
      <c r="CD4" s="12">
        <f>SUMIFS('Suivi des arrêts'!$Q$10:$Q$43,'Suivi des arrêts'!$A$10:$A$43,A4,'Suivi des arrêts'!$G$10:$G$43,BASE!$L$1)</f>
        <v>0</v>
      </c>
      <c r="CE4" s="12">
        <f>SUMIFS('Suivi des arrêts'!$Q$10:$Q$43,'Suivi des arrêts'!$A$10:$A$43,A4,'Suivi des arrêts'!$G$10:$G$43,BASE!$L$2)</f>
        <v>0</v>
      </c>
      <c r="CF4" s="12">
        <f t="shared" ref="CF4:CF19" si="17">+CE4+CD4</f>
        <v>0</v>
      </c>
      <c r="CG4" s="12">
        <f>SUMIFS('Suivi des arrêts'!$Q$10:$Q$43,'Suivi des arrêts'!$A$10:$A$43,A4,'Suivi des arrêts'!$G$10:$G$43,BASE!$L$5)</f>
        <v>0</v>
      </c>
      <c r="CH4" s="12">
        <f>SUMIFS('Suivi des arrêts'!$Q$10:$Q$43,'Suivi des arrêts'!$A$10:$A$43,A4,'Suivi des arrêts'!$G$10:$G$43,BASE!$L$6)</f>
        <v>0</v>
      </c>
      <c r="CI4" s="12">
        <f>SUMIFS('Suivi des arrêts'!$Q$10:$Q$43,'Suivi des arrêts'!$A$10:$A$43,A4,'Suivi des arrêts'!$G$10:$G$43,BASE!$L$8)</f>
        <v>0</v>
      </c>
      <c r="CJ4" s="12">
        <f t="shared" ref="CJ4:CJ19" si="18">+CI4+CH4+CG4</f>
        <v>0</v>
      </c>
      <c r="CK4" s="12">
        <f>SUMIFS('Suivi des arrêts'!$Q$10:$Q$43,'Suivi des arrêts'!$A$10:$A$43,A4,'Suivi des arrêts'!$G$10:$G$43,BASE!$L$7)</f>
        <v>0</v>
      </c>
      <c r="CL4" s="12">
        <f>SUMIFS('Absences 2016'!$N$7:$N$41,'Absences 2016'!$A$7:$A$41,A4,'Absences 2016'!$F$7:$F$41,BASE!$S$2)</f>
        <v>0</v>
      </c>
      <c r="CM4" s="12">
        <f>SUMIFS('Absences 2016'!$N$7:$N$41,'Absences 2016'!$A$7:$A$41,A4,'Absences 2016'!$F$7:$F$41,BASE!$S$3)</f>
        <v>0</v>
      </c>
      <c r="CN4" s="12">
        <f>SUMIFS('Absences 2016'!$N$7:$N$41,'Absences 2016'!$A$7:$A$41,A4,'Absences 2016'!$F$7:$F$41,BASE!$S$4)</f>
        <v>0</v>
      </c>
      <c r="CO4" s="87">
        <f>SUMIFS('Absences 2016'!$N$7:$N$41,'Absences 2016'!$A$7:$A$41,A4,'Absences 2016'!$F$7:$F$41,BASE!$S$5)</f>
        <v>0</v>
      </c>
      <c r="CP4" s="86">
        <f>SUMIFS('Suivi des arrêts'!$R$10:$R$43,'Suivi des arrêts'!$A$10:$A$43,A4,'Suivi des arrêts'!$G$10:$G$43,BASE!$L$3)</f>
        <v>0</v>
      </c>
      <c r="CQ4" s="12">
        <f>SUMIFS('Suivi des arrêts'!$R$10:$R$43,'Suivi des arrêts'!$A$10:$A$43,A4,'Suivi des arrêts'!$G$10:$G$43,BASE!$L$4)</f>
        <v>0</v>
      </c>
      <c r="CR4" s="12">
        <f t="shared" ref="CR4:CR19" si="19">+CQ4+CP4</f>
        <v>0</v>
      </c>
      <c r="CS4" s="12">
        <f>SUMIFS('Suivi des arrêts'!$R$10:$R$43,'Suivi des arrêts'!$A$10:$A$43,A4,'Suivi des arrêts'!$G$10:$G$43,BASE!$L$1)</f>
        <v>0</v>
      </c>
      <c r="CT4" s="12">
        <f>SUMIFS('Suivi des arrêts'!$R$10:$R$43,'Suivi des arrêts'!$A$10:$A$43,A4,'Suivi des arrêts'!$G$10:$G$43,BASE!$L$2)</f>
        <v>0</v>
      </c>
      <c r="CU4" s="12">
        <f t="shared" ref="CU4:CU19" si="20">+CT4+CS4</f>
        <v>0</v>
      </c>
      <c r="CV4" s="12">
        <f>SUMIFS('Suivi des arrêts'!$R$10:$R$43,'Suivi des arrêts'!$A$10:$A$43,A4,'Suivi des arrêts'!$G$10:$G$43,BASE!$L$5)</f>
        <v>0</v>
      </c>
      <c r="CW4" s="12">
        <f>SUMIFS('Suivi des arrêts'!$R$10:$R$43,'Suivi des arrêts'!$A$10:$A$43,A4,'Suivi des arrêts'!$G$10:$G$43,BASE!$L$6)</f>
        <v>0</v>
      </c>
      <c r="CX4" s="12">
        <f>SUMIFS('Suivi des arrêts'!$R$10:$R$43,'Suivi des arrêts'!$A$10:$A$43,A4,'Suivi des arrêts'!$G$10:$G$43,BASE!$L$8)</f>
        <v>0</v>
      </c>
      <c r="CY4" s="12">
        <f t="shared" ref="CY4:CY19" si="21">+CX4+CW4+CV4</f>
        <v>0</v>
      </c>
      <c r="CZ4" s="12">
        <f>SUMIFS('Suivi des arrêts'!$R$10:$R$43,'Suivi des arrêts'!$A$10:$A$43,A4,'Suivi des arrêts'!$G$10:$G$43,BASE!$L$7)</f>
        <v>0</v>
      </c>
      <c r="DA4" s="12">
        <f>SUMIFS('Absences 2016'!$O$7:$O$41,'Absences 2016'!$A$7:$A$41,A4,'Absences 2016'!$F$7:$F$41,BASE!$S$2)</f>
        <v>0</v>
      </c>
      <c r="DB4" s="12">
        <f>SUMIFS('Absences 2016'!$O$7:$O$41,'Absences 2016'!$A$7:$A$41,A4,'Absences 2016'!$F$7:$F$41,BASE!$S$3)</f>
        <v>0</v>
      </c>
      <c r="DC4" s="12">
        <f>SUMIFS('Absences 2016'!$O$7:$O$41,'Absences 2016'!$A$7:$A$41,A4,'Absences 2016'!$F$7:$F$41,BASE!$S$4)</f>
        <v>0</v>
      </c>
      <c r="DD4" s="87">
        <f>SUMIFS('Absences 2016'!$O$7:$O$41,'Absences 2016'!$A$7:$A$41,A4,'Absences 2016'!$F$7:$F$41,BASE!$S$5)</f>
        <v>0</v>
      </c>
      <c r="DE4" s="86">
        <f>SUMIFS('Suivi des arrêts'!$S$10:$S$43,'Suivi des arrêts'!$A$10:$A$43,A4,'Suivi des arrêts'!$G$10:$G$43,BASE!$L$3)</f>
        <v>0</v>
      </c>
      <c r="DF4" s="12">
        <f>SUMIFS('Suivi des arrêts'!$S$10:$S$43,'Suivi des arrêts'!$A$10:$A$43,A4,'Suivi des arrêts'!$G$10:$G$43,BASE!$L$4)</f>
        <v>0</v>
      </c>
      <c r="DG4" s="12">
        <f t="shared" ref="DG4:DG19" si="22">+DF4+DE4</f>
        <v>0</v>
      </c>
      <c r="DH4" s="12">
        <f>SUMIFS('Suivi des arrêts'!$S$10:$S$43,'Suivi des arrêts'!$A$10:$A$43,A4,'Suivi des arrêts'!$G$10:$G$43,BASE!$L$1)</f>
        <v>0</v>
      </c>
      <c r="DI4" s="12">
        <f>SUMIFS('Suivi des arrêts'!$S$10:$S$43,'Suivi des arrêts'!$A$10:$A$43,A4,'Suivi des arrêts'!$G$10:$G$43,BASE!$L$2)</f>
        <v>0</v>
      </c>
      <c r="DJ4" s="12">
        <f t="shared" ref="DJ4:DJ19" si="23">+DI4+DH4</f>
        <v>0</v>
      </c>
      <c r="DK4" s="12">
        <f>SUMIFS('Suivi des arrêts'!$S$10:$S$43,'Suivi des arrêts'!$A$10:$A$43,A4,'Suivi des arrêts'!$G$10:$G$43,BASE!$L$5)</f>
        <v>0</v>
      </c>
      <c r="DL4" s="12">
        <f>SUMIFS('Suivi des arrêts'!$S$10:$S$43,'Suivi des arrêts'!$A$10:$A$43,A4,'Suivi des arrêts'!$G$10:$G$43,BASE!$L$6)</f>
        <v>0</v>
      </c>
      <c r="DM4" s="12">
        <f>SUMIFS('Suivi des arrêts'!$S$10:$S$43,'Suivi des arrêts'!$A$10:$A$43,A4,'Suivi des arrêts'!$G$10:$G$43,BASE!$L$8)</f>
        <v>0</v>
      </c>
      <c r="DN4" s="12">
        <f t="shared" ref="DN4:DN19" si="24">+DM4+DL4+DK4</f>
        <v>0</v>
      </c>
      <c r="DO4" s="12">
        <f>SUMIFS('Suivi des arrêts'!$S$10:$S$43,'Suivi des arrêts'!$A$10:$A$43,A4,'Suivi des arrêts'!$G$10:$G$43,BASE!$L$7)</f>
        <v>0</v>
      </c>
      <c r="DP4" s="12">
        <f>SUMIFS('Absences 2016'!$P$7:$P$41,'Absences 2016'!$A$7:$A$41,A4,'Absences 2016'!$F$7:$F$41,BASE!$S$2)</f>
        <v>0</v>
      </c>
      <c r="DQ4" s="12">
        <f>SUMIFS('Absences 2016'!$P$7:$P$41,'Absences 2016'!$A$7:$A$41,A4,'Absences 2016'!$F$7:$F$41,BASE!$S$3)</f>
        <v>0</v>
      </c>
      <c r="DR4" s="12">
        <f>SUMIFS('Absences 2016'!$P$7:$P$41,'Absences 2016'!$A$7:$A$41,A4,'Absences 2016'!$F$7:$F$41,BASE!$S$4)</f>
        <v>5</v>
      </c>
      <c r="DS4" s="87">
        <f>SUMIFS('Absences 2016'!$P$7:$P$41,'Absences 2016'!$A$7:$A$41,A4,'Absences 2016'!$F$7:$F$41,BASE!$S$5)</f>
        <v>0</v>
      </c>
      <c r="DT4" s="86">
        <f>SUMIFS('Suivi des arrêts'!$T$10:$T$43,'Suivi des arrêts'!$A$10:$A$43,A4,'Suivi des arrêts'!$G$10:$G$43,BASE!$L$3)</f>
        <v>0</v>
      </c>
      <c r="DU4" s="12">
        <f>SUMIFS('Suivi des arrêts'!$T$10:$T$43,'Suivi des arrêts'!$A$10:$A$43,A4,'Suivi des arrêts'!$G$10:$G$43,BASE!$L$4)</f>
        <v>0</v>
      </c>
      <c r="DV4" s="12">
        <f t="shared" ref="DV4:DV19" si="25">+DU4+DT4</f>
        <v>0</v>
      </c>
      <c r="DW4" s="12">
        <f>SUMIFS('Suivi des arrêts'!$T$10:$T$43,'Suivi des arrêts'!$A$10:$A$43,A4,'Suivi des arrêts'!$G$10:$G$43,BASE!$L$1)</f>
        <v>0</v>
      </c>
      <c r="DX4" s="12">
        <f>SUMIFS('Suivi des arrêts'!$T$10:$T$43,'Suivi des arrêts'!$A$10:$A$43,A4,'Suivi des arrêts'!$G$10:$G$43,BASE!$L$2)</f>
        <v>0</v>
      </c>
      <c r="DY4" s="12">
        <f t="shared" ref="DY4:DY19" si="26">+DX4+DW4</f>
        <v>0</v>
      </c>
      <c r="DZ4" s="12">
        <f>SUMIFS('Suivi des arrêts'!$T$10:$T$43,'Suivi des arrêts'!$A$10:$A$43,A4,'Suivi des arrêts'!$G$10:$G$43,BASE!$L$5)</f>
        <v>0</v>
      </c>
      <c r="EA4" s="12">
        <f>SUMIFS('Suivi des arrêts'!$T$10:$T$43,'Suivi des arrêts'!$A$10:$A$43,A4,'Suivi des arrêts'!$G$10:$G$43,BASE!$L$6)</f>
        <v>0</v>
      </c>
      <c r="EB4" s="12">
        <f>SUMIFS('Suivi des arrêts'!$T$10:$T$43,'Suivi des arrêts'!$A$10:$A$43,A4,'Suivi des arrêts'!$G$10:$G$43,BASE!$L$8)</f>
        <v>0</v>
      </c>
      <c r="EC4" s="12">
        <f t="shared" ref="EC4:EC19" si="27">+EB4+EA4+DZ4</f>
        <v>0</v>
      </c>
      <c r="ED4" s="12">
        <f>SUMIFS('Suivi des arrêts'!$T$10:$T$43,'Suivi des arrêts'!$A$10:$A$43,A4,'Suivi des arrêts'!$G$10:$G$43,BASE!$L$7)</f>
        <v>0</v>
      </c>
      <c r="EE4" s="12">
        <f>SUMIFS('Absences 2016'!$Q$7:$Q$41,'Absences 2016'!$A$7:$A$41,A4,'Absences 2016'!$F$7:$F$41,BASE!$S$2)</f>
        <v>0</v>
      </c>
      <c r="EF4" s="12">
        <f>SUMIFS('Absences 2016'!$Q$7:$Q$41,'Absences 2016'!$A$7:$A$41,A4,'Absences 2016'!$F$7:$F$41,BASE!$S$3)</f>
        <v>0</v>
      </c>
      <c r="EG4" s="12">
        <f>SUMIFS('Absences 2016'!$Q$7:$Q$41,'Absences 2016'!$A$7:$A$41,A4,'Absences 2016'!$F$7:$F$41,BASE!$S$4)</f>
        <v>0</v>
      </c>
      <c r="EH4" s="87">
        <f>SUMIFS('Absences 2016'!$Q$7:$Q$41,'Absences 2016'!$A$7:$A$41,A4,'Absences 2016'!$F$7:$F$41,BASE!$S$5)</f>
        <v>0</v>
      </c>
      <c r="EI4" s="86">
        <f>SUMIFS('Suivi des arrêts'!$U$10:$U$43,'Suivi des arrêts'!$A$10:$A$43,A4,'Suivi des arrêts'!$G$10:$G$43,BASE!$L$3)</f>
        <v>0</v>
      </c>
      <c r="EJ4" s="12">
        <f>SUMIFS('Suivi des arrêts'!$U$10:$U$43,'Suivi des arrêts'!$A$10:$A$43,A4,'Suivi des arrêts'!$G$10:$G$43,BASE!$L$4)</f>
        <v>0</v>
      </c>
      <c r="EK4" s="12">
        <f t="shared" ref="EK4:EK19" si="28">+EJ4+EI4</f>
        <v>0</v>
      </c>
      <c r="EL4" s="12">
        <f>SUMIFS('Suivi des arrêts'!$U$10:$U$43,'Suivi des arrêts'!$A$10:$A$43,A4,'Suivi des arrêts'!$G$10:$G$43,BASE!$L$1)</f>
        <v>0</v>
      </c>
      <c r="EM4" s="12">
        <f>SUMIFS('Suivi des arrêts'!$U$10:$U$43,'Suivi des arrêts'!$A$10:$A$43,A4,'Suivi des arrêts'!$G$10:$G$43,BASE!$L$2)</f>
        <v>0</v>
      </c>
      <c r="EN4" s="12">
        <f t="shared" ref="EN4:EN19" si="29">+EM4+EL4</f>
        <v>0</v>
      </c>
      <c r="EO4" s="12">
        <f>SUMIFS('Suivi des arrêts'!$U$10:$U$43,'Suivi des arrêts'!$A$10:$A$43,A4,'Suivi des arrêts'!$G$10:$G$43,BASE!$L$5)</f>
        <v>0</v>
      </c>
      <c r="EP4" s="12">
        <f>SUMIFS('Suivi des arrêts'!$U$10:$U$43,'Suivi des arrêts'!$A$10:$A$43,A4,'Suivi des arrêts'!$G$10:$G$43,BASE!$L$6)</f>
        <v>0</v>
      </c>
      <c r="EQ4" s="12">
        <f>SUMIFS('Suivi des arrêts'!$U$10:$U$43,'Suivi des arrêts'!$A$10:$A$43,A4,'Suivi des arrêts'!$G$10:$G$43,BASE!$L$8)</f>
        <v>0</v>
      </c>
      <c r="ER4" s="12">
        <f t="shared" ref="ER4:ER19" si="30">+EQ4+EP4+EO4</f>
        <v>0</v>
      </c>
      <c r="ES4" s="12">
        <f>SUMIFS('Suivi des arrêts'!$U$10:$U$43,'Suivi des arrêts'!$A$10:$A$43,A4,'Suivi des arrêts'!$G$10:$G$43,BASE!$L$7)</f>
        <v>0</v>
      </c>
      <c r="ET4" s="12">
        <f>SUMIFS('Absences 2016'!$R$7:$R$41,'Absences 2016'!$A$7:$A$41,A4,'Absences 2016'!$F$7:$F$41,BASE!$S$2)</f>
        <v>0</v>
      </c>
      <c r="EU4" s="12">
        <f>SUMIFS('Absences 2016'!$R$7:$R$41,'Absences 2016'!$A$7:$A$41,A4,'Absences 2016'!$F$7:$F$41,BASE!$S$3)</f>
        <v>0</v>
      </c>
      <c r="EV4" s="12">
        <f>SUMIFS('Absences 2016'!$R$7:$R$41,'Absences 2016'!$A$7:$A$41,A4,'Absences 2016'!$F$7:$F$41,BASE!$S$4)</f>
        <v>0</v>
      </c>
      <c r="EW4" s="87">
        <f>SUMIFS('Absences 2016'!$R$7:$R$41,'Absences 2016'!$A$7:$A$41,A4,'Absences 2016'!$F$7:$F$41,BASE!$S$5)</f>
        <v>0</v>
      </c>
      <c r="EX4" s="86">
        <f>SUMIFS('Suivi des arrêts'!$V$10:$V$43,'Suivi des arrêts'!$A$10:$A$43,A4,'Suivi des arrêts'!$G$10:$G$43,BASE!$L$3)</f>
        <v>0</v>
      </c>
      <c r="EY4" s="12">
        <f>SUMIFS('Suivi des arrêts'!$V$10:$V$43,'Suivi des arrêts'!$A$10:$A$43,A4,'Suivi des arrêts'!$G$10:$G$43,BASE!$L$4)</f>
        <v>0</v>
      </c>
      <c r="EZ4" s="12">
        <f t="shared" ref="EZ4:EZ19" si="31">+EY4+EX4</f>
        <v>0</v>
      </c>
      <c r="FA4" s="12">
        <f>SUMIFS('Suivi des arrêts'!$V$10:$V$43,'Suivi des arrêts'!$A$10:$A$43,A4,'Suivi des arrêts'!$G$10:$G$43,BASE!$L$1)</f>
        <v>0</v>
      </c>
      <c r="FB4" s="12">
        <f>SUMIFS('Suivi des arrêts'!$V$10:$V$43,'Suivi des arrêts'!$A$10:$A$43,A4,'Suivi des arrêts'!$G$10:$G$43,BASE!$L$2)</f>
        <v>0</v>
      </c>
      <c r="FC4" s="12">
        <f t="shared" ref="FC4:FC19" si="32">+FB4+FA4</f>
        <v>0</v>
      </c>
      <c r="FD4" s="12">
        <f>SUMIFS('Suivi des arrêts'!$V$10:$V$43,'Suivi des arrêts'!$A$10:$A$43,A4,'Suivi des arrêts'!$G$10:$G$43,BASE!$L$5)</f>
        <v>0</v>
      </c>
      <c r="FE4" s="12">
        <f>SUMIFS('Suivi des arrêts'!$V$10:$V$43,'Suivi des arrêts'!$A$10:$A$43,A4,'Suivi des arrêts'!$G$10:$G$43,BASE!$L$6)</f>
        <v>0</v>
      </c>
      <c r="FF4" s="12">
        <f>SUMIFS('Suivi des arrêts'!$V$10:$V$43,'Suivi des arrêts'!$A$10:$A$43,A4,'Suivi des arrêts'!$G$10:$G$43,BASE!$L$8)</f>
        <v>0</v>
      </c>
      <c r="FG4" s="12">
        <f t="shared" ref="FG4:FG19" si="33">+FF4+FE4+FD4</f>
        <v>0</v>
      </c>
      <c r="FH4" s="12">
        <f>SUMIFS('Suivi des arrêts'!$V$10:$V$43,'Suivi des arrêts'!$A$10:$A$43,A4,'Suivi des arrêts'!$G$10:$G$43,BASE!$L$7)</f>
        <v>0</v>
      </c>
      <c r="FI4" s="12">
        <f>SUMIFS('Absences 2016'!$S$7:$S$41,'Absences 2016'!$A$7:$A$41,A4,'Absences 2016'!$F$7:$F$41,BASE!$S$2)</f>
        <v>0</v>
      </c>
      <c r="FJ4" s="12">
        <f>SUMIFS('Absences 2016'!$S$7:$S$41,'Absences 2016'!$A$7:$A$41,A4,'Absences 2016'!$F$7:$F$41,BASE!$S$3)</f>
        <v>0</v>
      </c>
      <c r="FK4" s="12">
        <f>SUMIFS('Absences 2016'!$S$7:$S$41,'Absences 2016'!$A$7:$A$41,A4,'Absences 2016'!$F$7:$F$41,BASE!$S$4)</f>
        <v>0</v>
      </c>
      <c r="FL4" s="87">
        <f>SUMIFS('Absences 2016'!$S$7:$S$41,'Absences 2016'!$A$7:$A$41,A4,'Absences 2016'!$F$7:$F$41,BASE!$S$5)</f>
        <v>0</v>
      </c>
      <c r="FM4" s="86">
        <f>SUMIFS('Suivi des arrêts'!$W$10:$W$43,'Suivi des arrêts'!$A$10:$A$43,A4,'Suivi des arrêts'!$G$10:$G$43,BASE!$L$3)</f>
        <v>0</v>
      </c>
      <c r="FN4" s="12">
        <f>SUMIFS('Suivi des arrêts'!$W$10:$W$43,'Suivi des arrêts'!$A$10:$A$43,A4,'Suivi des arrêts'!$G$10:$G$43,BASE!$L$4)</f>
        <v>0</v>
      </c>
      <c r="FO4" s="12">
        <f t="shared" ref="FO4:FO19" si="34">+FN4+FM4</f>
        <v>0</v>
      </c>
      <c r="FP4" s="12">
        <f>SUMIFS('Suivi des arrêts'!$W$10:$W$43,'Suivi des arrêts'!$A$10:$A$43,A4,'Suivi des arrêts'!$G$10:$G$43,BASE!$L$1)</f>
        <v>0</v>
      </c>
      <c r="FQ4" s="12">
        <f>SUMIFS('Suivi des arrêts'!$W$10:$W$43,'Suivi des arrêts'!$A$10:$A$43,A4,'Suivi des arrêts'!$G$10:$G$43,BASE!$L$2)</f>
        <v>0</v>
      </c>
      <c r="FR4" s="12">
        <f t="shared" ref="FR4:FR19" si="35">+FQ4+FP4</f>
        <v>0</v>
      </c>
      <c r="FS4" s="12">
        <f>SUMIFS('Suivi des arrêts'!$W$10:$W$43,'Suivi des arrêts'!$A$10:$A$43,A4,'Suivi des arrêts'!$G$10:$G$43,BASE!$L$5)</f>
        <v>0</v>
      </c>
      <c r="FT4" s="12">
        <f>SUMIFS('Suivi des arrêts'!$W$10:$W$43,'Suivi des arrêts'!$A$10:$A$43,A4,'Suivi des arrêts'!$G$10:$G$43,BASE!$L$6)</f>
        <v>0</v>
      </c>
      <c r="FU4" s="12">
        <f>SUMIFS('Suivi des arrêts'!$W$10:$W$43,'Suivi des arrêts'!$A$10:$A$43,A4,'Suivi des arrêts'!$G$10:$G$43,BASE!$L$8)</f>
        <v>0</v>
      </c>
      <c r="FV4" s="12">
        <f t="shared" ref="FV4:FV19" si="36">+FU4+FT4+FS4</f>
        <v>0</v>
      </c>
      <c r="FW4" s="12">
        <f>SUMIFS('Suivi des arrêts'!$W$10:$W$43,'Suivi des arrêts'!$A$10:$A$43,A4,'Suivi des arrêts'!$G$10:$G$43,BASE!$L$7)</f>
        <v>0</v>
      </c>
      <c r="FX4" s="12">
        <f>SUMIFS('Absences 2016'!$T$7:$T$41,'Absences 2016'!$A$7:$A$41,A4,'Absences 2016'!$F$7:$F$41,BASE!$S$2)</f>
        <v>0</v>
      </c>
      <c r="FY4" s="12">
        <f>SUMIFS('Absences 2016'!$T$7:$T$41,'Absences 2016'!$A$7:$A$41,A4,'Absences 2016'!$F$7:$F$41,BASE!$S$3)</f>
        <v>0</v>
      </c>
      <c r="FZ4" s="12">
        <f>SUMIFS('Absences 2016'!$T$7:$T$41,'Absences 2016'!$A$7:$A$41,A4,'Absences 2016'!$F$7:$F$41,BASE!$S$4)</f>
        <v>0</v>
      </c>
      <c r="GA4" s="87">
        <f>SUMIFS('Absences 2016'!$T$7:$T$41,'Absences 2016'!$A$7:$A$41,A4,'Absences 2016'!$F$7:$F$41,BASE!$S$5)</f>
        <v>0</v>
      </c>
      <c r="GB4" s="22">
        <f t="shared" ref="GB4:GB19" si="37">+F4+U4+AJ4+AY4+BN4+CC4+CR4+DG4+DV4+EK4+EZ4+FO4</f>
        <v>4</v>
      </c>
      <c r="GC4" s="22">
        <f t="shared" ref="GC4:GC19" si="38">+I4+X4+AM4+BB4+BQ4+CF4+CU4+DJ4+DY4+EN4+FC4+FR4</f>
        <v>0</v>
      </c>
      <c r="GD4" s="22">
        <f t="shared" ref="GD4:GD18" si="39">+M4+AB4+AQ4+BF4+BU4+CJ4+CY4+DN4+EC4+ER4+FG4+FV4</f>
        <v>0</v>
      </c>
      <c r="GE4" s="22">
        <f t="shared" ref="GE4:GE19" si="40">+N4+AC4+AR4+BG4+BV4+CK4+CZ4+DO4+ED4+ES4+FH4+FW4</f>
        <v>0</v>
      </c>
      <c r="GF4" s="22">
        <f t="shared" ref="GF4:GF19" si="41">+O4+AD4+AS4+BH4+BW4+CL4+DA4+DP4+EE4+ET4+FI4+FX4</f>
        <v>0</v>
      </c>
      <c r="GG4" s="22">
        <f t="shared" ref="GG4:GG19" si="42">+P4+AE4+AT4+BI4+BX4+CM4+DB4+DQ4+EF4+EU4+FJ4+FY4</f>
        <v>0</v>
      </c>
      <c r="GH4" s="22">
        <f t="shared" ref="GH4:GH19" si="43">+Q4+AF4+AU4+BJ4+BY4+CN4+DC4+DR4+EG4+EV4+FK4+FZ4</f>
        <v>5</v>
      </c>
      <c r="GI4" s="22">
        <f t="shared" ref="GI4:GI19" si="44">+R4+AG4+AV4+BK4+BZ4+CO4+DD4+DS4+EH4+EW4+FL4+GA4</f>
        <v>0</v>
      </c>
    </row>
    <row r="5" spans="1:191" x14ac:dyDescent="0.25">
      <c r="A5" s="8">
        <f>+BASE!A3</f>
        <v>3</v>
      </c>
      <c r="B5" s="9" t="str">
        <f>+BASE!B3</f>
        <v>jacques</v>
      </c>
      <c r="C5" s="9" t="str">
        <f>+BASE!C3</f>
        <v>LOIC</v>
      </c>
      <c r="D5" s="86">
        <f>SUMIFS('Suivi des arrêts'!$L$10:$L$43,'Suivi des arrêts'!$A$10:$A$43,A5,'Suivi des arrêts'!$G$10:$G$43,BASE!$L$3)</f>
        <v>0</v>
      </c>
      <c r="E5" s="12">
        <f>SUMIFS('Suivi des arrêts'!$L$10:$L$43,'Suivi des arrêts'!$A$10:$A$43,A5,'Suivi des arrêts'!$G$10:$G$43,BASE!$L$4)</f>
        <v>0</v>
      </c>
      <c r="F5" s="12">
        <f t="shared" si="1"/>
        <v>0</v>
      </c>
      <c r="G5" s="12">
        <f>SUMIFS('Suivi des arrêts'!$L$10:$L$43,'Suivi des arrêts'!$A$10:$A$43,A5,'Suivi des arrêts'!$G$10:$G$43,BASE!$L$1)</f>
        <v>0</v>
      </c>
      <c r="H5" s="12">
        <f>SUMIFS('Suivi des arrêts'!$L$10:$L$43,'Suivi des arrêts'!$A$10:$A$43,B5,'Suivi des arrêts'!$G$10:$G$43,BASE!$L$2)</f>
        <v>0</v>
      </c>
      <c r="I5" s="12">
        <f t="shared" si="2"/>
        <v>0</v>
      </c>
      <c r="J5" s="12">
        <f>SUMIFS('Suivi des arrêts'!$L$10:$L$43,'Suivi des arrêts'!$A$10:$A$43,A5,'Suivi des arrêts'!$G$10:$G$43,BASE!$L$5)</f>
        <v>0</v>
      </c>
      <c r="K5" s="12">
        <f>SUMIFS('Suivi des arrêts'!$L$10:$L$43,'Suivi des arrêts'!$A$10:$A$43,A5,'Suivi des arrêts'!$G$10:$G$43,BASE!$L$6)</f>
        <v>0</v>
      </c>
      <c r="L5" s="12">
        <f>SUMIFS('Suivi des arrêts'!$L$10:$L$43,'Suivi des arrêts'!$A$10:$A$43,A5,'Suivi des arrêts'!$G$10:$G$43,BASE!$L$8)</f>
        <v>0</v>
      </c>
      <c r="M5" s="12">
        <f t="shared" si="3"/>
        <v>0</v>
      </c>
      <c r="N5" s="12">
        <f>SUMIFS('Suivi des arrêts'!$L$10:$L$43,'Suivi des arrêts'!$A$10:$A$43,A5,'Suivi des arrêts'!$G$10:$G$43,BASE!$L$7)</f>
        <v>0</v>
      </c>
      <c r="O5" s="12">
        <f>SUMIFS('Absences 2016'!$I$7:$I$41,'Absences 2016'!$A$7:$A$41,A5,'Absences 2016'!$F$7:$F$41,BASE!$S$2)</f>
        <v>0</v>
      </c>
      <c r="P5" s="12">
        <f>SUMIFS('Absences 2016'!$I$7:$I$41,'Absences 2016'!$A$7:$A$41,A5,'Absences 2016'!$F$7:$F$41,BASE!$S$3)</f>
        <v>0</v>
      </c>
      <c r="Q5" s="12">
        <f>SUMIFS('Absences 2016'!$I$7:$I$41,'Absences 2016'!$A$7:$A$41,A5,'Absences 2016'!$F$7:$F$41,BASE!$S$4)</f>
        <v>0</v>
      </c>
      <c r="R5" s="87">
        <f>SUMIFS('Absences 2016'!$I$7:$I$41,'Absences 2016'!$A$7:$A$41,A5,'Absences 2016'!$F$7:$F$41,BASE!$S$5)</f>
        <v>0</v>
      </c>
      <c r="S5" s="86">
        <f>SUMIFS('Suivi des arrêts'!$M$10:$M$43,'Suivi des arrêts'!$A$10:$A$43,A5,'Suivi des arrêts'!$G$10:$G$43,BASE!$L$3)</f>
        <v>18</v>
      </c>
      <c r="T5" s="12">
        <f>SUMIFS('Suivi des arrêts'!$M$10:$M$43,'Suivi des arrêts'!$A$10:$A$43,A5,'Suivi des arrêts'!$G$10:$G$43,BASE!$L$4)</f>
        <v>0</v>
      </c>
      <c r="U5" s="12">
        <f t="shared" si="4"/>
        <v>18</v>
      </c>
      <c r="V5" s="12">
        <f>SUMIFS('Suivi des arrêts'!$M$10:$M$43,'Suivi des arrêts'!$A$10:$A$43,A5,'Suivi des arrêts'!$G$10:$G$43,BASE!$L$1)</f>
        <v>0</v>
      </c>
      <c r="W5" s="12">
        <f>SUMIFS('Suivi des arrêts'!$M$10:$M$43,'Suivi des arrêts'!$A$10:$A$43,A5,'Suivi des arrêts'!$G$10:$G$43,BASE!$L$2)</f>
        <v>0</v>
      </c>
      <c r="X5" s="12">
        <f t="shared" si="5"/>
        <v>0</v>
      </c>
      <c r="Y5" s="12">
        <f>SUMIFS('Suivi des arrêts'!$M$10:$M$43,'Suivi des arrêts'!$A$10:$A$43,A5,'Suivi des arrêts'!$G$10:$G$43,BASE!$L$5)</f>
        <v>0</v>
      </c>
      <c r="Z5" s="12">
        <f>SUMIFS('Suivi des arrêts'!$M$10:$M$43,'Suivi des arrêts'!$A$10:$A$43,A5,'Suivi des arrêts'!$G$10:$G$43,BASE!$L$6)</f>
        <v>0</v>
      </c>
      <c r="AA5" s="12">
        <f>SUMIFS('Suivi des arrêts'!$M$10:$M$43,'Suivi des arrêts'!$A$10:$A$43,A5,'Suivi des arrêts'!$G$10:$G$43,BASE!$L$8)</f>
        <v>0</v>
      </c>
      <c r="AB5" s="12">
        <f t="shared" si="6"/>
        <v>0</v>
      </c>
      <c r="AC5" s="12">
        <f>SUMIFS('Suivi des arrêts'!$M$10:$M$43,'Suivi des arrêts'!$A$10:$A$43,A5,'Suivi des arrêts'!$G$10:$G$43,BASE!$L$7)</f>
        <v>0</v>
      </c>
      <c r="AD5" s="12">
        <f>SUMIFS('Absences 2016'!$J$7:$J$41,'Absences 2016'!$A$7:$A$41,A5,'Absences 2016'!$F$7:$F$41,BASE!$S$2)</f>
        <v>0</v>
      </c>
      <c r="AE5" s="12">
        <f>SUMIFS('Absences 2016'!$J$7:$J$41,'Absences 2016'!$A$7:$A$41,A5,'Absences 2016'!$F$7:$F$41,BASE!$S$3)</f>
        <v>0</v>
      </c>
      <c r="AF5" s="12">
        <f>SUMIFS('Absences 2016'!$J$7:$J$41,'Absences 2016'!$A$7:$A$41,A5,'Absences 2016'!$F$7:$F$41,BASE!$S$4)</f>
        <v>0</v>
      </c>
      <c r="AG5" s="87">
        <f>SUMIFS('Absences 2016'!$J$7:$J$41,'Absences 2016'!$A$7:$A$41,A5,'Absences 2016'!$F$7:$F$41,BASE!$S$5)</f>
        <v>0</v>
      </c>
      <c r="AH5" s="86">
        <f>SUMIFS('Suivi des arrêts'!$N$10:$N$43,'Suivi des arrêts'!$A$10:$A$43,A5,'Suivi des arrêts'!$G$10:$G$43,BASE!$L$3)</f>
        <v>31</v>
      </c>
      <c r="AI5" s="12">
        <f>SUMIFS('Suivi des arrêts'!$N$10:$N$43,'Suivi des arrêts'!$A$10:$A$43,A5,'Suivi des arrêts'!$G$10:$G$43,BASE!$L$4)</f>
        <v>0</v>
      </c>
      <c r="AJ5" s="12">
        <f t="shared" si="7"/>
        <v>31</v>
      </c>
      <c r="AK5" s="12">
        <f>SUMIFS('Suivi des arrêts'!$N$10:$N$43,'Suivi des arrêts'!$A$10:$A$43,A5,'Suivi des arrêts'!$G$10:$G$43,BASE!$L$1)</f>
        <v>0</v>
      </c>
      <c r="AL5" s="12">
        <f>SUMIFS('Suivi des arrêts'!$N$10:$N$43,'Suivi des arrêts'!$A$10:$A$43,A5,'Suivi des arrêts'!$G$10:$G$43,BASE!$L$2)</f>
        <v>0</v>
      </c>
      <c r="AM5" s="12">
        <f t="shared" si="8"/>
        <v>0</v>
      </c>
      <c r="AN5" s="12">
        <f>SUMIFS('Suivi des arrêts'!$N$10:$N$43,'Suivi des arrêts'!$A$10:$A$43,A5,'Suivi des arrêts'!$G$10:$G$43,BASE!$L$5)</f>
        <v>0</v>
      </c>
      <c r="AO5" s="12">
        <f>SUMIFS('Suivi des arrêts'!$N$10:$N$43,'Suivi des arrêts'!$A$10:$A$43,A5,'Suivi des arrêts'!$G$10:$G$43,BASE!$L$6)</f>
        <v>0</v>
      </c>
      <c r="AP5" s="12">
        <f>SUMIFS('Suivi des arrêts'!$N$10:$N$43,'Suivi des arrêts'!$A$10:$A$43,A5,'Suivi des arrêts'!$G$10:$G$43,BASE!$L$8)</f>
        <v>0</v>
      </c>
      <c r="AQ5" s="12">
        <f t="shared" si="9"/>
        <v>0</v>
      </c>
      <c r="AR5" s="12">
        <f>SUMIFS('Suivi des arrêts'!$N$10:$N$43,'Suivi des arrêts'!$A$10:$A$43,A5,'Suivi des arrêts'!$G$10:$G$43,BASE!$L$7)</f>
        <v>0</v>
      </c>
      <c r="AS5" s="12">
        <f>SUMIFS('Absences 2016'!$K$7:$K$41,'Absences 2016'!$A$7:$A$41,A5,'Absences 2016'!$F$7:$F$41,BASE!$S$2)</f>
        <v>1</v>
      </c>
      <c r="AT5" s="12">
        <f>SUMIFS('Absences 2016'!$K$7:$K$41,'Absences 2016'!$A$7:$A$41,A5,'Absences 2016'!$F$7:$F$41,BASE!$S$3)</f>
        <v>0</v>
      </c>
      <c r="AU5" s="12">
        <f>SUMIFS('Absences 2016'!$K$7:$K$41,'Absences 2016'!$A$7:$A$41,A5,'Absences 2016'!$F$7:$F$41,BASE!$S$4)</f>
        <v>0</v>
      </c>
      <c r="AV5" s="87">
        <f>SUMIFS('Absences 2016'!$K$7:$K$41,'Absences 2016'!$A$7:$A$41,A5,'Absences 2016'!$F$7:$F$41,BASE!$S$5)</f>
        <v>0</v>
      </c>
      <c r="AW5" s="86">
        <f>SUMIFS('Suivi des arrêts'!$O$10:$O$43,'Suivi des arrêts'!$A$10:$A$43,A5,'Suivi des arrêts'!$G$10:$G$43,BASE!$L$3)</f>
        <v>10</v>
      </c>
      <c r="AX5" s="12">
        <f>SUMIFS('Suivi des arrêts'!$O$10:$O$43,'Suivi des arrêts'!$A$10:$A$43,A5,'Suivi des arrêts'!$G$10:$G$43,BASE!$L$4)</f>
        <v>0</v>
      </c>
      <c r="AY5" s="12">
        <f t="shared" si="10"/>
        <v>10</v>
      </c>
      <c r="AZ5" s="12">
        <f>SUMIFS('Suivi des arrêts'!$O$10:$O$43,'Suivi des arrêts'!$A$10:$A$43,A5,'Suivi des arrêts'!$G$10:$G$43,BASE!$L$1)</f>
        <v>0</v>
      </c>
      <c r="BA5" s="12">
        <f>SUMIFS('Suivi des arrêts'!$O$10:$O$43,'Suivi des arrêts'!$A$10:$A$43,A5,'Suivi des arrêts'!$G$10:$G$43,BASE!$L$2)</f>
        <v>0</v>
      </c>
      <c r="BB5" s="12">
        <f t="shared" si="11"/>
        <v>0</v>
      </c>
      <c r="BC5" s="12">
        <f>SUMIFS('Suivi des arrêts'!$O$10:$O$43,'Suivi des arrêts'!$A$10:$A$43,A5,'Suivi des arrêts'!$G$10:$G$43,BASE!$L$5)</f>
        <v>0</v>
      </c>
      <c r="BD5" s="12">
        <f>SUMIFS('Suivi des arrêts'!$O$10:$O$43,'Suivi des arrêts'!$A$10:$A$43,A5,'Suivi des arrêts'!$G$10:$G$43,BASE!$L$6)</f>
        <v>0</v>
      </c>
      <c r="BE5" s="12">
        <f>SUMIFS('Suivi des arrêts'!$O$10:$O$43,'Suivi des arrêts'!$A$10:$A$43,A5,'Suivi des arrêts'!$G$10:$G$43,BASE!$L$8)</f>
        <v>0</v>
      </c>
      <c r="BF5" s="12">
        <f t="shared" si="12"/>
        <v>0</v>
      </c>
      <c r="BG5" s="12">
        <f>SUMIFS('Suivi des arrêts'!$O$10:$O$43,'Suivi des arrêts'!$A$10:$A$43,A5,'Suivi des arrêts'!$G$10:$G$43,BASE!$L$7)</f>
        <v>0</v>
      </c>
      <c r="BH5" s="12">
        <f>SUMIFS('Absences 2016'!$L$7:$L$41,'Absences 2016'!$A$7:$A$41,A5,'Absences 2016'!$F$7:$F$41,BASE!$S$2)</f>
        <v>0</v>
      </c>
      <c r="BI5" s="12">
        <f>SUMIFS('Absences 2016'!$L$7:$L$41,'Absences 2016'!$A$7:$A$41,A5,'Absences 2016'!$F$7:$F$41,BASE!$S$3)</f>
        <v>0</v>
      </c>
      <c r="BJ5" s="12">
        <f>SUMIFS('Absences 2016'!$L$7:$L$41,'Absences 2016'!$A$7:$A$41,A5,'Absences 2016'!$F$7:$F$41,BASE!$S$4)</f>
        <v>0</v>
      </c>
      <c r="BK5" s="87">
        <f>SUMIFS('Absences 2016'!$L$7:$L$41,'Absences 2016'!$A$7:$A$41,A5,'Absences 2016'!$F$7:$F$41,BASE!$S$5)</f>
        <v>0</v>
      </c>
      <c r="BL5" s="86">
        <f>SUMIFS('Suivi des arrêts'!$P$10:$P$43,'Suivi des arrêts'!$A$10:$A$43,A5,'Suivi des arrêts'!$G$10:$G$43,BASE!$L$3)</f>
        <v>0</v>
      </c>
      <c r="BM5" s="12">
        <f>SUMIFS('Suivi des arrêts'!$P$10:$P$43,'Suivi des arrêts'!$A$10:$A$43,A5,'Suivi des arrêts'!$G$10:$G$43,BASE!$L$4)</f>
        <v>0</v>
      </c>
      <c r="BN5" s="12">
        <f t="shared" si="13"/>
        <v>0</v>
      </c>
      <c r="BO5" s="12">
        <f>SUMIFS('Suivi des arrêts'!$P$10:$P$43,'Suivi des arrêts'!$A$10:$A$43,A5,'Suivi des arrêts'!$G$10:$G$43,BASE!$L$1)</f>
        <v>0</v>
      </c>
      <c r="BP5" s="12">
        <f>SUMIFS('Suivi des arrêts'!$P$10:$P$43,'Suivi des arrêts'!$A$10:$A$43,A5,'Suivi des arrêts'!$G$10:$G$43,BASE!$L$2)</f>
        <v>0</v>
      </c>
      <c r="BQ5" s="12">
        <f t="shared" si="14"/>
        <v>0</v>
      </c>
      <c r="BR5" s="12">
        <f>SUMIFS('Suivi des arrêts'!$P$10:$P$43,'Suivi des arrêts'!$A$10:$A$43,A5,'Suivi des arrêts'!$G$10:$G$43,BASE!$L$5)</f>
        <v>0</v>
      </c>
      <c r="BS5" s="12">
        <f>SUMIFS('Suivi des arrêts'!$P$10:$P$43,'Suivi des arrêts'!$A$10:$A$43,A5,'Suivi des arrêts'!$G$10:$G$43,BASE!$L$6)</f>
        <v>0</v>
      </c>
      <c r="BT5" s="12">
        <f>SUMIFS('Suivi des arrêts'!$P$10:$P$43,'Suivi des arrêts'!$A$10:$A$43,A5,'Suivi des arrêts'!$G$10:$G$43,BASE!$L$8)</f>
        <v>0</v>
      </c>
      <c r="BU5" s="12">
        <f t="shared" si="15"/>
        <v>0</v>
      </c>
      <c r="BV5" s="12">
        <f>SUMIFS('Suivi des arrêts'!$P$10:$P$43,'Suivi des arrêts'!$A$10:$A$43,A5,'Suivi des arrêts'!$G$10:$G$43,BASE!$L$7)</f>
        <v>0</v>
      </c>
      <c r="BW5" s="12">
        <f>SUMIFS('Absences 2016'!$M$7:$M$41,'Absences 2016'!$A$7:$A$41,A5,'Absences 2016'!$F$7:$F$41,BASE!$S$2)</f>
        <v>0</v>
      </c>
      <c r="BX5" s="12">
        <f>SUMIFS('Absences 2016'!$M$7:$M$41,'Absences 2016'!$A$7:$A$41,A5,'Absences 2016'!$F$7:$F$41,BASE!$S$3)</f>
        <v>0</v>
      </c>
      <c r="BY5" s="12">
        <f>SUMIFS('Absences 2016'!$M$7:$M$41,'Absences 2016'!$A$7:$A$41,A5,'Absences 2016'!$F$7:$F$41,BASE!$S$4)</f>
        <v>0</v>
      </c>
      <c r="BZ5" s="87">
        <f>SUMIFS('Absences 2016'!$M$7:$M$41,'Absences 2016'!$A$7:$A$41,A5,'Absences 2016'!$F$7:$F$41,BASE!$S$5)</f>
        <v>0</v>
      </c>
      <c r="CA5" s="86">
        <f>SUMIFS('Suivi des arrêts'!$Q$10:$Q$43,'Suivi des arrêts'!$A$10:$A$43,A5,'Suivi des arrêts'!$G$10:$G$43,BASE!$L$3)</f>
        <v>0</v>
      </c>
      <c r="CB5" s="12">
        <f>SUMIFS('Suivi des arrêts'!$Q$10:$Q$43,'Suivi des arrêts'!$A$10:$A$43,A5,'Suivi des arrêts'!$G$10:$G$43,BASE!$L$4)</f>
        <v>0</v>
      </c>
      <c r="CC5" s="12">
        <f t="shared" si="16"/>
        <v>0</v>
      </c>
      <c r="CD5" s="12">
        <f>SUMIFS('Suivi des arrêts'!$Q$10:$Q$43,'Suivi des arrêts'!$A$10:$A$43,A5,'Suivi des arrêts'!$G$10:$G$43,BASE!$L$1)</f>
        <v>0</v>
      </c>
      <c r="CE5" s="12">
        <f>SUMIFS('Suivi des arrêts'!$Q$10:$Q$43,'Suivi des arrêts'!$A$10:$A$43,A5,'Suivi des arrêts'!$G$10:$G$43,BASE!$L$2)</f>
        <v>0</v>
      </c>
      <c r="CF5" s="12">
        <f t="shared" si="17"/>
        <v>0</v>
      </c>
      <c r="CG5" s="12">
        <f>SUMIFS('Suivi des arrêts'!$Q$10:$Q$43,'Suivi des arrêts'!$A$10:$A$43,A5,'Suivi des arrêts'!$G$10:$G$43,BASE!$L$5)</f>
        <v>0</v>
      </c>
      <c r="CH5" s="12">
        <f>SUMIFS('Suivi des arrêts'!$Q$10:$Q$43,'Suivi des arrêts'!$A$10:$A$43,A5,'Suivi des arrêts'!$G$10:$G$43,BASE!$L$6)</f>
        <v>0</v>
      </c>
      <c r="CI5" s="12">
        <f>SUMIFS('Suivi des arrêts'!$Q$10:$Q$43,'Suivi des arrêts'!$A$10:$A$43,A5,'Suivi des arrêts'!$G$10:$G$43,BASE!$L$8)</f>
        <v>0</v>
      </c>
      <c r="CJ5" s="12">
        <f t="shared" si="18"/>
        <v>0</v>
      </c>
      <c r="CK5" s="12">
        <f>SUMIFS('Suivi des arrêts'!$Q$10:$Q$43,'Suivi des arrêts'!$A$10:$A$43,A5,'Suivi des arrêts'!$G$10:$G$43,BASE!$L$7)</f>
        <v>0</v>
      </c>
      <c r="CL5" s="12">
        <f>SUMIFS('Absences 2016'!$N$7:$N$41,'Absences 2016'!$A$7:$A$41,A5,'Absences 2016'!$F$7:$F$41,BASE!$S$2)</f>
        <v>0</v>
      </c>
      <c r="CM5" s="12">
        <f>SUMIFS('Absences 2016'!$N$7:$N$41,'Absences 2016'!$A$7:$A$41,A5,'Absences 2016'!$F$7:$F$41,BASE!$S$3)</f>
        <v>0</v>
      </c>
      <c r="CN5" s="12">
        <f>SUMIFS('Absences 2016'!$N$7:$N$41,'Absences 2016'!$A$7:$A$41,A5,'Absences 2016'!$F$7:$F$41,BASE!$S$4)</f>
        <v>0</v>
      </c>
      <c r="CO5" s="87">
        <f>SUMIFS('Absences 2016'!$N$7:$N$41,'Absences 2016'!$A$7:$A$41,A5,'Absences 2016'!$F$7:$F$41,BASE!$S$5)</f>
        <v>0</v>
      </c>
      <c r="CP5" s="86">
        <f>SUMIFS('Suivi des arrêts'!$R$10:$R$43,'Suivi des arrêts'!$A$10:$A$43,A5,'Suivi des arrêts'!$G$10:$G$43,BASE!$L$3)</f>
        <v>0</v>
      </c>
      <c r="CQ5" s="12">
        <f>SUMIFS('Suivi des arrêts'!$R$10:$R$43,'Suivi des arrêts'!$A$10:$A$43,A5,'Suivi des arrêts'!$G$10:$G$43,BASE!$L$4)</f>
        <v>23</v>
      </c>
      <c r="CR5" s="12">
        <f t="shared" si="19"/>
        <v>23</v>
      </c>
      <c r="CS5" s="12">
        <f>SUMIFS('Suivi des arrêts'!$R$10:$R$43,'Suivi des arrêts'!$A$10:$A$43,A5,'Suivi des arrêts'!$G$10:$G$43,BASE!$L$1)</f>
        <v>0</v>
      </c>
      <c r="CT5" s="12">
        <f>SUMIFS('Suivi des arrêts'!$R$10:$R$43,'Suivi des arrêts'!$A$10:$A$43,A5,'Suivi des arrêts'!$G$10:$G$43,BASE!$L$2)</f>
        <v>0</v>
      </c>
      <c r="CU5" s="12">
        <f t="shared" si="20"/>
        <v>0</v>
      </c>
      <c r="CV5" s="12">
        <f>SUMIFS('Suivi des arrêts'!$R$10:$R$43,'Suivi des arrêts'!$A$10:$A$43,A5,'Suivi des arrêts'!$G$10:$G$43,BASE!$L$5)</f>
        <v>0</v>
      </c>
      <c r="CW5" s="12">
        <f>SUMIFS('Suivi des arrêts'!$R$10:$R$43,'Suivi des arrêts'!$A$10:$A$43,A5,'Suivi des arrêts'!$G$10:$G$43,BASE!$L$6)</f>
        <v>0</v>
      </c>
      <c r="CX5" s="12">
        <f>SUMIFS('Suivi des arrêts'!$R$10:$R$43,'Suivi des arrêts'!$A$10:$A$43,A5,'Suivi des arrêts'!$G$10:$G$43,BASE!$L$8)</f>
        <v>0</v>
      </c>
      <c r="CY5" s="12">
        <f t="shared" si="21"/>
        <v>0</v>
      </c>
      <c r="CZ5" s="12">
        <f>SUMIFS('Suivi des arrêts'!$R$10:$R$43,'Suivi des arrêts'!$A$10:$A$43,A5,'Suivi des arrêts'!$G$10:$G$43,BASE!$L$7)</f>
        <v>0</v>
      </c>
      <c r="DA5" s="12">
        <f>SUMIFS('Absences 2016'!$O$7:$O$41,'Absences 2016'!$A$7:$A$41,A5,'Absences 2016'!$F$7:$F$41,BASE!$S$2)</f>
        <v>0</v>
      </c>
      <c r="DB5" s="12">
        <f>SUMIFS('Absences 2016'!$O$7:$O$41,'Absences 2016'!$A$7:$A$41,A5,'Absences 2016'!$F$7:$F$41,BASE!$S$3)</f>
        <v>0</v>
      </c>
      <c r="DC5" s="12">
        <f>SUMIFS('Absences 2016'!$O$7:$O$41,'Absences 2016'!$A$7:$A$41,A5,'Absences 2016'!$F$7:$F$41,BASE!$S$4)</f>
        <v>0</v>
      </c>
      <c r="DD5" s="87">
        <f>SUMIFS('Absences 2016'!$O$7:$O$41,'Absences 2016'!$A$7:$A$41,A5,'Absences 2016'!$F$7:$F$41,BASE!$S$5)</f>
        <v>0</v>
      </c>
      <c r="DE5" s="86">
        <f>SUMIFS('Suivi des arrêts'!$S$10:$S$43,'Suivi des arrêts'!$A$10:$A$43,A5,'Suivi des arrêts'!$G$10:$G$43,BASE!$L$3)</f>
        <v>0</v>
      </c>
      <c r="DF5" s="12">
        <f>SUMIFS('Suivi des arrêts'!$S$10:$S$43,'Suivi des arrêts'!$A$10:$A$43,A5,'Suivi des arrêts'!$G$10:$G$43,BASE!$L$4)</f>
        <v>11</v>
      </c>
      <c r="DG5" s="12">
        <f t="shared" si="22"/>
        <v>11</v>
      </c>
      <c r="DH5" s="12">
        <f>SUMIFS('Suivi des arrêts'!$S$10:$S$43,'Suivi des arrêts'!$A$10:$A$43,A5,'Suivi des arrêts'!$G$10:$G$43,BASE!$L$1)</f>
        <v>0</v>
      </c>
      <c r="DI5" s="12">
        <f>SUMIFS('Suivi des arrêts'!$S$10:$S$43,'Suivi des arrêts'!$A$10:$A$43,A5,'Suivi des arrêts'!$G$10:$G$43,BASE!$L$2)</f>
        <v>0</v>
      </c>
      <c r="DJ5" s="12">
        <f t="shared" si="23"/>
        <v>0</v>
      </c>
      <c r="DK5" s="12">
        <f>SUMIFS('Suivi des arrêts'!$S$10:$S$43,'Suivi des arrêts'!$A$10:$A$43,A5,'Suivi des arrêts'!$G$10:$G$43,BASE!$L$5)</f>
        <v>0</v>
      </c>
      <c r="DL5" s="12">
        <f>SUMIFS('Suivi des arrêts'!$S$10:$S$43,'Suivi des arrêts'!$A$10:$A$43,A5,'Suivi des arrêts'!$G$10:$G$43,BASE!$L$6)</f>
        <v>0</v>
      </c>
      <c r="DM5" s="12">
        <f>SUMIFS('Suivi des arrêts'!$S$10:$S$43,'Suivi des arrêts'!$A$10:$A$43,A5,'Suivi des arrêts'!$G$10:$G$43,BASE!$L$8)</f>
        <v>0</v>
      </c>
      <c r="DN5" s="12">
        <f t="shared" si="24"/>
        <v>0</v>
      </c>
      <c r="DO5" s="12">
        <f>SUMIFS('Suivi des arrêts'!$S$10:$S$43,'Suivi des arrêts'!$A$10:$A$43,A5,'Suivi des arrêts'!$G$10:$G$43,BASE!$L$7)</f>
        <v>0</v>
      </c>
      <c r="DP5" s="12">
        <f>SUMIFS('Absences 2016'!$P$7:$P$41,'Absences 2016'!$A$7:$A$41,A5,'Absences 2016'!$F$7:$F$41,BASE!$S$2)</f>
        <v>0</v>
      </c>
      <c r="DQ5" s="12">
        <f>SUMIFS('Absences 2016'!$P$7:$P$41,'Absences 2016'!$A$7:$A$41,A5,'Absences 2016'!$F$7:$F$41,BASE!$S$3)</f>
        <v>0</v>
      </c>
      <c r="DR5" s="12">
        <f>SUMIFS('Absences 2016'!$P$7:$P$41,'Absences 2016'!$A$7:$A$41,A5,'Absences 2016'!$F$7:$F$41,BASE!$S$4)</f>
        <v>0</v>
      </c>
      <c r="DS5" s="87">
        <f>SUMIFS('Absences 2016'!$P$7:$P$41,'Absences 2016'!$A$7:$A$41,A5,'Absences 2016'!$F$7:$F$41,BASE!$S$5)</f>
        <v>0</v>
      </c>
      <c r="DT5" s="86">
        <f>SUMIFS('Suivi des arrêts'!$T$10:$T$43,'Suivi des arrêts'!$A$10:$A$43,A5,'Suivi des arrêts'!$G$10:$G$43,BASE!$L$3)</f>
        <v>0</v>
      </c>
      <c r="DU5" s="12">
        <f>SUMIFS('Suivi des arrêts'!$T$10:$T$43,'Suivi des arrêts'!$A$10:$A$43,A5,'Suivi des arrêts'!$G$10:$G$43,BASE!$L$4)</f>
        <v>0</v>
      </c>
      <c r="DV5" s="12">
        <f t="shared" si="25"/>
        <v>0</v>
      </c>
      <c r="DW5" s="12">
        <f>SUMIFS('Suivi des arrêts'!$T$10:$T$43,'Suivi des arrêts'!$A$10:$A$43,A5,'Suivi des arrêts'!$G$10:$G$43,BASE!$L$1)</f>
        <v>0</v>
      </c>
      <c r="DX5" s="12">
        <f>SUMIFS('Suivi des arrêts'!$T$10:$T$43,'Suivi des arrêts'!$A$10:$A$43,A5,'Suivi des arrêts'!$G$10:$G$43,BASE!$L$2)</f>
        <v>0</v>
      </c>
      <c r="DY5" s="12">
        <f t="shared" si="26"/>
        <v>0</v>
      </c>
      <c r="DZ5" s="12">
        <f>SUMIFS('Suivi des arrêts'!$T$10:$T$43,'Suivi des arrêts'!$A$10:$A$43,A5,'Suivi des arrêts'!$G$10:$G$43,BASE!$L$5)</f>
        <v>0</v>
      </c>
      <c r="EA5" s="12">
        <f>SUMIFS('Suivi des arrêts'!$T$10:$T$43,'Suivi des arrêts'!$A$10:$A$43,A5,'Suivi des arrêts'!$G$10:$G$43,BASE!$L$6)</f>
        <v>0</v>
      </c>
      <c r="EB5" s="12">
        <f>SUMIFS('Suivi des arrêts'!$T$10:$T$43,'Suivi des arrêts'!$A$10:$A$43,A5,'Suivi des arrêts'!$G$10:$G$43,BASE!$L$8)</f>
        <v>0</v>
      </c>
      <c r="EC5" s="12">
        <f t="shared" si="27"/>
        <v>0</v>
      </c>
      <c r="ED5" s="12">
        <f>SUMIFS('Suivi des arrêts'!$T$10:$T$43,'Suivi des arrêts'!$A$10:$A$43,A5,'Suivi des arrêts'!$G$10:$G$43,BASE!$L$7)</f>
        <v>0</v>
      </c>
      <c r="EE5" s="12">
        <f>SUMIFS('Absences 2016'!$Q$7:$Q$41,'Absences 2016'!$A$7:$A$41,A5,'Absences 2016'!$F$7:$F$41,BASE!$S$2)</f>
        <v>0</v>
      </c>
      <c r="EF5" s="12">
        <f>SUMIFS('Absences 2016'!$Q$7:$Q$41,'Absences 2016'!$A$7:$A$41,A5,'Absences 2016'!$F$7:$F$41,BASE!$S$3)</f>
        <v>0</v>
      </c>
      <c r="EG5" s="12">
        <f>SUMIFS('Absences 2016'!$Q$7:$Q$41,'Absences 2016'!$A$7:$A$41,A5,'Absences 2016'!$F$7:$F$41,BASE!$S$4)</f>
        <v>0</v>
      </c>
      <c r="EH5" s="87">
        <f>SUMIFS('Absences 2016'!$Q$7:$Q$41,'Absences 2016'!$A$7:$A$41,A5,'Absences 2016'!$F$7:$F$41,BASE!$S$5)</f>
        <v>0</v>
      </c>
      <c r="EI5" s="86">
        <f>SUMIFS('Suivi des arrêts'!$U$10:$U$43,'Suivi des arrêts'!$A$10:$A$43,A5,'Suivi des arrêts'!$G$10:$G$43,BASE!$L$3)</f>
        <v>0</v>
      </c>
      <c r="EJ5" s="12">
        <f>SUMIFS('Suivi des arrêts'!$U$10:$U$43,'Suivi des arrêts'!$A$10:$A$43,A5,'Suivi des arrêts'!$G$10:$G$43,BASE!$L$4)</f>
        <v>0</v>
      </c>
      <c r="EK5" s="12">
        <f t="shared" si="28"/>
        <v>0</v>
      </c>
      <c r="EL5" s="12">
        <f>SUMIFS('Suivi des arrêts'!$U$10:$U$43,'Suivi des arrêts'!$A$10:$A$43,A5,'Suivi des arrêts'!$G$10:$G$43,BASE!$L$1)</f>
        <v>0</v>
      </c>
      <c r="EM5" s="12">
        <f>SUMIFS('Suivi des arrêts'!$U$10:$U$43,'Suivi des arrêts'!$A$10:$A$43,A5,'Suivi des arrêts'!$G$10:$G$43,BASE!$L$2)</f>
        <v>0</v>
      </c>
      <c r="EN5" s="12">
        <f t="shared" si="29"/>
        <v>0</v>
      </c>
      <c r="EO5" s="12">
        <f>SUMIFS('Suivi des arrêts'!$U$10:$U$43,'Suivi des arrêts'!$A$10:$A$43,A5,'Suivi des arrêts'!$G$10:$G$43,BASE!$L$5)</f>
        <v>0</v>
      </c>
      <c r="EP5" s="12">
        <f>SUMIFS('Suivi des arrêts'!$U$10:$U$43,'Suivi des arrêts'!$A$10:$A$43,A5,'Suivi des arrêts'!$G$10:$G$43,BASE!$L$6)</f>
        <v>0</v>
      </c>
      <c r="EQ5" s="12">
        <f>SUMIFS('Suivi des arrêts'!$U$10:$U$43,'Suivi des arrêts'!$A$10:$A$43,A5,'Suivi des arrêts'!$G$10:$G$43,BASE!$L$8)</f>
        <v>0</v>
      </c>
      <c r="ER5" s="12">
        <f t="shared" si="30"/>
        <v>0</v>
      </c>
      <c r="ES5" s="12">
        <f>SUMIFS('Suivi des arrêts'!$U$10:$U$43,'Suivi des arrêts'!$A$10:$A$43,A5,'Suivi des arrêts'!$G$10:$G$43,BASE!$L$7)</f>
        <v>0</v>
      </c>
      <c r="ET5" s="12">
        <f>SUMIFS('Absences 2016'!$R$7:$R$41,'Absences 2016'!$A$7:$A$41,A5,'Absences 2016'!$F$7:$F$41,BASE!$S$2)</f>
        <v>0</v>
      </c>
      <c r="EU5" s="12">
        <f>SUMIFS('Absences 2016'!$R$7:$R$41,'Absences 2016'!$A$7:$A$41,A5,'Absences 2016'!$F$7:$F$41,BASE!$S$3)</f>
        <v>0</v>
      </c>
      <c r="EV5" s="12">
        <f>SUMIFS('Absences 2016'!$R$7:$R$41,'Absences 2016'!$A$7:$A$41,A5,'Absences 2016'!$F$7:$F$41,BASE!$S$4)</f>
        <v>0</v>
      </c>
      <c r="EW5" s="87">
        <f>SUMIFS('Absences 2016'!$R$7:$R$41,'Absences 2016'!$A$7:$A$41,A5,'Absences 2016'!$F$7:$F$41,BASE!$S$5)</f>
        <v>0</v>
      </c>
      <c r="EX5" s="86">
        <f>SUMIFS('Suivi des arrêts'!$V$10:$V$43,'Suivi des arrêts'!$A$10:$A$43,A5,'Suivi des arrêts'!$G$10:$G$43,BASE!$L$3)</f>
        <v>0</v>
      </c>
      <c r="EY5" s="12">
        <f>SUMIFS('Suivi des arrêts'!$V$10:$V$43,'Suivi des arrêts'!$A$10:$A$43,A5,'Suivi des arrêts'!$G$10:$G$43,BASE!$L$4)</f>
        <v>0</v>
      </c>
      <c r="EZ5" s="12">
        <f t="shared" si="31"/>
        <v>0</v>
      </c>
      <c r="FA5" s="12">
        <f>SUMIFS('Suivi des arrêts'!$V$10:$V$43,'Suivi des arrêts'!$A$10:$A$43,A5,'Suivi des arrêts'!$G$10:$G$43,BASE!$L$1)</f>
        <v>0</v>
      </c>
      <c r="FB5" s="12">
        <f>SUMIFS('Suivi des arrêts'!$V$10:$V$43,'Suivi des arrêts'!$A$10:$A$43,A5,'Suivi des arrêts'!$G$10:$G$43,BASE!$L$2)</f>
        <v>0</v>
      </c>
      <c r="FC5" s="12">
        <f t="shared" si="32"/>
        <v>0</v>
      </c>
      <c r="FD5" s="12">
        <f>SUMIFS('Suivi des arrêts'!$V$10:$V$43,'Suivi des arrêts'!$A$10:$A$43,A5,'Suivi des arrêts'!$G$10:$G$43,BASE!$L$5)</f>
        <v>0</v>
      </c>
      <c r="FE5" s="12">
        <f>SUMIFS('Suivi des arrêts'!$V$10:$V$43,'Suivi des arrêts'!$A$10:$A$43,A5,'Suivi des arrêts'!$G$10:$G$43,BASE!$L$6)</f>
        <v>0</v>
      </c>
      <c r="FF5" s="12">
        <f>SUMIFS('Suivi des arrêts'!$V$10:$V$43,'Suivi des arrêts'!$A$10:$A$43,A5,'Suivi des arrêts'!$G$10:$G$43,BASE!$L$8)</f>
        <v>0</v>
      </c>
      <c r="FG5" s="12">
        <f t="shared" si="33"/>
        <v>0</v>
      </c>
      <c r="FH5" s="12">
        <f>SUMIFS('Suivi des arrêts'!$V$10:$V$43,'Suivi des arrêts'!$A$10:$A$43,A5,'Suivi des arrêts'!$G$10:$G$43,BASE!$L$7)</f>
        <v>0</v>
      </c>
      <c r="FI5" s="12">
        <f>SUMIFS('Absences 2016'!$S$7:$S$41,'Absences 2016'!$A$7:$A$41,A5,'Absences 2016'!$F$7:$F$41,BASE!$S$2)</f>
        <v>0</v>
      </c>
      <c r="FJ5" s="12">
        <f>SUMIFS('Absences 2016'!$S$7:$S$41,'Absences 2016'!$A$7:$A$41,A5,'Absences 2016'!$F$7:$F$41,BASE!$S$3)</f>
        <v>0</v>
      </c>
      <c r="FK5" s="12">
        <f>SUMIFS('Absences 2016'!$S$7:$S$41,'Absences 2016'!$A$7:$A$41,A5,'Absences 2016'!$F$7:$F$41,BASE!$S$4)</f>
        <v>0</v>
      </c>
      <c r="FL5" s="87">
        <f>SUMIFS('Absences 2016'!$S$7:$S$41,'Absences 2016'!$A$7:$A$41,A5,'Absences 2016'!$F$7:$F$41,BASE!$S$5)</f>
        <v>0</v>
      </c>
      <c r="FM5" s="86">
        <f>SUMIFS('Suivi des arrêts'!$W$10:$W$43,'Suivi des arrêts'!$A$10:$A$43,A5,'Suivi des arrêts'!$G$10:$G$43,BASE!$L$3)</f>
        <v>0</v>
      </c>
      <c r="FN5" s="12">
        <f>SUMIFS('Suivi des arrêts'!$W$10:$W$43,'Suivi des arrêts'!$A$10:$A$43,A5,'Suivi des arrêts'!$G$10:$G$43,BASE!$L$4)</f>
        <v>0</v>
      </c>
      <c r="FO5" s="12">
        <f t="shared" si="34"/>
        <v>0</v>
      </c>
      <c r="FP5" s="12">
        <f>SUMIFS('Suivi des arrêts'!$W$10:$W$43,'Suivi des arrêts'!$A$10:$A$43,A5,'Suivi des arrêts'!$G$10:$G$43,BASE!$L$1)</f>
        <v>0</v>
      </c>
      <c r="FQ5" s="12">
        <f>SUMIFS('Suivi des arrêts'!$W$10:$W$43,'Suivi des arrêts'!$A$10:$A$43,A5,'Suivi des arrêts'!$G$10:$G$43,BASE!$L$2)</f>
        <v>0</v>
      </c>
      <c r="FR5" s="12">
        <f t="shared" si="35"/>
        <v>0</v>
      </c>
      <c r="FS5" s="12">
        <f>SUMIFS('Suivi des arrêts'!$W$10:$W$43,'Suivi des arrêts'!$A$10:$A$43,A5,'Suivi des arrêts'!$G$10:$G$43,BASE!$L$5)</f>
        <v>0</v>
      </c>
      <c r="FT5" s="12">
        <f>SUMIFS('Suivi des arrêts'!$W$10:$W$43,'Suivi des arrêts'!$A$10:$A$43,A5,'Suivi des arrêts'!$G$10:$G$43,BASE!$L$6)</f>
        <v>0</v>
      </c>
      <c r="FU5" s="12">
        <f>SUMIFS('Suivi des arrêts'!$W$10:$W$43,'Suivi des arrêts'!$A$10:$A$43,A5,'Suivi des arrêts'!$G$10:$G$43,BASE!$L$8)</f>
        <v>0</v>
      </c>
      <c r="FV5" s="12">
        <f t="shared" si="36"/>
        <v>0</v>
      </c>
      <c r="FW5" s="12">
        <f>SUMIFS('Suivi des arrêts'!$W$10:$W$43,'Suivi des arrêts'!$A$10:$A$43,A5,'Suivi des arrêts'!$G$10:$G$43,BASE!$L$7)</f>
        <v>0</v>
      </c>
      <c r="FX5" s="12">
        <f>SUMIFS('Absences 2016'!$T$7:$T$41,'Absences 2016'!$A$7:$A$41,A5,'Absences 2016'!$F$7:$F$41,BASE!$S$2)</f>
        <v>0</v>
      </c>
      <c r="FY5" s="12">
        <f>SUMIFS('Absences 2016'!$T$7:$T$41,'Absences 2016'!$A$7:$A$41,A5,'Absences 2016'!$F$7:$F$41,BASE!$S$3)</f>
        <v>0</v>
      </c>
      <c r="FZ5" s="12">
        <f>SUMIFS('Absences 2016'!$T$7:$T$41,'Absences 2016'!$A$7:$A$41,A5,'Absences 2016'!$F$7:$F$41,BASE!$S$4)</f>
        <v>0</v>
      </c>
      <c r="GA5" s="87">
        <f>SUMIFS('Absences 2016'!$T$7:$T$41,'Absences 2016'!$A$7:$A$41,A5,'Absences 2016'!$F$7:$F$41,BASE!$S$5)</f>
        <v>0</v>
      </c>
      <c r="GB5" s="22">
        <f t="shared" si="37"/>
        <v>93</v>
      </c>
      <c r="GC5" s="22">
        <f t="shared" si="38"/>
        <v>0</v>
      </c>
      <c r="GD5" s="22">
        <f t="shared" si="39"/>
        <v>0</v>
      </c>
      <c r="GE5" s="22">
        <f t="shared" si="40"/>
        <v>0</v>
      </c>
      <c r="GF5" s="22">
        <f t="shared" si="41"/>
        <v>1</v>
      </c>
      <c r="GG5" s="22">
        <f t="shared" si="42"/>
        <v>0</v>
      </c>
      <c r="GH5" s="22">
        <f t="shared" si="43"/>
        <v>0</v>
      </c>
      <c r="GI5" s="22">
        <f t="shared" si="44"/>
        <v>0</v>
      </c>
    </row>
    <row r="6" spans="1:191" x14ac:dyDescent="0.25">
      <c r="A6" s="8">
        <f>+BASE!A4</f>
        <v>4</v>
      </c>
      <c r="B6" s="9" t="str">
        <f>+BASE!B4</f>
        <v>durand</v>
      </c>
      <c r="C6" s="9" t="str">
        <f>+BASE!C4</f>
        <v>NOELLE-LINE</v>
      </c>
      <c r="D6" s="86">
        <f>SUMIFS('Suivi des arrêts'!$L$10:$L$43,'Suivi des arrêts'!$A$10:$A$43,A6,'Suivi des arrêts'!$G$10:$G$43,BASE!$L$3)</f>
        <v>0</v>
      </c>
      <c r="E6" s="12">
        <f>SUMIFS('Suivi des arrêts'!$L$10:$L$43,'Suivi des arrêts'!$A$10:$A$43,A6,'Suivi des arrêts'!$G$10:$G$43,BASE!$L$4)</f>
        <v>0</v>
      </c>
      <c r="F6" s="12">
        <f t="shared" si="1"/>
        <v>0</v>
      </c>
      <c r="G6" s="12">
        <f>SUMIFS('Suivi des arrêts'!$L$10:$L$43,'Suivi des arrêts'!$A$10:$A$43,A6,'Suivi des arrêts'!$G$10:$G$43,BASE!$L$1)</f>
        <v>0</v>
      </c>
      <c r="H6" s="12">
        <f>SUMIFS('Suivi des arrêts'!$L$10:$L$43,'Suivi des arrêts'!$A$10:$A$43,B6,'Suivi des arrêts'!$G$10:$G$43,BASE!$L$2)</f>
        <v>0</v>
      </c>
      <c r="I6" s="12">
        <f t="shared" si="2"/>
        <v>0</v>
      </c>
      <c r="J6" s="12">
        <f>SUMIFS('Suivi des arrêts'!$L$10:$L$43,'Suivi des arrêts'!$A$10:$A$43,A6,'Suivi des arrêts'!$G$10:$G$43,BASE!$L$5)</f>
        <v>0</v>
      </c>
      <c r="K6" s="12">
        <f>SUMIFS('Suivi des arrêts'!$L$10:$L$43,'Suivi des arrêts'!$A$10:$A$43,A6,'Suivi des arrêts'!$G$10:$G$43,BASE!$L$6)</f>
        <v>0</v>
      </c>
      <c r="L6" s="12">
        <f>SUMIFS('Suivi des arrêts'!$L$10:$L$43,'Suivi des arrêts'!$A$10:$A$43,A6,'Suivi des arrêts'!$G$10:$G$43,BASE!$L$8)</f>
        <v>0</v>
      </c>
      <c r="M6" s="12">
        <f t="shared" si="3"/>
        <v>0</v>
      </c>
      <c r="N6" s="12">
        <f>SUMIFS('Suivi des arrêts'!$L$10:$L$43,'Suivi des arrêts'!$A$10:$A$43,A6,'Suivi des arrêts'!$G$10:$G$43,BASE!$L$7)</f>
        <v>0</v>
      </c>
      <c r="O6" s="12">
        <f>SUMIFS('Absences 2016'!$I$7:$I$41,'Absences 2016'!$A$7:$A$41,A6,'Absences 2016'!$F$7:$F$41,BASE!$S$2)</f>
        <v>0</v>
      </c>
      <c r="P6" s="12">
        <f>SUMIFS('Absences 2016'!$I$7:$I$41,'Absences 2016'!$A$7:$A$41,A6,'Absences 2016'!$F$7:$F$41,BASE!$S$3)</f>
        <v>0</v>
      </c>
      <c r="Q6" s="12">
        <f>SUMIFS('Absences 2016'!$I$7:$I$41,'Absences 2016'!$A$7:$A$41,A6,'Absences 2016'!$F$7:$F$41,BASE!$S$4)</f>
        <v>0</v>
      </c>
      <c r="R6" s="87">
        <f>SUMIFS('Absences 2016'!$I$7:$I$41,'Absences 2016'!$A$7:$A$41,A6,'Absences 2016'!$F$7:$F$41,BASE!$S$5)</f>
        <v>0</v>
      </c>
      <c r="S6" s="86">
        <f>SUMIFS('Suivi des arrêts'!$M$10:$M$43,'Suivi des arrêts'!$A$10:$A$43,A6,'Suivi des arrêts'!$G$10:$G$43,BASE!$L$3)</f>
        <v>0</v>
      </c>
      <c r="T6" s="12">
        <f>SUMIFS('Suivi des arrêts'!$M$10:$M$43,'Suivi des arrêts'!$A$10:$A$43,A6,'Suivi des arrêts'!$G$10:$G$43,BASE!$L$4)</f>
        <v>0</v>
      </c>
      <c r="U6" s="12">
        <f t="shared" si="4"/>
        <v>0</v>
      </c>
      <c r="V6" s="12">
        <f>SUMIFS('Suivi des arrêts'!$M$10:$M$43,'Suivi des arrêts'!$A$10:$A$43,A6,'Suivi des arrêts'!$G$10:$G$43,BASE!$L$1)</f>
        <v>0</v>
      </c>
      <c r="W6" s="12">
        <f>SUMIFS('Suivi des arrêts'!$M$10:$M$43,'Suivi des arrêts'!$A$10:$A$43,A6,'Suivi des arrêts'!$G$10:$G$43,BASE!$L$2)</f>
        <v>0</v>
      </c>
      <c r="X6" s="12">
        <f t="shared" si="5"/>
        <v>0</v>
      </c>
      <c r="Y6" s="12">
        <f>SUMIFS('Suivi des arrêts'!$M$10:$M$43,'Suivi des arrêts'!$A$10:$A$43,A6,'Suivi des arrêts'!$G$10:$G$43,BASE!$L$5)</f>
        <v>0</v>
      </c>
      <c r="Z6" s="12">
        <f>SUMIFS('Suivi des arrêts'!$M$10:$M$43,'Suivi des arrêts'!$A$10:$A$43,A6,'Suivi des arrêts'!$G$10:$G$43,BASE!$L$6)</f>
        <v>0</v>
      </c>
      <c r="AA6" s="12">
        <f>SUMIFS('Suivi des arrêts'!$M$10:$M$43,'Suivi des arrêts'!$A$10:$A$43,A6,'Suivi des arrêts'!$G$10:$G$43,BASE!$L$8)</f>
        <v>0</v>
      </c>
      <c r="AB6" s="12">
        <f t="shared" si="6"/>
        <v>0</v>
      </c>
      <c r="AC6" s="12">
        <f>SUMIFS('Suivi des arrêts'!$M$10:$M$43,'Suivi des arrêts'!$A$10:$A$43,A6,'Suivi des arrêts'!$G$10:$G$43,BASE!$L$7)</f>
        <v>0</v>
      </c>
      <c r="AD6" s="12">
        <f>SUMIFS('Absences 2016'!$J$7:$J$41,'Absences 2016'!$A$7:$A$41,A6,'Absences 2016'!$F$7:$F$41,BASE!$S$2)</f>
        <v>0</v>
      </c>
      <c r="AE6" s="12">
        <f>SUMIFS('Absences 2016'!$J$7:$J$41,'Absences 2016'!$A$7:$A$41,A6,'Absences 2016'!$F$7:$F$41,BASE!$S$3)</f>
        <v>0</v>
      </c>
      <c r="AF6" s="12">
        <f>SUMIFS('Absences 2016'!$J$7:$J$41,'Absences 2016'!$A$7:$A$41,A6,'Absences 2016'!$F$7:$F$41,BASE!$S$4)</f>
        <v>0</v>
      </c>
      <c r="AG6" s="87">
        <f>SUMIFS('Absences 2016'!$J$7:$J$41,'Absences 2016'!$A$7:$A$41,A6,'Absences 2016'!$F$7:$F$41,BASE!$S$5)</f>
        <v>0</v>
      </c>
      <c r="AH6" s="86">
        <f>SUMIFS('Suivi des arrêts'!$N$10:$N$43,'Suivi des arrêts'!$A$10:$A$43,A6,'Suivi des arrêts'!$G$10:$G$43,BASE!$L$3)</f>
        <v>0</v>
      </c>
      <c r="AI6" s="12">
        <f>SUMIFS('Suivi des arrêts'!$N$10:$N$43,'Suivi des arrêts'!$A$10:$A$43,A6,'Suivi des arrêts'!$G$10:$G$43,BASE!$L$4)</f>
        <v>0</v>
      </c>
      <c r="AJ6" s="12">
        <f t="shared" si="7"/>
        <v>0</v>
      </c>
      <c r="AK6" s="12">
        <f>SUMIFS('Suivi des arrêts'!$N$10:$N$43,'Suivi des arrêts'!$A$10:$A$43,A6,'Suivi des arrêts'!$G$10:$G$43,BASE!$L$1)</f>
        <v>0</v>
      </c>
      <c r="AL6" s="12">
        <f>SUMIFS('Suivi des arrêts'!$N$10:$N$43,'Suivi des arrêts'!$A$10:$A$43,A6,'Suivi des arrêts'!$G$10:$G$43,BASE!$L$2)</f>
        <v>0</v>
      </c>
      <c r="AM6" s="12">
        <f t="shared" si="8"/>
        <v>0</v>
      </c>
      <c r="AN6" s="12">
        <f>SUMIFS('Suivi des arrêts'!$N$10:$N$43,'Suivi des arrêts'!$A$10:$A$43,A6,'Suivi des arrêts'!$G$10:$G$43,BASE!$L$5)</f>
        <v>0</v>
      </c>
      <c r="AO6" s="12">
        <f>SUMIFS('Suivi des arrêts'!$N$10:$N$43,'Suivi des arrêts'!$A$10:$A$43,A6,'Suivi des arrêts'!$G$10:$G$43,BASE!$L$6)</f>
        <v>0</v>
      </c>
      <c r="AP6" s="12">
        <f>SUMIFS('Suivi des arrêts'!$N$10:$N$43,'Suivi des arrêts'!$A$10:$A$43,A6,'Suivi des arrêts'!$G$10:$G$43,BASE!$L$8)</f>
        <v>0</v>
      </c>
      <c r="AQ6" s="12">
        <f t="shared" si="9"/>
        <v>0</v>
      </c>
      <c r="AR6" s="12">
        <f>SUMIFS('Suivi des arrêts'!$N$10:$N$43,'Suivi des arrêts'!$A$10:$A$43,A6,'Suivi des arrêts'!$G$10:$G$43,BASE!$L$7)</f>
        <v>0</v>
      </c>
      <c r="AS6" s="12">
        <f>SUMIFS('Absences 2016'!$K$7:$K$41,'Absences 2016'!$A$7:$A$41,A6,'Absences 2016'!$F$7:$F$41,BASE!$S$2)</f>
        <v>1</v>
      </c>
      <c r="AT6" s="12">
        <f>SUMIFS('Absences 2016'!$K$7:$K$41,'Absences 2016'!$A$7:$A$41,A6,'Absences 2016'!$F$7:$F$41,BASE!$S$3)</f>
        <v>0</v>
      </c>
      <c r="AU6" s="12">
        <f>SUMIFS('Absences 2016'!$K$7:$K$41,'Absences 2016'!$A$7:$A$41,A6,'Absences 2016'!$F$7:$F$41,BASE!$S$4)</f>
        <v>0</v>
      </c>
      <c r="AV6" s="87">
        <f>SUMIFS('Absences 2016'!$K$7:$K$41,'Absences 2016'!$A$7:$A$41,A6,'Absences 2016'!$F$7:$F$41,BASE!$S$5)</f>
        <v>0</v>
      </c>
      <c r="AW6" s="86">
        <f>SUMIFS('Suivi des arrêts'!$O$10:$O$43,'Suivi des arrêts'!$A$10:$A$43,A6,'Suivi des arrêts'!$G$10:$G$43,BASE!$L$3)</f>
        <v>0</v>
      </c>
      <c r="AX6" s="12">
        <f>SUMIFS('Suivi des arrêts'!$O$10:$O$43,'Suivi des arrêts'!$A$10:$A$43,A6,'Suivi des arrêts'!$G$10:$G$43,BASE!$L$4)</f>
        <v>0</v>
      </c>
      <c r="AY6" s="12">
        <f t="shared" si="10"/>
        <v>0</v>
      </c>
      <c r="AZ6" s="12">
        <f>SUMIFS('Suivi des arrêts'!$O$10:$O$43,'Suivi des arrêts'!$A$10:$A$43,A6,'Suivi des arrêts'!$G$10:$G$43,BASE!$L$1)</f>
        <v>0</v>
      </c>
      <c r="BA6" s="12">
        <f>SUMIFS('Suivi des arrêts'!$O$10:$O$43,'Suivi des arrêts'!$A$10:$A$43,A6,'Suivi des arrêts'!$G$10:$G$43,BASE!$L$2)</f>
        <v>0</v>
      </c>
      <c r="BB6" s="12">
        <f t="shared" si="11"/>
        <v>0</v>
      </c>
      <c r="BC6" s="12">
        <f>SUMIFS('Suivi des arrêts'!$O$10:$O$43,'Suivi des arrêts'!$A$10:$A$43,A6,'Suivi des arrêts'!$G$10:$G$43,BASE!$L$5)</f>
        <v>0</v>
      </c>
      <c r="BD6" s="12">
        <f>SUMIFS('Suivi des arrêts'!$O$10:$O$43,'Suivi des arrêts'!$A$10:$A$43,A6,'Suivi des arrêts'!$G$10:$G$43,BASE!$L$6)</f>
        <v>0</v>
      </c>
      <c r="BE6" s="12">
        <f>SUMIFS('Suivi des arrêts'!$O$10:$O$43,'Suivi des arrêts'!$A$10:$A$43,A6,'Suivi des arrêts'!$G$10:$G$43,BASE!$L$8)</f>
        <v>0</v>
      </c>
      <c r="BF6" s="12">
        <f t="shared" si="12"/>
        <v>0</v>
      </c>
      <c r="BG6" s="12">
        <f>SUMIFS('Suivi des arrêts'!$O$10:$O$43,'Suivi des arrêts'!$A$10:$A$43,A6,'Suivi des arrêts'!$G$10:$G$43,BASE!$L$7)</f>
        <v>0</v>
      </c>
      <c r="BH6" s="12">
        <f>SUMIFS('Absences 2016'!$L$7:$L$41,'Absences 2016'!$A$7:$A$41,A6,'Absences 2016'!$F$7:$F$41,BASE!$S$2)</f>
        <v>0</v>
      </c>
      <c r="BI6" s="12">
        <f>SUMIFS('Absences 2016'!$L$7:$L$41,'Absences 2016'!$A$7:$A$41,A6,'Absences 2016'!$F$7:$F$41,BASE!$S$3)</f>
        <v>0</v>
      </c>
      <c r="BJ6" s="12">
        <f>SUMIFS('Absences 2016'!$L$7:$L$41,'Absences 2016'!$A$7:$A$41,A6,'Absences 2016'!$F$7:$F$41,BASE!$S$4)</f>
        <v>0</v>
      </c>
      <c r="BK6" s="87">
        <f>SUMIFS('Absences 2016'!$L$7:$L$41,'Absences 2016'!$A$7:$A$41,A6,'Absences 2016'!$F$7:$F$41,BASE!$S$5)</f>
        <v>0</v>
      </c>
      <c r="BL6" s="86">
        <f>SUMIFS('Suivi des arrêts'!$P$10:$P$43,'Suivi des arrêts'!$A$10:$A$43,A6,'Suivi des arrêts'!$G$10:$G$43,BASE!$L$3)</f>
        <v>0</v>
      </c>
      <c r="BM6" s="12">
        <f>SUMIFS('Suivi des arrêts'!$P$10:$P$43,'Suivi des arrêts'!$A$10:$A$43,A6,'Suivi des arrêts'!$G$10:$G$43,BASE!$L$4)</f>
        <v>0</v>
      </c>
      <c r="BN6" s="12">
        <f t="shared" si="13"/>
        <v>0</v>
      </c>
      <c r="BO6" s="12">
        <f>SUMIFS('Suivi des arrêts'!$P$10:$P$43,'Suivi des arrêts'!$A$10:$A$43,A6,'Suivi des arrêts'!$G$10:$G$43,BASE!$L$1)</f>
        <v>0</v>
      </c>
      <c r="BP6" s="12">
        <f>SUMIFS('Suivi des arrêts'!$P$10:$P$43,'Suivi des arrêts'!$A$10:$A$43,A6,'Suivi des arrêts'!$G$10:$G$43,BASE!$L$2)</f>
        <v>0</v>
      </c>
      <c r="BQ6" s="12">
        <f t="shared" si="14"/>
        <v>0</v>
      </c>
      <c r="BR6" s="12">
        <f>SUMIFS('Suivi des arrêts'!$P$10:$P$43,'Suivi des arrêts'!$A$10:$A$43,A6,'Suivi des arrêts'!$G$10:$G$43,BASE!$L$5)</f>
        <v>0</v>
      </c>
      <c r="BS6" s="12">
        <f>SUMIFS('Suivi des arrêts'!$P$10:$P$43,'Suivi des arrêts'!$A$10:$A$43,A6,'Suivi des arrêts'!$G$10:$G$43,BASE!$L$6)</f>
        <v>0</v>
      </c>
      <c r="BT6" s="12">
        <f>SUMIFS('Suivi des arrêts'!$P$10:$P$43,'Suivi des arrêts'!$A$10:$A$43,A6,'Suivi des arrêts'!$G$10:$G$43,BASE!$L$8)</f>
        <v>0</v>
      </c>
      <c r="BU6" s="12">
        <f t="shared" si="15"/>
        <v>0</v>
      </c>
      <c r="BV6" s="12">
        <f>SUMIFS('Suivi des arrêts'!$P$10:$P$43,'Suivi des arrêts'!$A$10:$A$43,A6,'Suivi des arrêts'!$G$10:$G$43,BASE!$L$7)</f>
        <v>0</v>
      </c>
      <c r="BW6" s="12">
        <f>SUMIFS('Absences 2016'!$M$7:$M$41,'Absences 2016'!$A$7:$A$41,A6,'Absences 2016'!$F$7:$F$41,BASE!$S$2)</f>
        <v>0</v>
      </c>
      <c r="BX6" s="12">
        <f>SUMIFS('Absences 2016'!$M$7:$M$41,'Absences 2016'!$A$7:$A$41,A6,'Absences 2016'!$F$7:$F$41,BASE!$S$3)</f>
        <v>0</v>
      </c>
      <c r="BY6" s="12">
        <f>SUMIFS('Absences 2016'!$M$7:$M$41,'Absences 2016'!$A$7:$A$41,A6,'Absences 2016'!$F$7:$F$41,BASE!$S$4)</f>
        <v>0</v>
      </c>
      <c r="BZ6" s="87">
        <f>SUMIFS('Absences 2016'!$M$7:$M$41,'Absences 2016'!$A$7:$A$41,A6,'Absences 2016'!$F$7:$F$41,BASE!$S$5)</f>
        <v>0</v>
      </c>
      <c r="CA6" s="86">
        <f>SUMIFS('Suivi des arrêts'!$Q$10:$Q$43,'Suivi des arrêts'!$A$10:$A$43,A6,'Suivi des arrêts'!$G$10:$G$43,BASE!$L$3)</f>
        <v>0</v>
      </c>
      <c r="CB6" s="12">
        <f>SUMIFS('Suivi des arrêts'!$Q$10:$Q$43,'Suivi des arrêts'!$A$10:$A$43,A6,'Suivi des arrêts'!$G$10:$G$43,BASE!$L$4)</f>
        <v>0</v>
      </c>
      <c r="CC6" s="12">
        <f t="shared" si="16"/>
        <v>0</v>
      </c>
      <c r="CD6" s="12">
        <f>SUMIFS('Suivi des arrêts'!$Q$10:$Q$43,'Suivi des arrêts'!$A$10:$A$43,A6,'Suivi des arrêts'!$G$10:$G$43,BASE!$L$1)</f>
        <v>0</v>
      </c>
      <c r="CE6" s="12">
        <f>SUMIFS('Suivi des arrêts'!$Q$10:$Q$43,'Suivi des arrêts'!$A$10:$A$43,A6,'Suivi des arrêts'!$G$10:$G$43,BASE!$L$2)</f>
        <v>0</v>
      </c>
      <c r="CF6" s="12">
        <f t="shared" si="17"/>
        <v>0</v>
      </c>
      <c r="CG6" s="12">
        <f>SUMIFS('Suivi des arrêts'!$Q$10:$Q$43,'Suivi des arrêts'!$A$10:$A$43,A6,'Suivi des arrêts'!$G$10:$G$43,BASE!$L$5)</f>
        <v>0</v>
      </c>
      <c r="CH6" s="12">
        <f>SUMIFS('Suivi des arrêts'!$Q$10:$Q$43,'Suivi des arrêts'!$A$10:$A$43,A6,'Suivi des arrêts'!$G$10:$G$43,BASE!$L$6)</f>
        <v>0</v>
      </c>
      <c r="CI6" s="12">
        <f>SUMIFS('Suivi des arrêts'!$Q$10:$Q$43,'Suivi des arrêts'!$A$10:$A$43,A6,'Suivi des arrêts'!$G$10:$G$43,BASE!$L$8)</f>
        <v>0</v>
      </c>
      <c r="CJ6" s="12">
        <f t="shared" si="18"/>
        <v>0</v>
      </c>
      <c r="CK6" s="12">
        <f>SUMIFS('Suivi des arrêts'!$Q$10:$Q$43,'Suivi des arrêts'!$A$10:$A$43,A6,'Suivi des arrêts'!$G$10:$G$43,BASE!$L$7)</f>
        <v>0</v>
      </c>
      <c r="CL6" s="12">
        <f>SUMIFS('Absences 2016'!$N$7:$N$41,'Absences 2016'!$A$7:$A$41,A6,'Absences 2016'!$F$7:$F$41,BASE!$S$2)</f>
        <v>0</v>
      </c>
      <c r="CM6" s="12">
        <f>SUMIFS('Absences 2016'!$N$7:$N$41,'Absences 2016'!$A$7:$A$41,A6,'Absences 2016'!$F$7:$F$41,BASE!$S$3)</f>
        <v>0</v>
      </c>
      <c r="CN6" s="12">
        <f>SUMIFS('Absences 2016'!$N$7:$N$41,'Absences 2016'!$A$7:$A$41,A6,'Absences 2016'!$F$7:$F$41,BASE!$S$4)</f>
        <v>0</v>
      </c>
      <c r="CO6" s="87">
        <f>SUMIFS('Absences 2016'!$N$7:$N$41,'Absences 2016'!$A$7:$A$41,A6,'Absences 2016'!$F$7:$F$41,BASE!$S$5)</f>
        <v>0</v>
      </c>
      <c r="CP6" s="86">
        <f>SUMIFS('Suivi des arrêts'!$R$10:$R$43,'Suivi des arrêts'!$A$10:$A$43,A6,'Suivi des arrêts'!$G$10:$G$43,BASE!$L$3)</f>
        <v>0</v>
      </c>
      <c r="CQ6" s="12">
        <f>SUMIFS('Suivi des arrêts'!$R$10:$R$43,'Suivi des arrêts'!$A$10:$A$43,A6,'Suivi des arrêts'!$G$10:$G$43,BASE!$L$4)</f>
        <v>0</v>
      </c>
      <c r="CR6" s="12">
        <f t="shared" si="19"/>
        <v>0</v>
      </c>
      <c r="CS6" s="12">
        <f>SUMIFS('Suivi des arrêts'!$R$10:$R$43,'Suivi des arrêts'!$A$10:$A$43,A6,'Suivi des arrêts'!$G$10:$G$43,BASE!$L$1)</f>
        <v>0</v>
      </c>
      <c r="CT6" s="12">
        <f>SUMIFS('Suivi des arrêts'!$R$10:$R$43,'Suivi des arrêts'!$A$10:$A$43,A6,'Suivi des arrêts'!$G$10:$G$43,BASE!$L$2)</f>
        <v>0</v>
      </c>
      <c r="CU6" s="12">
        <f t="shared" si="20"/>
        <v>0</v>
      </c>
      <c r="CV6" s="12">
        <f>SUMIFS('Suivi des arrêts'!$R$10:$R$43,'Suivi des arrêts'!$A$10:$A$43,A6,'Suivi des arrêts'!$G$10:$G$43,BASE!$L$5)</f>
        <v>0</v>
      </c>
      <c r="CW6" s="12">
        <f>SUMIFS('Suivi des arrêts'!$R$10:$R$43,'Suivi des arrêts'!$A$10:$A$43,A6,'Suivi des arrêts'!$G$10:$G$43,BASE!$L$6)</f>
        <v>0</v>
      </c>
      <c r="CX6" s="12">
        <f>SUMIFS('Suivi des arrêts'!$R$10:$R$43,'Suivi des arrêts'!$A$10:$A$43,A6,'Suivi des arrêts'!$G$10:$G$43,BASE!$L$8)</f>
        <v>0</v>
      </c>
      <c r="CY6" s="12">
        <f t="shared" si="21"/>
        <v>0</v>
      </c>
      <c r="CZ6" s="12">
        <f>SUMIFS('Suivi des arrêts'!$R$10:$R$43,'Suivi des arrêts'!$A$10:$A$43,A6,'Suivi des arrêts'!$G$10:$G$43,BASE!$L$7)</f>
        <v>0</v>
      </c>
      <c r="DA6" s="12">
        <f>SUMIFS('Absences 2016'!$O$7:$O$41,'Absences 2016'!$A$7:$A$41,A6,'Absences 2016'!$F$7:$F$41,BASE!$S$2)</f>
        <v>0</v>
      </c>
      <c r="DB6" s="12">
        <f>SUMIFS('Absences 2016'!$O$7:$O$41,'Absences 2016'!$A$7:$A$41,A6,'Absences 2016'!$F$7:$F$41,BASE!$S$3)</f>
        <v>0</v>
      </c>
      <c r="DC6" s="12">
        <f>SUMIFS('Absences 2016'!$O$7:$O$41,'Absences 2016'!$A$7:$A$41,A6,'Absences 2016'!$F$7:$F$41,BASE!$S$4)</f>
        <v>0</v>
      </c>
      <c r="DD6" s="87">
        <f>SUMIFS('Absences 2016'!$O$7:$O$41,'Absences 2016'!$A$7:$A$41,A6,'Absences 2016'!$F$7:$F$41,BASE!$S$5)</f>
        <v>0</v>
      </c>
      <c r="DE6" s="86">
        <f>SUMIFS('Suivi des arrêts'!$S$10:$S$43,'Suivi des arrêts'!$A$10:$A$43,A6,'Suivi des arrêts'!$G$10:$G$43,BASE!$L$3)</f>
        <v>0</v>
      </c>
      <c r="DF6" s="12">
        <f>SUMIFS('Suivi des arrêts'!$S$10:$S$43,'Suivi des arrêts'!$A$10:$A$43,A6,'Suivi des arrêts'!$G$10:$G$43,BASE!$L$4)</f>
        <v>0</v>
      </c>
      <c r="DG6" s="12">
        <f t="shared" si="22"/>
        <v>0</v>
      </c>
      <c r="DH6" s="12">
        <f>SUMIFS('Suivi des arrêts'!$S$10:$S$43,'Suivi des arrêts'!$A$10:$A$43,A6,'Suivi des arrêts'!$G$10:$G$43,BASE!$L$1)</f>
        <v>0</v>
      </c>
      <c r="DI6" s="12">
        <f>SUMIFS('Suivi des arrêts'!$S$10:$S$43,'Suivi des arrêts'!$A$10:$A$43,A6,'Suivi des arrêts'!$G$10:$G$43,BASE!$L$2)</f>
        <v>0</v>
      </c>
      <c r="DJ6" s="12">
        <f t="shared" si="23"/>
        <v>0</v>
      </c>
      <c r="DK6" s="12">
        <f>SUMIFS('Suivi des arrêts'!$S$10:$S$43,'Suivi des arrêts'!$A$10:$A$43,A6,'Suivi des arrêts'!$G$10:$G$43,BASE!$L$5)</f>
        <v>0</v>
      </c>
      <c r="DL6" s="12">
        <f>SUMIFS('Suivi des arrêts'!$S$10:$S$43,'Suivi des arrêts'!$A$10:$A$43,A6,'Suivi des arrêts'!$G$10:$G$43,BASE!$L$6)</f>
        <v>0</v>
      </c>
      <c r="DM6" s="12">
        <f>SUMIFS('Suivi des arrêts'!$S$10:$S$43,'Suivi des arrêts'!$A$10:$A$43,A6,'Suivi des arrêts'!$G$10:$G$43,BASE!$L$8)</f>
        <v>0</v>
      </c>
      <c r="DN6" s="12">
        <f t="shared" si="24"/>
        <v>0</v>
      </c>
      <c r="DO6" s="12">
        <f>SUMIFS('Suivi des arrêts'!$S$10:$S$43,'Suivi des arrêts'!$A$10:$A$43,A6,'Suivi des arrêts'!$G$10:$G$43,BASE!$L$7)</f>
        <v>0</v>
      </c>
      <c r="DP6" s="12">
        <f>SUMIFS('Absences 2016'!$P$7:$P$41,'Absences 2016'!$A$7:$A$41,A6,'Absences 2016'!$F$7:$F$41,BASE!$S$2)</f>
        <v>0</v>
      </c>
      <c r="DQ6" s="12">
        <f>SUMIFS('Absences 2016'!$P$7:$P$41,'Absences 2016'!$A$7:$A$41,A6,'Absences 2016'!$F$7:$F$41,BASE!$S$3)</f>
        <v>0</v>
      </c>
      <c r="DR6" s="12">
        <f>SUMIFS('Absences 2016'!$P$7:$P$41,'Absences 2016'!$A$7:$A$41,A6,'Absences 2016'!$F$7:$F$41,BASE!$S$4)</f>
        <v>0</v>
      </c>
      <c r="DS6" s="87">
        <f>SUMIFS('Absences 2016'!$P$7:$P$41,'Absences 2016'!$A$7:$A$41,A6,'Absences 2016'!$F$7:$F$41,BASE!$S$5)</f>
        <v>0</v>
      </c>
      <c r="DT6" s="86">
        <f>SUMIFS('Suivi des arrêts'!$T$10:$T$43,'Suivi des arrêts'!$A$10:$A$43,A6,'Suivi des arrêts'!$G$10:$G$43,BASE!$L$3)</f>
        <v>0</v>
      </c>
      <c r="DU6" s="12">
        <f>SUMIFS('Suivi des arrêts'!$T$10:$T$43,'Suivi des arrêts'!$A$10:$A$43,A6,'Suivi des arrêts'!$G$10:$G$43,BASE!$L$4)</f>
        <v>0</v>
      </c>
      <c r="DV6" s="12">
        <f t="shared" si="25"/>
        <v>0</v>
      </c>
      <c r="DW6" s="12">
        <f>SUMIFS('Suivi des arrêts'!$T$10:$T$43,'Suivi des arrêts'!$A$10:$A$43,A6,'Suivi des arrêts'!$G$10:$G$43,BASE!$L$1)</f>
        <v>0</v>
      </c>
      <c r="DX6" s="12">
        <f>SUMIFS('Suivi des arrêts'!$T$10:$T$43,'Suivi des arrêts'!$A$10:$A$43,A6,'Suivi des arrêts'!$G$10:$G$43,BASE!$L$2)</f>
        <v>0</v>
      </c>
      <c r="DY6" s="12">
        <f t="shared" si="26"/>
        <v>0</v>
      </c>
      <c r="DZ6" s="12">
        <f>SUMIFS('Suivi des arrêts'!$T$10:$T$43,'Suivi des arrêts'!$A$10:$A$43,A6,'Suivi des arrêts'!$G$10:$G$43,BASE!$L$5)</f>
        <v>0</v>
      </c>
      <c r="EA6" s="12">
        <f>SUMIFS('Suivi des arrêts'!$T$10:$T$43,'Suivi des arrêts'!$A$10:$A$43,A6,'Suivi des arrêts'!$G$10:$G$43,BASE!$L$6)</f>
        <v>0</v>
      </c>
      <c r="EB6" s="12">
        <f>SUMIFS('Suivi des arrêts'!$T$10:$T$43,'Suivi des arrêts'!$A$10:$A$43,A6,'Suivi des arrêts'!$G$10:$G$43,BASE!$L$8)</f>
        <v>0</v>
      </c>
      <c r="EC6" s="12">
        <f t="shared" si="27"/>
        <v>0</v>
      </c>
      <c r="ED6" s="12">
        <f>SUMIFS('Suivi des arrêts'!$T$10:$T$43,'Suivi des arrêts'!$A$10:$A$43,A6,'Suivi des arrêts'!$G$10:$G$43,BASE!$L$7)</f>
        <v>0</v>
      </c>
      <c r="EE6" s="12">
        <f>SUMIFS('Absences 2016'!$Q$7:$Q$41,'Absences 2016'!$A$7:$A$41,A6,'Absences 2016'!$F$7:$F$41,BASE!$S$2)</f>
        <v>0</v>
      </c>
      <c r="EF6" s="12">
        <f>SUMIFS('Absences 2016'!$Q$7:$Q$41,'Absences 2016'!$A$7:$A$41,A6,'Absences 2016'!$F$7:$F$41,BASE!$S$3)</f>
        <v>0</v>
      </c>
      <c r="EG6" s="12">
        <f>SUMIFS('Absences 2016'!$Q$7:$Q$41,'Absences 2016'!$A$7:$A$41,A6,'Absences 2016'!$F$7:$F$41,BASE!$S$4)</f>
        <v>0</v>
      </c>
      <c r="EH6" s="87">
        <f>SUMIFS('Absences 2016'!$Q$7:$Q$41,'Absences 2016'!$A$7:$A$41,A6,'Absences 2016'!$F$7:$F$41,BASE!$S$5)</f>
        <v>0</v>
      </c>
      <c r="EI6" s="86">
        <f>SUMIFS('Suivi des arrêts'!$U$10:$U$43,'Suivi des arrêts'!$A$10:$A$43,A6,'Suivi des arrêts'!$G$10:$G$43,BASE!$L$3)</f>
        <v>0</v>
      </c>
      <c r="EJ6" s="12">
        <f>SUMIFS('Suivi des arrêts'!$U$10:$U$43,'Suivi des arrêts'!$A$10:$A$43,A6,'Suivi des arrêts'!$G$10:$G$43,BASE!$L$4)</f>
        <v>0</v>
      </c>
      <c r="EK6" s="12">
        <f t="shared" si="28"/>
        <v>0</v>
      </c>
      <c r="EL6" s="12">
        <f>SUMIFS('Suivi des arrêts'!$U$10:$U$43,'Suivi des arrêts'!$A$10:$A$43,A6,'Suivi des arrêts'!$G$10:$G$43,BASE!$L$1)</f>
        <v>0</v>
      </c>
      <c r="EM6" s="12">
        <f>SUMIFS('Suivi des arrêts'!$U$10:$U$43,'Suivi des arrêts'!$A$10:$A$43,A6,'Suivi des arrêts'!$G$10:$G$43,BASE!$L$2)</f>
        <v>0</v>
      </c>
      <c r="EN6" s="12">
        <f t="shared" si="29"/>
        <v>0</v>
      </c>
      <c r="EO6" s="12">
        <f>SUMIFS('Suivi des arrêts'!$U$10:$U$43,'Suivi des arrêts'!$A$10:$A$43,A6,'Suivi des arrêts'!$G$10:$G$43,BASE!$L$5)</f>
        <v>0</v>
      </c>
      <c r="EP6" s="12">
        <f>SUMIFS('Suivi des arrêts'!$U$10:$U$43,'Suivi des arrêts'!$A$10:$A$43,A6,'Suivi des arrêts'!$G$10:$G$43,BASE!$L$6)</f>
        <v>0</v>
      </c>
      <c r="EQ6" s="12">
        <f>SUMIFS('Suivi des arrêts'!$U$10:$U$43,'Suivi des arrêts'!$A$10:$A$43,A6,'Suivi des arrêts'!$G$10:$G$43,BASE!$L$8)</f>
        <v>0</v>
      </c>
      <c r="ER6" s="12">
        <f t="shared" si="30"/>
        <v>0</v>
      </c>
      <c r="ES6" s="12">
        <f>SUMIFS('Suivi des arrêts'!$U$10:$U$43,'Suivi des arrêts'!$A$10:$A$43,A6,'Suivi des arrêts'!$G$10:$G$43,BASE!$L$7)</f>
        <v>0</v>
      </c>
      <c r="ET6" s="12">
        <f>SUMIFS('Absences 2016'!$R$7:$R$41,'Absences 2016'!$A$7:$A$41,A6,'Absences 2016'!$F$7:$F$41,BASE!$S$2)</f>
        <v>0</v>
      </c>
      <c r="EU6" s="12">
        <f>SUMIFS('Absences 2016'!$R$7:$R$41,'Absences 2016'!$A$7:$A$41,A6,'Absences 2016'!$F$7:$F$41,BASE!$S$3)</f>
        <v>0</v>
      </c>
      <c r="EV6" s="12">
        <f>SUMIFS('Absences 2016'!$R$7:$R$41,'Absences 2016'!$A$7:$A$41,A6,'Absences 2016'!$F$7:$F$41,BASE!$S$4)</f>
        <v>0</v>
      </c>
      <c r="EW6" s="87">
        <f>SUMIFS('Absences 2016'!$R$7:$R$41,'Absences 2016'!$A$7:$A$41,A6,'Absences 2016'!$F$7:$F$41,BASE!$S$5)</f>
        <v>0</v>
      </c>
      <c r="EX6" s="86">
        <f>SUMIFS('Suivi des arrêts'!$V$10:$V$43,'Suivi des arrêts'!$A$10:$A$43,A6,'Suivi des arrêts'!$G$10:$G$43,BASE!$L$3)</f>
        <v>0</v>
      </c>
      <c r="EY6" s="12">
        <f>SUMIFS('Suivi des arrêts'!$V$10:$V$43,'Suivi des arrêts'!$A$10:$A$43,A6,'Suivi des arrêts'!$G$10:$G$43,BASE!$L$4)</f>
        <v>0</v>
      </c>
      <c r="EZ6" s="12">
        <f t="shared" si="31"/>
        <v>0</v>
      </c>
      <c r="FA6" s="12">
        <f>SUMIFS('Suivi des arrêts'!$V$10:$V$43,'Suivi des arrêts'!$A$10:$A$43,A6,'Suivi des arrêts'!$G$10:$G$43,BASE!$L$1)</f>
        <v>0</v>
      </c>
      <c r="FB6" s="12">
        <f>SUMIFS('Suivi des arrêts'!$V$10:$V$43,'Suivi des arrêts'!$A$10:$A$43,A6,'Suivi des arrêts'!$G$10:$G$43,BASE!$L$2)</f>
        <v>0</v>
      </c>
      <c r="FC6" s="12">
        <f t="shared" si="32"/>
        <v>0</v>
      </c>
      <c r="FD6" s="12">
        <f>SUMIFS('Suivi des arrêts'!$V$10:$V$43,'Suivi des arrêts'!$A$10:$A$43,A6,'Suivi des arrêts'!$G$10:$G$43,BASE!$L$5)</f>
        <v>0</v>
      </c>
      <c r="FE6" s="12">
        <f>SUMIFS('Suivi des arrêts'!$V$10:$V$43,'Suivi des arrêts'!$A$10:$A$43,A6,'Suivi des arrêts'!$G$10:$G$43,BASE!$L$6)</f>
        <v>0</v>
      </c>
      <c r="FF6" s="12">
        <f>SUMIFS('Suivi des arrêts'!$V$10:$V$43,'Suivi des arrêts'!$A$10:$A$43,A6,'Suivi des arrêts'!$G$10:$G$43,BASE!$L$8)</f>
        <v>0</v>
      </c>
      <c r="FG6" s="12">
        <f t="shared" si="33"/>
        <v>0</v>
      </c>
      <c r="FH6" s="12">
        <f>SUMIFS('Suivi des arrêts'!$V$10:$V$43,'Suivi des arrêts'!$A$10:$A$43,A6,'Suivi des arrêts'!$G$10:$G$43,BASE!$L$7)</f>
        <v>0</v>
      </c>
      <c r="FI6" s="12">
        <f>SUMIFS('Absences 2016'!$S$7:$S$41,'Absences 2016'!$A$7:$A$41,A6,'Absences 2016'!$F$7:$F$41,BASE!$S$2)</f>
        <v>0</v>
      </c>
      <c r="FJ6" s="12">
        <f>SUMIFS('Absences 2016'!$S$7:$S$41,'Absences 2016'!$A$7:$A$41,A6,'Absences 2016'!$F$7:$F$41,BASE!$S$3)</f>
        <v>0</v>
      </c>
      <c r="FK6" s="12">
        <f>SUMIFS('Absences 2016'!$S$7:$S$41,'Absences 2016'!$A$7:$A$41,A6,'Absences 2016'!$F$7:$F$41,BASE!$S$4)</f>
        <v>0</v>
      </c>
      <c r="FL6" s="87">
        <f>SUMIFS('Absences 2016'!$S$7:$S$41,'Absences 2016'!$A$7:$A$41,A6,'Absences 2016'!$F$7:$F$41,BASE!$S$5)</f>
        <v>0</v>
      </c>
      <c r="FM6" s="86">
        <f>SUMIFS('Suivi des arrêts'!$W$10:$W$43,'Suivi des arrêts'!$A$10:$A$43,A6,'Suivi des arrêts'!$G$10:$G$43,BASE!$L$3)</f>
        <v>0</v>
      </c>
      <c r="FN6" s="12">
        <f>SUMIFS('Suivi des arrêts'!$W$10:$W$43,'Suivi des arrêts'!$A$10:$A$43,A6,'Suivi des arrêts'!$G$10:$G$43,BASE!$L$4)</f>
        <v>0</v>
      </c>
      <c r="FO6" s="12">
        <f t="shared" si="34"/>
        <v>0</v>
      </c>
      <c r="FP6" s="12">
        <f>SUMIFS('Suivi des arrêts'!$W$10:$W$43,'Suivi des arrêts'!$A$10:$A$43,A6,'Suivi des arrêts'!$G$10:$G$43,BASE!$L$1)</f>
        <v>0</v>
      </c>
      <c r="FQ6" s="12">
        <f>SUMIFS('Suivi des arrêts'!$W$10:$W$43,'Suivi des arrêts'!$A$10:$A$43,A6,'Suivi des arrêts'!$G$10:$G$43,BASE!$L$2)</f>
        <v>0</v>
      </c>
      <c r="FR6" s="12">
        <f t="shared" si="35"/>
        <v>0</v>
      </c>
      <c r="FS6" s="12">
        <f>SUMIFS('Suivi des arrêts'!$W$10:$W$43,'Suivi des arrêts'!$A$10:$A$43,A6,'Suivi des arrêts'!$G$10:$G$43,BASE!$L$5)</f>
        <v>0</v>
      </c>
      <c r="FT6" s="12">
        <f>SUMIFS('Suivi des arrêts'!$W$10:$W$43,'Suivi des arrêts'!$A$10:$A$43,A6,'Suivi des arrêts'!$G$10:$G$43,BASE!$L$6)</f>
        <v>0</v>
      </c>
      <c r="FU6" s="12">
        <f>SUMIFS('Suivi des arrêts'!$W$10:$W$43,'Suivi des arrêts'!$A$10:$A$43,A6,'Suivi des arrêts'!$G$10:$G$43,BASE!$L$8)</f>
        <v>0</v>
      </c>
      <c r="FV6" s="12">
        <f t="shared" si="36"/>
        <v>0</v>
      </c>
      <c r="FW6" s="12">
        <f>SUMIFS('Suivi des arrêts'!$W$10:$W$43,'Suivi des arrêts'!$A$10:$A$43,A6,'Suivi des arrêts'!$G$10:$G$43,BASE!$L$7)</f>
        <v>0</v>
      </c>
      <c r="FX6" s="12">
        <f>SUMIFS('Absences 2016'!$T$7:$T$41,'Absences 2016'!$A$7:$A$41,A6,'Absences 2016'!$F$7:$F$41,BASE!$S$2)</f>
        <v>0</v>
      </c>
      <c r="FY6" s="12">
        <f>SUMIFS('Absences 2016'!$T$7:$T$41,'Absences 2016'!$A$7:$A$41,A6,'Absences 2016'!$F$7:$F$41,BASE!$S$3)</f>
        <v>0</v>
      </c>
      <c r="FZ6" s="12">
        <f>SUMIFS('Absences 2016'!$T$7:$T$41,'Absences 2016'!$A$7:$A$41,A6,'Absences 2016'!$F$7:$F$41,BASE!$S$4)</f>
        <v>0</v>
      </c>
      <c r="GA6" s="87">
        <f>SUMIFS('Absences 2016'!$T$7:$T$41,'Absences 2016'!$A$7:$A$41,A6,'Absences 2016'!$F$7:$F$41,BASE!$S$5)</f>
        <v>0</v>
      </c>
      <c r="GB6" s="22">
        <f t="shared" si="37"/>
        <v>0</v>
      </c>
      <c r="GC6" s="22">
        <f t="shared" si="38"/>
        <v>0</v>
      </c>
      <c r="GD6" s="22">
        <f t="shared" si="39"/>
        <v>0</v>
      </c>
      <c r="GE6" s="22">
        <f t="shared" si="40"/>
        <v>0</v>
      </c>
      <c r="GF6" s="22">
        <f t="shared" si="41"/>
        <v>1</v>
      </c>
      <c r="GG6" s="22">
        <f t="shared" si="42"/>
        <v>0</v>
      </c>
      <c r="GH6" s="22">
        <f t="shared" si="43"/>
        <v>0</v>
      </c>
      <c r="GI6" s="22">
        <f t="shared" si="44"/>
        <v>0</v>
      </c>
    </row>
    <row r="7" spans="1:191" x14ac:dyDescent="0.25">
      <c r="A7" s="8">
        <f>+BASE!A5</f>
        <v>5</v>
      </c>
      <c r="B7" s="9" t="str">
        <f>+BASE!B5</f>
        <v>robert</v>
      </c>
      <c r="C7" s="9" t="str">
        <f>+BASE!C5</f>
        <v>NATHALIE</v>
      </c>
      <c r="D7" s="86">
        <f>SUMIFS('Suivi des arrêts'!$L$10:$L$43,'Suivi des arrêts'!$A$10:$A$43,A7,'Suivi des arrêts'!$G$10:$G$43,BASE!$L$3)</f>
        <v>0</v>
      </c>
      <c r="E7" s="12">
        <f>SUMIFS('Suivi des arrêts'!$L$10:$L$43,'Suivi des arrêts'!$A$10:$A$43,A7,'Suivi des arrêts'!$G$10:$G$43,BASE!$L$4)</f>
        <v>0</v>
      </c>
      <c r="F7" s="12">
        <f t="shared" si="1"/>
        <v>0</v>
      </c>
      <c r="G7" s="12">
        <f>SUMIFS('Suivi des arrêts'!$L$10:$L$43,'Suivi des arrêts'!$A$10:$A$43,A7,'Suivi des arrêts'!$G$10:$G$43,BASE!$L$1)</f>
        <v>0</v>
      </c>
      <c r="H7" s="12">
        <f>SUMIFS('Suivi des arrêts'!$L$10:$L$43,'Suivi des arrêts'!$A$10:$A$43,B7,'Suivi des arrêts'!$G$10:$G$43,BASE!$L$2)</f>
        <v>0</v>
      </c>
      <c r="I7" s="12">
        <f t="shared" si="2"/>
        <v>0</v>
      </c>
      <c r="J7" s="12">
        <f>SUMIFS('Suivi des arrêts'!$L$10:$L$43,'Suivi des arrêts'!$A$10:$A$43,A7,'Suivi des arrêts'!$G$10:$G$43,BASE!$L$5)</f>
        <v>0</v>
      </c>
      <c r="K7" s="12">
        <f>SUMIFS('Suivi des arrêts'!$L$10:$L$43,'Suivi des arrêts'!$A$10:$A$43,A7,'Suivi des arrêts'!$G$10:$G$43,BASE!$L$6)</f>
        <v>0</v>
      </c>
      <c r="L7" s="12">
        <f>SUMIFS('Suivi des arrêts'!$L$10:$L$43,'Suivi des arrêts'!$A$10:$A$43,A7,'Suivi des arrêts'!$G$10:$G$43,BASE!$L$8)</f>
        <v>0</v>
      </c>
      <c r="M7" s="12">
        <f t="shared" si="3"/>
        <v>0</v>
      </c>
      <c r="N7" s="12">
        <f>SUMIFS('Suivi des arrêts'!$L$10:$L$43,'Suivi des arrêts'!$A$10:$A$43,A7,'Suivi des arrêts'!$G$10:$G$43,BASE!$L$7)</f>
        <v>0</v>
      </c>
      <c r="O7" s="12">
        <f>SUMIFS('Absences 2016'!$I$7:$I$41,'Absences 2016'!$A$7:$A$41,A7,'Absences 2016'!$F$7:$F$41,BASE!$S$2)</f>
        <v>0</v>
      </c>
      <c r="P7" s="12">
        <f>SUMIFS('Absences 2016'!$I$7:$I$41,'Absences 2016'!$A$7:$A$41,A7,'Absences 2016'!$F$7:$F$41,BASE!$S$3)</f>
        <v>0</v>
      </c>
      <c r="Q7" s="12">
        <f>SUMIFS('Absences 2016'!$I$7:$I$41,'Absences 2016'!$A$7:$A$41,A7,'Absences 2016'!$F$7:$F$41,BASE!$S$4)</f>
        <v>0</v>
      </c>
      <c r="R7" s="87">
        <f>SUMIFS('Absences 2016'!$I$7:$I$41,'Absences 2016'!$A$7:$A$41,A7,'Absences 2016'!$F$7:$F$41,BASE!$S$5)</f>
        <v>0</v>
      </c>
      <c r="S7" s="86">
        <f>SUMIFS('Suivi des arrêts'!$M$10:$M$43,'Suivi des arrêts'!$A$10:$A$43,A7,'Suivi des arrêts'!$G$10:$G$43,BASE!$L$3)</f>
        <v>0</v>
      </c>
      <c r="T7" s="12">
        <f>SUMIFS('Suivi des arrêts'!$M$10:$M$43,'Suivi des arrêts'!$A$10:$A$43,A7,'Suivi des arrêts'!$G$10:$G$43,BASE!$L$4)</f>
        <v>0</v>
      </c>
      <c r="U7" s="12">
        <f t="shared" si="4"/>
        <v>0</v>
      </c>
      <c r="V7" s="12">
        <f>SUMIFS('Suivi des arrêts'!$M$10:$M$43,'Suivi des arrêts'!$A$10:$A$43,A7,'Suivi des arrêts'!$G$10:$G$43,BASE!$L$1)</f>
        <v>0</v>
      </c>
      <c r="W7" s="12">
        <f>SUMIFS('Suivi des arrêts'!$M$10:$M$43,'Suivi des arrêts'!$A$10:$A$43,A7,'Suivi des arrêts'!$G$10:$G$43,BASE!$L$2)</f>
        <v>0</v>
      </c>
      <c r="X7" s="12">
        <f t="shared" si="5"/>
        <v>0</v>
      </c>
      <c r="Y7" s="12">
        <f>SUMIFS('Suivi des arrêts'!$M$10:$M$43,'Suivi des arrêts'!$A$10:$A$43,A7,'Suivi des arrêts'!$G$10:$G$43,BASE!$L$5)</f>
        <v>0</v>
      </c>
      <c r="Z7" s="12">
        <f>SUMIFS('Suivi des arrêts'!$M$10:$M$43,'Suivi des arrêts'!$A$10:$A$43,A7,'Suivi des arrêts'!$G$10:$G$43,BASE!$L$6)</f>
        <v>0</v>
      </c>
      <c r="AA7" s="12">
        <f>SUMIFS('Suivi des arrêts'!$M$10:$M$43,'Suivi des arrêts'!$A$10:$A$43,A7,'Suivi des arrêts'!$G$10:$G$43,BASE!$L$8)</f>
        <v>0</v>
      </c>
      <c r="AB7" s="12">
        <f t="shared" si="6"/>
        <v>0</v>
      </c>
      <c r="AC7" s="12">
        <f>SUMIFS('Suivi des arrêts'!$M$10:$M$43,'Suivi des arrêts'!$A$10:$A$43,A7,'Suivi des arrêts'!$G$10:$G$43,BASE!$L$7)</f>
        <v>0</v>
      </c>
      <c r="AD7" s="12">
        <f>SUMIFS('Absences 2016'!$J$7:$J$41,'Absences 2016'!$A$7:$A$41,A7,'Absences 2016'!$F$7:$F$41,BASE!$S$2)</f>
        <v>0</v>
      </c>
      <c r="AE7" s="12">
        <f>SUMIFS('Absences 2016'!$J$7:$J$41,'Absences 2016'!$A$7:$A$41,A7,'Absences 2016'!$F$7:$F$41,BASE!$S$3)</f>
        <v>0</v>
      </c>
      <c r="AF7" s="12">
        <f>SUMIFS('Absences 2016'!$J$7:$J$41,'Absences 2016'!$A$7:$A$41,A7,'Absences 2016'!$F$7:$F$41,BASE!$S$4)</f>
        <v>0</v>
      </c>
      <c r="AG7" s="87">
        <f>SUMIFS('Absences 2016'!$J$7:$J$41,'Absences 2016'!$A$7:$A$41,A7,'Absences 2016'!$F$7:$F$41,BASE!$S$5)</f>
        <v>0</v>
      </c>
      <c r="AH7" s="86">
        <f>SUMIFS('Suivi des arrêts'!$N$10:$N$43,'Suivi des arrêts'!$A$10:$A$43,A7,'Suivi des arrêts'!$G$10:$G$43,BASE!$L$3)</f>
        <v>0</v>
      </c>
      <c r="AI7" s="12">
        <f>SUMIFS('Suivi des arrêts'!$N$10:$N$43,'Suivi des arrêts'!$A$10:$A$43,A7,'Suivi des arrêts'!$G$10:$G$43,BASE!$L$4)</f>
        <v>0</v>
      </c>
      <c r="AJ7" s="12">
        <f t="shared" si="7"/>
        <v>0</v>
      </c>
      <c r="AK7" s="12">
        <f>SUMIFS('Suivi des arrêts'!$N$10:$N$43,'Suivi des arrêts'!$A$10:$A$43,A7,'Suivi des arrêts'!$G$10:$G$43,BASE!$L$1)</f>
        <v>0</v>
      </c>
      <c r="AL7" s="12">
        <f>SUMIFS('Suivi des arrêts'!$N$10:$N$43,'Suivi des arrêts'!$A$10:$A$43,A7,'Suivi des arrêts'!$G$10:$G$43,BASE!$L$2)</f>
        <v>0</v>
      </c>
      <c r="AM7" s="12">
        <f t="shared" si="8"/>
        <v>0</v>
      </c>
      <c r="AN7" s="12">
        <f>SUMIFS('Suivi des arrêts'!$N$10:$N$43,'Suivi des arrêts'!$A$10:$A$43,A7,'Suivi des arrêts'!$G$10:$G$43,BASE!$L$5)</f>
        <v>0</v>
      </c>
      <c r="AO7" s="12">
        <f>SUMIFS('Suivi des arrêts'!$N$10:$N$43,'Suivi des arrêts'!$A$10:$A$43,A7,'Suivi des arrêts'!$G$10:$G$43,BASE!$L$6)</f>
        <v>0</v>
      </c>
      <c r="AP7" s="12">
        <f>SUMIFS('Suivi des arrêts'!$N$10:$N$43,'Suivi des arrêts'!$A$10:$A$43,A7,'Suivi des arrêts'!$G$10:$G$43,BASE!$L$8)</f>
        <v>0</v>
      </c>
      <c r="AQ7" s="12">
        <f t="shared" si="9"/>
        <v>0</v>
      </c>
      <c r="AR7" s="12">
        <f>SUMIFS('Suivi des arrêts'!$N$10:$N$43,'Suivi des arrêts'!$A$10:$A$43,A7,'Suivi des arrêts'!$G$10:$G$43,BASE!$L$7)</f>
        <v>0</v>
      </c>
      <c r="AS7" s="12">
        <f>SUMIFS('Absences 2016'!$K$7:$K$41,'Absences 2016'!$A$7:$A$41,A7,'Absences 2016'!$F$7:$F$41,BASE!$S$2)</f>
        <v>0</v>
      </c>
      <c r="AT7" s="12">
        <f>SUMIFS('Absences 2016'!$K$7:$K$41,'Absences 2016'!$A$7:$A$41,A7,'Absences 2016'!$F$7:$F$41,BASE!$S$3)</f>
        <v>0</v>
      </c>
      <c r="AU7" s="12">
        <f>SUMIFS('Absences 2016'!$K$7:$K$41,'Absences 2016'!$A$7:$A$41,A7,'Absences 2016'!$F$7:$F$41,BASE!$S$4)</f>
        <v>0</v>
      </c>
      <c r="AV7" s="87">
        <f>SUMIFS('Absences 2016'!$K$7:$K$41,'Absences 2016'!$A$7:$A$41,A7,'Absences 2016'!$F$7:$F$41,BASE!$S$5)</f>
        <v>0</v>
      </c>
      <c r="AW7" s="86">
        <f>SUMIFS('Suivi des arrêts'!$O$10:$O$43,'Suivi des arrêts'!$A$10:$A$43,A7,'Suivi des arrêts'!$G$10:$G$43,BASE!$L$3)</f>
        <v>0</v>
      </c>
      <c r="AX7" s="12">
        <f>SUMIFS('Suivi des arrêts'!$O$10:$O$43,'Suivi des arrêts'!$A$10:$A$43,A7,'Suivi des arrêts'!$G$10:$G$43,BASE!$L$4)</f>
        <v>0</v>
      </c>
      <c r="AY7" s="12">
        <f t="shared" si="10"/>
        <v>0</v>
      </c>
      <c r="AZ7" s="12">
        <f>SUMIFS('Suivi des arrêts'!$O$10:$O$43,'Suivi des arrêts'!$A$10:$A$43,A7,'Suivi des arrêts'!$G$10:$G$43,BASE!$L$1)</f>
        <v>0</v>
      </c>
      <c r="BA7" s="12">
        <f>SUMIFS('Suivi des arrêts'!$O$10:$O$43,'Suivi des arrêts'!$A$10:$A$43,A7,'Suivi des arrêts'!$G$10:$G$43,BASE!$L$2)</f>
        <v>0</v>
      </c>
      <c r="BB7" s="12">
        <f t="shared" si="11"/>
        <v>0</v>
      </c>
      <c r="BC7" s="12">
        <f>SUMIFS('Suivi des arrêts'!$O$10:$O$43,'Suivi des arrêts'!$A$10:$A$43,A7,'Suivi des arrêts'!$G$10:$G$43,BASE!$L$5)</f>
        <v>0</v>
      </c>
      <c r="BD7" s="12">
        <f>SUMIFS('Suivi des arrêts'!$O$10:$O$43,'Suivi des arrêts'!$A$10:$A$43,A7,'Suivi des arrêts'!$G$10:$G$43,BASE!$L$6)</f>
        <v>0</v>
      </c>
      <c r="BE7" s="12">
        <f>SUMIFS('Suivi des arrêts'!$O$10:$O$43,'Suivi des arrêts'!$A$10:$A$43,A7,'Suivi des arrêts'!$G$10:$G$43,BASE!$L$8)</f>
        <v>0</v>
      </c>
      <c r="BF7" s="12">
        <f t="shared" si="12"/>
        <v>0</v>
      </c>
      <c r="BG7" s="12">
        <f>SUMIFS('Suivi des arrêts'!$O$10:$O$43,'Suivi des arrêts'!$A$10:$A$43,A7,'Suivi des arrêts'!$G$10:$G$43,BASE!$L$7)</f>
        <v>0</v>
      </c>
      <c r="BH7" s="12">
        <f>SUMIFS('Absences 2016'!$L$7:$L$41,'Absences 2016'!$A$7:$A$41,A7,'Absences 2016'!$F$7:$F$41,BASE!$S$2)</f>
        <v>0</v>
      </c>
      <c r="BI7" s="12">
        <f>SUMIFS('Absences 2016'!$L$7:$L$41,'Absences 2016'!$A$7:$A$41,A7,'Absences 2016'!$F$7:$F$41,BASE!$S$3)</f>
        <v>0</v>
      </c>
      <c r="BJ7" s="12">
        <f>SUMIFS('Absences 2016'!$L$7:$L$41,'Absences 2016'!$A$7:$A$41,A7,'Absences 2016'!$F$7:$F$41,BASE!$S$4)</f>
        <v>0</v>
      </c>
      <c r="BK7" s="87">
        <f>SUMIFS('Absences 2016'!$L$7:$L$41,'Absences 2016'!$A$7:$A$41,A7,'Absences 2016'!$F$7:$F$41,BASE!$S$5)</f>
        <v>0</v>
      </c>
      <c r="BL7" s="86">
        <f>SUMIFS('Suivi des arrêts'!$P$10:$P$43,'Suivi des arrêts'!$A$10:$A$43,A7,'Suivi des arrêts'!$G$10:$G$43,BASE!$L$3)</f>
        <v>0</v>
      </c>
      <c r="BM7" s="12">
        <f>SUMIFS('Suivi des arrêts'!$P$10:$P$43,'Suivi des arrêts'!$A$10:$A$43,A7,'Suivi des arrêts'!$G$10:$G$43,BASE!$L$4)</f>
        <v>0</v>
      </c>
      <c r="BN7" s="12">
        <f t="shared" si="13"/>
        <v>0</v>
      </c>
      <c r="BO7" s="12">
        <f>SUMIFS('Suivi des arrêts'!$P$10:$P$43,'Suivi des arrêts'!$A$10:$A$43,A7,'Suivi des arrêts'!$G$10:$G$43,BASE!$L$1)</f>
        <v>0</v>
      </c>
      <c r="BP7" s="12">
        <f>SUMIFS('Suivi des arrêts'!$P$10:$P$43,'Suivi des arrêts'!$A$10:$A$43,A7,'Suivi des arrêts'!$G$10:$G$43,BASE!$L$2)</f>
        <v>0</v>
      </c>
      <c r="BQ7" s="12">
        <f t="shared" si="14"/>
        <v>0</v>
      </c>
      <c r="BR7" s="12">
        <f>SUMIFS('Suivi des arrêts'!$P$10:$P$43,'Suivi des arrêts'!$A$10:$A$43,A7,'Suivi des arrêts'!$G$10:$G$43,BASE!$L$5)</f>
        <v>0</v>
      </c>
      <c r="BS7" s="12">
        <f>SUMIFS('Suivi des arrêts'!$P$10:$P$43,'Suivi des arrêts'!$A$10:$A$43,A7,'Suivi des arrêts'!$G$10:$G$43,BASE!$L$6)</f>
        <v>0</v>
      </c>
      <c r="BT7" s="12">
        <f>SUMIFS('Suivi des arrêts'!$P$10:$P$43,'Suivi des arrêts'!$A$10:$A$43,A7,'Suivi des arrêts'!$G$10:$G$43,BASE!$L$8)</f>
        <v>0</v>
      </c>
      <c r="BU7" s="12">
        <f t="shared" si="15"/>
        <v>0</v>
      </c>
      <c r="BV7" s="12">
        <f>SUMIFS('Suivi des arrêts'!$P$10:$P$43,'Suivi des arrêts'!$A$10:$A$43,A7,'Suivi des arrêts'!$G$10:$G$43,BASE!$L$7)</f>
        <v>0</v>
      </c>
      <c r="BW7" s="12">
        <f>SUMIFS('Absences 2016'!$M$7:$M$41,'Absences 2016'!$A$7:$A$41,A7,'Absences 2016'!$F$7:$F$41,BASE!$S$2)</f>
        <v>0</v>
      </c>
      <c r="BX7" s="12">
        <f>SUMIFS('Absences 2016'!$M$7:$M$41,'Absences 2016'!$A$7:$A$41,A7,'Absences 2016'!$F$7:$F$41,BASE!$S$3)</f>
        <v>0</v>
      </c>
      <c r="BY7" s="12">
        <f>SUMIFS('Absences 2016'!$M$7:$M$41,'Absences 2016'!$A$7:$A$41,A7,'Absences 2016'!$F$7:$F$41,BASE!$S$4)</f>
        <v>0</v>
      </c>
      <c r="BZ7" s="87">
        <f>SUMIFS('Absences 2016'!$M$7:$M$41,'Absences 2016'!$A$7:$A$41,A7,'Absences 2016'!$F$7:$F$41,BASE!$S$5)</f>
        <v>0</v>
      </c>
      <c r="CA7" s="86">
        <f>SUMIFS('Suivi des arrêts'!$Q$10:$Q$43,'Suivi des arrêts'!$A$10:$A$43,A7,'Suivi des arrêts'!$G$10:$G$43,BASE!$L$3)</f>
        <v>0</v>
      </c>
      <c r="CB7" s="12">
        <f>SUMIFS('Suivi des arrêts'!$Q$10:$Q$43,'Suivi des arrêts'!$A$10:$A$43,A7,'Suivi des arrêts'!$G$10:$G$43,BASE!$L$4)</f>
        <v>0</v>
      </c>
      <c r="CC7" s="12">
        <f t="shared" si="16"/>
        <v>0</v>
      </c>
      <c r="CD7" s="12">
        <f>SUMIFS('Suivi des arrêts'!$Q$10:$Q$43,'Suivi des arrêts'!$A$10:$A$43,A7,'Suivi des arrêts'!$G$10:$G$43,BASE!$L$1)</f>
        <v>0</v>
      </c>
      <c r="CE7" s="12">
        <f>SUMIFS('Suivi des arrêts'!$Q$10:$Q$43,'Suivi des arrêts'!$A$10:$A$43,A7,'Suivi des arrêts'!$G$10:$G$43,BASE!$L$2)</f>
        <v>0</v>
      </c>
      <c r="CF7" s="12">
        <f t="shared" si="17"/>
        <v>0</v>
      </c>
      <c r="CG7" s="12">
        <f>SUMIFS('Suivi des arrêts'!$Q$10:$Q$43,'Suivi des arrêts'!$A$10:$A$43,A7,'Suivi des arrêts'!$G$10:$G$43,BASE!$L$5)</f>
        <v>0</v>
      </c>
      <c r="CH7" s="12">
        <f>SUMIFS('Suivi des arrêts'!$Q$10:$Q$43,'Suivi des arrêts'!$A$10:$A$43,A7,'Suivi des arrêts'!$G$10:$G$43,BASE!$L$6)</f>
        <v>0</v>
      </c>
      <c r="CI7" s="12">
        <f>SUMIFS('Suivi des arrêts'!$Q$10:$Q$43,'Suivi des arrêts'!$A$10:$A$43,A7,'Suivi des arrêts'!$G$10:$G$43,BASE!$L$8)</f>
        <v>0</v>
      </c>
      <c r="CJ7" s="12">
        <f t="shared" si="18"/>
        <v>0</v>
      </c>
      <c r="CK7" s="12">
        <f>SUMIFS('Suivi des arrêts'!$Q$10:$Q$43,'Suivi des arrêts'!$A$10:$A$43,A7,'Suivi des arrêts'!$G$10:$G$43,BASE!$L$7)</f>
        <v>0</v>
      </c>
      <c r="CL7" s="12">
        <f>SUMIFS('Absences 2016'!$N$7:$N$41,'Absences 2016'!$A$7:$A$41,A7,'Absences 2016'!$F$7:$F$41,BASE!$S$2)</f>
        <v>0</v>
      </c>
      <c r="CM7" s="12">
        <f>SUMIFS('Absences 2016'!$N$7:$N$41,'Absences 2016'!$A$7:$A$41,A7,'Absences 2016'!$F$7:$F$41,BASE!$S$3)</f>
        <v>0</v>
      </c>
      <c r="CN7" s="12">
        <f>SUMIFS('Absences 2016'!$N$7:$N$41,'Absences 2016'!$A$7:$A$41,A7,'Absences 2016'!$F$7:$F$41,BASE!$S$4)</f>
        <v>0</v>
      </c>
      <c r="CO7" s="87">
        <f>SUMIFS('Absences 2016'!$N$7:$N$41,'Absences 2016'!$A$7:$A$41,A7,'Absences 2016'!$F$7:$F$41,BASE!$S$5)</f>
        <v>0</v>
      </c>
      <c r="CP7" s="86">
        <f>SUMIFS('Suivi des arrêts'!$R$10:$R$43,'Suivi des arrêts'!$A$10:$A$43,A7,'Suivi des arrêts'!$G$10:$G$43,BASE!$L$3)</f>
        <v>0</v>
      </c>
      <c r="CQ7" s="12">
        <f>SUMIFS('Suivi des arrêts'!$R$10:$R$43,'Suivi des arrêts'!$A$10:$A$43,A7,'Suivi des arrêts'!$G$10:$G$43,BASE!$L$4)</f>
        <v>0</v>
      </c>
      <c r="CR7" s="12">
        <f t="shared" si="19"/>
        <v>0</v>
      </c>
      <c r="CS7" s="12">
        <f>SUMIFS('Suivi des arrêts'!$R$10:$R$43,'Suivi des arrêts'!$A$10:$A$43,A7,'Suivi des arrêts'!$G$10:$G$43,BASE!$L$1)</f>
        <v>0</v>
      </c>
      <c r="CT7" s="12">
        <f>SUMIFS('Suivi des arrêts'!$R$10:$R$43,'Suivi des arrêts'!$A$10:$A$43,A7,'Suivi des arrêts'!$G$10:$G$43,BASE!$L$2)</f>
        <v>0</v>
      </c>
      <c r="CU7" s="12">
        <f t="shared" si="20"/>
        <v>0</v>
      </c>
      <c r="CV7" s="12">
        <f>SUMIFS('Suivi des arrêts'!$R$10:$R$43,'Suivi des arrêts'!$A$10:$A$43,A7,'Suivi des arrêts'!$G$10:$G$43,BASE!$L$5)</f>
        <v>0</v>
      </c>
      <c r="CW7" s="12">
        <f>SUMIFS('Suivi des arrêts'!$R$10:$R$43,'Suivi des arrêts'!$A$10:$A$43,A7,'Suivi des arrêts'!$G$10:$G$43,BASE!$L$6)</f>
        <v>0</v>
      </c>
      <c r="CX7" s="12">
        <f>SUMIFS('Suivi des arrêts'!$R$10:$R$43,'Suivi des arrêts'!$A$10:$A$43,A7,'Suivi des arrêts'!$G$10:$G$43,BASE!$L$8)</f>
        <v>0</v>
      </c>
      <c r="CY7" s="12">
        <f t="shared" si="21"/>
        <v>0</v>
      </c>
      <c r="CZ7" s="12">
        <f>SUMIFS('Suivi des arrêts'!$R$10:$R$43,'Suivi des arrêts'!$A$10:$A$43,A7,'Suivi des arrêts'!$G$10:$G$43,BASE!$L$7)</f>
        <v>0</v>
      </c>
      <c r="DA7" s="12">
        <f>SUMIFS('Absences 2016'!$O$7:$O$41,'Absences 2016'!$A$7:$A$41,A7,'Absences 2016'!$F$7:$F$41,BASE!$S$2)</f>
        <v>0</v>
      </c>
      <c r="DB7" s="12">
        <f>SUMIFS('Absences 2016'!$O$7:$O$41,'Absences 2016'!$A$7:$A$41,A7,'Absences 2016'!$F$7:$F$41,BASE!$S$3)</f>
        <v>0</v>
      </c>
      <c r="DC7" s="12">
        <f>SUMIFS('Absences 2016'!$O$7:$O$41,'Absences 2016'!$A$7:$A$41,A7,'Absences 2016'!$F$7:$F$41,BASE!$S$4)</f>
        <v>0</v>
      </c>
      <c r="DD7" s="87">
        <f>SUMIFS('Absences 2016'!$O$7:$O$41,'Absences 2016'!$A$7:$A$41,A7,'Absences 2016'!$F$7:$F$41,BASE!$S$5)</f>
        <v>0</v>
      </c>
      <c r="DE7" s="86">
        <f>SUMIFS('Suivi des arrêts'!$S$10:$S$43,'Suivi des arrêts'!$A$10:$A$43,A7,'Suivi des arrêts'!$G$10:$G$43,BASE!$L$3)</f>
        <v>0</v>
      </c>
      <c r="DF7" s="12">
        <f>SUMIFS('Suivi des arrêts'!$S$10:$S$43,'Suivi des arrêts'!$A$10:$A$43,A7,'Suivi des arrêts'!$G$10:$G$43,BASE!$L$4)</f>
        <v>20</v>
      </c>
      <c r="DG7" s="12">
        <f t="shared" si="22"/>
        <v>20</v>
      </c>
      <c r="DH7" s="12">
        <f>SUMIFS('Suivi des arrêts'!$S$10:$S$43,'Suivi des arrêts'!$A$10:$A$43,A7,'Suivi des arrêts'!$G$10:$G$43,BASE!$L$1)</f>
        <v>0</v>
      </c>
      <c r="DI7" s="12">
        <f>SUMIFS('Suivi des arrêts'!$S$10:$S$43,'Suivi des arrêts'!$A$10:$A$43,A7,'Suivi des arrêts'!$G$10:$G$43,BASE!$L$2)</f>
        <v>0</v>
      </c>
      <c r="DJ7" s="12">
        <f t="shared" si="23"/>
        <v>0</v>
      </c>
      <c r="DK7" s="12">
        <f>SUMIFS('Suivi des arrêts'!$S$10:$S$43,'Suivi des arrêts'!$A$10:$A$43,A7,'Suivi des arrêts'!$G$10:$G$43,BASE!$L$5)</f>
        <v>0</v>
      </c>
      <c r="DL7" s="12">
        <f>SUMIFS('Suivi des arrêts'!$S$10:$S$43,'Suivi des arrêts'!$A$10:$A$43,A7,'Suivi des arrêts'!$G$10:$G$43,BASE!$L$6)</f>
        <v>0</v>
      </c>
      <c r="DM7" s="12">
        <f>SUMIFS('Suivi des arrêts'!$S$10:$S$43,'Suivi des arrêts'!$A$10:$A$43,A7,'Suivi des arrêts'!$G$10:$G$43,BASE!$L$8)</f>
        <v>0</v>
      </c>
      <c r="DN7" s="12">
        <f t="shared" si="24"/>
        <v>0</v>
      </c>
      <c r="DO7" s="12">
        <f>SUMIFS('Suivi des arrêts'!$S$10:$S$43,'Suivi des arrêts'!$A$10:$A$43,A7,'Suivi des arrêts'!$G$10:$G$43,BASE!$L$7)</f>
        <v>0</v>
      </c>
      <c r="DP7" s="12">
        <f>SUMIFS('Absences 2016'!$P$7:$P$41,'Absences 2016'!$A$7:$A$41,A7,'Absences 2016'!$F$7:$F$41,BASE!$S$2)</f>
        <v>0</v>
      </c>
      <c r="DQ7" s="12">
        <f>SUMIFS('Absences 2016'!$P$7:$P$41,'Absences 2016'!$A$7:$A$41,A7,'Absences 2016'!$F$7:$F$41,BASE!$S$3)</f>
        <v>0</v>
      </c>
      <c r="DR7" s="12">
        <f>SUMIFS('Absences 2016'!$P$7:$P$41,'Absences 2016'!$A$7:$A$41,A7,'Absences 2016'!$F$7:$F$41,BASE!$S$4)</f>
        <v>0</v>
      </c>
      <c r="DS7" s="87">
        <f>SUMIFS('Absences 2016'!$P$7:$P$41,'Absences 2016'!$A$7:$A$41,A7,'Absences 2016'!$F$7:$F$41,BASE!$S$5)</f>
        <v>0</v>
      </c>
      <c r="DT7" s="86">
        <f>SUMIFS('Suivi des arrêts'!$T$10:$T$43,'Suivi des arrêts'!$A$10:$A$43,A7,'Suivi des arrêts'!$G$10:$G$43,BASE!$L$3)</f>
        <v>0</v>
      </c>
      <c r="DU7" s="12">
        <f>SUMIFS('Suivi des arrêts'!$T$10:$T$43,'Suivi des arrêts'!$A$10:$A$43,A7,'Suivi des arrêts'!$G$10:$G$43,BASE!$L$4)</f>
        <v>30</v>
      </c>
      <c r="DV7" s="12">
        <f t="shared" si="25"/>
        <v>30</v>
      </c>
      <c r="DW7" s="12">
        <f>SUMIFS('Suivi des arrêts'!$T$10:$T$43,'Suivi des arrêts'!$A$10:$A$43,A7,'Suivi des arrêts'!$G$10:$G$43,BASE!$L$1)</f>
        <v>0</v>
      </c>
      <c r="DX7" s="12">
        <f>SUMIFS('Suivi des arrêts'!$T$10:$T$43,'Suivi des arrêts'!$A$10:$A$43,A7,'Suivi des arrêts'!$G$10:$G$43,BASE!$L$2)</f>
        <v>0</v>
      </c>
      <c r="DY7" s="12">
        <f t="shared" si="26"/>
        <v>0</v>
      </c>
      <c r="DZ7" s="12">
        <f>SUMIFS('Suivi des arrêts'!$T$10:$T$43,'Suivi des arrêts'!$A$10:$A$43,A7,'Suivi des arrêts'!$G$10:$G$43,BASE!$L$5)</f>
        <v>0</v>
      </c>
      <c r="EA7" s="12">
        <f>SUMIFS('Suivi des arrêts'!$T$10:$T$43,'Suivi des arrêts'!$A$10:$A$43,A7,'Suivi des arrêts'!$G$10:$G$43,BASE!$L$6)</f>
        <v>0</v>
      </c>
      <c r="EB7" s="12">
        <f>SUMIFS('Suivi des arrêts'!$T$10:$T$43,'Suivi des arrêts'!$A$10:$A$43,A7,'Suivi des arrêts'!$G$10:$G$43,BASE!$L$8)</f>
        <v>0</v>
      </c>
      <c r="EC7" s="12">
        <f t="shared" si="27"/>
        <v>0</v>
      </c>
      <c r="ED7" s="12">
        <f>SUMIFS('Suivi des arrêts'!$T$10:$T$43,'Suivi des arrêts'!$A$10:$A$43,A7,'Suivi des arrêts'!$G$10:$G$43,BASE!$L$7)</f>
        <v>0</v>
      </c>
      <c r="EE7" s="12">
        <f>SUMIFS('Absences 2016'!$Q$7:$Q$41,'Absences 2016'!$A$7:$A$41,A7,'Absences 2016'!$F$7:$F$41,BASE!$S$2)</f>
        <v>0</v>
      </c>
      <c r="EF7" s="12">
        <f>SUMIFS('Absences 2016'!$Q$7:$Q$41,'Absences 2016'!$A$7:$A$41,A7,'Absences 2016'!$F$7:$F$41,BASE!$S$3)</f>
        <v>0</v>
      </c>
      <c r="EG7" s="12">
        <f>SUMIFS('Absences 2016'!$Q$7:$Q$41,'Absences 2016'!$A$7:$A$41,A7,'Absences 2016'!$F$7:$F$41,BASE!$S$4)</f>
        <v>0</v>
      </c>
      <c r="EH7" s="87">
        <f>SUMIFS('Absences 2016'!$Q$7:$Q$41,'Absences 2016'!$A$7:$A$41,A7,'Absences 2016'!$F$7:$F$41,BASE!$S$5)</f>
        <v>0</v>
      </c>
      <c r="EI7" s="86">
        <f>SUMIFS('Suivi des arrêts'!$U$10:$U$43,'Suivi des arrêts'!$A$10:$A$43,A7,'Suivi des arrêts'!$G$10:$G$43,BASE!$L$3)</f>
        <v>0</v>
      </c>
      <c r="EJ7" s="12">
        <f>SUMIFS('Suivi des arrêts'!$U$10:$U$43,'Suivi des arrêts'!$A$10:$A$43,A7,'Suivi des arrêts'!$G$10:$G$43,BASE!$L$4)</f>
        <v>31</v>
      </c>
      <c r="EK7" s="12">
        <f t="shared" si="28"/>
        <v>31</v>
      </c>
      <c r="EL7" s="12">
        <f>SUMIFS('Suivi des arrêts'!$U$10:$U$43,'Suivi des arrêts'!$A$10:$A$43,A7,'Suivi des arrêts'!$G$10:$G$43,BASE!$L$1)</f>
        <v>0</v>
      </c>
      <c r="EM7" s="12">
        <f>SUMIFS('Suivi des arrêts'!$U$10:$U$43,'Suivi des arrêts'!$A$10:$A$43,A7,'Suivi des arrêts'!$G$10:$G$43,BASE!$L$2)</f>
        <v>0</v>
      </c>
      <c r="EN7" s="12">
        <f t="shared" si="29"/>
        <v>0</v>
      </c>
      <c r="EO7" s="12">
        <f>SUMIFS('Suivi des arrêts'!$U$10:$U$43,'Suivi des arrêts'!$A$10:$A$43,A7,'Suivi des arrêts'!$G$10:$G$43,BASE!$L$5)</f>
        <v>0</v>
      </c>
      <c r="EP7" s="12">
        <f>SUMIFS('Suivi des arrêts'!$U$10:$U$43,'Suivi des arrêts'!$A$10:$A$43,A7,'Suivi des arrêts'!$G$10:$G$43,BASE!$L$6)</f>
        <v>0</v>
      </c>
      <c r="EQ7" s="12">
        <f>SUMIFS('Suivi des arrêts'!$U$10:$U$43,'Suivi des arrêts'!$A$10:$A$43,A7,'Suivi des arrêts'!$G$10:$G$43,BASE!$L$8)</f>
        <v>0</v>
      </c>
      <c r="ER7" s="12">
        <f t="shared" si="30"/>
        <v>0</v>
      </c>
      <c r="ES7" s="12">
        <f>SUMIFS('Suivi des arrêts'!$U$10:$U$43,'Suivi des arrêts'!$A$10:$A$43,A7,'Suivi des arrêts'!$G$10:$G$43,BASE!$L$7)</f>
        <v>0</v>
      </c>
      <c r="ET7" s="12">
        <f>SUMIFS('Absences 2016'!$R$7:$R$41,'Absences 2016'!$A$7:$A$41,A7,'Absences 2016'!$F$7:$F$41,BASE!$S$2)</f>
        <v>0</v>
      </c>
      <c r="EU7" s="12">
        <f>SUMIFS('Absences 2016'!$R$7:$R$41,'Absences 2016'!$A$7:$A$41,A7,'Absences 2016'!$F$7:$F$41,BASE!$S$3)</f>
        <v>0</v>
      </c>
      <c r="EV7" s="12">
        <f>SUMIFS('Absences 2016'!$R$7:$R$41,'Absences 2016'!$A$7:$A$41,A7,'Absences 2016'!$F$7:$F$41,BASE!$S$4)</f>
        <v>0</v>
      </c>
      <c r="EW7" s="87">
        <f>SUMIFS('Absences 2016'!$R$7:$R$41,'Absences 2016'!$A$7:$A$41,A7,'Absences 2016'!$F$7:$F$41,BASE!$S$5)</f>
        <v>0</v>
      </c>
      <c r="EX7" s="86">
        <f>SUMIFS('Suivi des arrêts'!$V$10:$V$43,'Suivi des arrêts'!$A$10:$A$43,A7,'Suivi des arrêts'!$G$10:$G$43,BASE!$L$3)</f>
        <v>0</v>
      </c>
      <c r="EY7" s="12">
        <f>SUMIFS('Suivi des arrêts'!$V$10:$V$43,'Suivi des arrêts'!$A$10:$A$43,A7,'Suivi des arrêts'!$G$10:$G$43,BASE!$L$4)</f>
        <v>30</v>
      </c>
      <c r="EZ7" s="12">
        <f t="shared" si="31"/>
        <v>30</v>
      </c>
      <c r="FA7" s="12">
        <f>SUMIFS('Suivi des arrêts'!$V$10:$V$43,'Suivi des arrêts'!$A$10:$A$43,A7,'Suivi des arrêts'!$G$10:$G$43,BASE!$L$1)</f>
        <v>0</v>
      </c>
      <c r="FB7" s="12">
        <f>SUMIFS('Suivi des arrêts'!$V$10:$V$43,'Suivi des arrêts'!$A$10:$A$43,A7,'Suivi des arrêts'!$G$10:$G$43,BASE!$L$2)</f>
        <v>0</v>
      </c>
      <c r="FC7" s="12">
        <f t="shared" si="32"/>
        <v>0</v>
      </c>
      <c r="FD7" s="12">
        <f>SUMIFS('Suivi des arrêts'!$V$10:$V$43,'Suivi des arrêts'!$A$10:$A$43,A7,'Suivi des arrêts'!$G$10:$G$43,BASE!$L$5)</f>
        <v>0</v>
      </c>
      <c r="FE7" s="12">
        <f>SUMIFS('Suivi des arrêts'!$V$10:$V$43,'Suivi des arrêts'!$A$10:$A$43,A7,'Suivi des arrêts'!$G$10:$G$43,BASE!$L$6)</f>
        <v>0</v>
      </c>
      <c r="FF7" s="12">
        <f>SUMIFS('Suivi des arrêts'!$V$10:$V$43,'Suivi des arrêts'!$A$10:$A$43,A7,'Suivi des arrêts'!$G$10:$G$43,BASE!$L$8)</f>
        <v>0</v>
      </c>
      <c r="FG7" s="12">
        <f t="shared" si="33"/>
        <v>0</v>
      </c>
      <c r="FH7" s="12">
        <f>SUMIFS('Suivi des arrêts'!$V$10:$V$43,'Suivi des arrêts'!$A$10:$A$43,A7,'Suivi des arrêts'!$G$10:$G$43,BASE!$L$7)</f>
        <v>0</v>
      </c>
      <c r="FI7" s="12">
        <f>SUMIFS('Absences 2016'!$S$7:$S$41,'Absences 2016'!$A$7:$A$41,A7,'Absences 2016'!$F$7:$F$41,BASE!$S$2)</f>
        <v>0</v>
      </c>
      <c r="FJ7" s="12">
        <f>SUMIFS('Absences 2016'!$S$7:$S$41,'Absences 2016'!$A$7:$A$41,A7,'Absences 2016'!$F$7:$F$41,BASE!$S$3)</f>
        <v>0</v>
      </c>
      <c r="FK7" s="12">
        <f>SUMIFS('Absences 2016'!$S$7:$S$41,'Absences 2016'!$A$7:$A$41,A7,'Absences 2016'!$F$7:$F$41,BASE!$S$4)</f>
        <v>0</v>
      </c>
      <c r="FL7" s="87">
        <f>SUMIFS('Absences 2016'!$S$7:$S$41,'Absences 2016'!$A$7:$A$41,A7,'Absences 2016'!$F$7:$F$41,BASE!$S$5)</f>
        <v>0</v>
      </c>
      <c r="FM7" s="86">
        <f>SUMIFS('Suivi des arrêts'!$W$10:$W$43,'Suivi des arrêts'!$A$10:$A$43,A7,'Suivi des arrêts'!$G$10:$G$43,BASE!$L$3)</f>
        <v>0</v>
      </c>
      <c r="FN7" s="12">
        <f>SUMIFS('Suivi des arrêts'!$W$10:$W$43,'Suivi des arrêts'!$A$10:$A$43,A7,'Suivi des arrêts'!$G$10:$G$43,BASE!$L$4)</f>
        <v>4</v>
      </c>
      <c r="FO7" s="12">
        <f t="shared" si="34"/>
        <v>4</v>
      </c>
      <c r="FP7" s="12">
        <f>SUMIFS('Suivi des arrêts'!$W$10:$W$43,'Suivi des arrêts'!$A$10:$A$43,A7,'Suivi des arrêts'!$G$10:$G$43,BASE!$L$1)</f>
        <v>0</v>
      </c>
      <c r="FQ7" s="12">
        <f>SUMIFS('Suivi des arrêts'!$W$10:$W$43,'Suivi des arrêts'!$A$10:$A$43,A7,'Suivi des arrêts'!$G$10:$G$43,BASE!$L$2)</f>
        <v>0</v>
      </c>
      <c r="FR7" s="12">
        <f t="shared" si="35"/>
        <v>0</v>
      </c>
      <c r="FS7" s="12">
        <f>SUMIFS('Suivi des arrêts'!$W$10:$W$43,'Suivi des arrêts'!$A$10:$A$43,A7,'Suivi des arrêts'!$G$10:$G$43,BASE!$L$5)</f>
        <v>0</v>
      </c>
      <c r="FT7" s="12">
        <f>SUMIFS('Suivi des arrêts'!$W$10:$W$43,'Suivi des arrêts'!$A$10:$A$43,A7,'Suivi des arrêts'!$G$10:$G$43,BASE!$L$6)</f>
        <v>0</v>
      </c>
      <c r="FU7" s="12">
        <f>SUMIFS('Suivi des arrêts'!$W$10:$W$43,'Suivi des arrêts'!$A$10:$A$43,A7,'Suivi des arrêts'!$G$10:$G$43,BASE!$L$8)</f>
        <v>0</v>
      </c>
      <c r="FV7" s="12">
        <f t="shared" si="36"/>
        <v>0</v>
      </c>
      <c r="FW7" s="12">
        <f>SUMIFS('Suivi des arrêts'!$W$10:$W$43,'Suivi des arrêts'!$A$10:$A$43,A7,'Suivi des arrêts'!$G$10:$G$43,BASE!$L$7)</f>
        <v>0</v>
      </c>
      <c r="FX7" s="12">
        <f>SUMIFS('Absences 2016'!$T$7:$T$41,'Absences 2016'!$A$7:$A$41,A7,'Absences 2016'!$F$7:$F$41,BASE!$S$2)</f>
        <v>0</v>
      </c>
      <c r="FY7" s="12">
        <f>SUMIFS('Absences 2016'!$T$7:$T$41,'Absences 2016'!$A$7:$A$41,A7,'Absences 2016'!$F$7:$F$41,BASE!$S$3)</f>
        <v>0</v>
      </c>
      <c r="FZ7" s="12">
        <f>SUMIFS('Absences 2016'!$T$7:$T$41,'Absences 2016'!$A$7:$A$41,A7,'Absences 2016'!$F$7:$F$41,BASE!$S$4)</f>
        <v>0</v>
      </c>
      <c r="GA7" s="87">
        <f>SUMIFS('Absences 2016'!$T$7:$T$41,'Absences 2016'!$A$7:$A$41,A7,'Absences 2016'!$F$7:$F$41,BASE!$S$5)</f>
        <v>0</v>
      </c>
      <c r="GB7" s="22">
        <f t="shared" si="37"/>
        <v>115</v>
      </c>
      <c r="GC7" s="22">
        <f t="shared" si="38"/>
        <v>0</v>
      </c>
      <c r="GD7" s="22">
        <f t="shared" si="39"/>
        <v>0</v>
      </c>
      <c r="GE7" s="22">
        <f t="shared" si="40"/>
        <v>0</v>
      </c>
      <c r="GF7" s="22">
        <f t="shared" si="41"/>
        <v>0</v>
      </c>
      <c r="GG7" s="22">
        <f t="shared" si="42"/>
        <v>0</v>
      </c>
      <c r="GH7" s="22">
        <f t="shared" si="43"/>
        <v>0</v>
      </c>
      <c r="GI7" s="22">
        <f t="shared" si="44"/>
        <v>0</v>
      </c>
    </row>
    <row r="8" spans="1:191" x14ac:dyDescent="0.25">
      <c r="A8" s="8">
        <f>+BASE!A6</f>
        <v>6</v>
      </c>
      <c r="B8" s="9" t="str">
        <f>+BASE!B6</f>
        <v>marie</v>
      </c>
      <c r="C8" s="9" t="str">
        <f>+BASE!C6</f>
        <v>JENNIFER</v>
      </c>
      <c r="D8" s="86">
        <f>SUMIFS('Suivi des arrêts'!$L$10:$L$43,'Suivi des arrêts'!$A$10:$A$43,A8,'Suivi des arrêts'!$G$10:$G$43,BASE!$L$3)</f>
        <v>0</v>
      </c>
      <c r="E8" s="12">
        <f>SUMIFS('Suivi des arrêts'!$L$10:$L$43,'Suivi des arrêts'!$A$10:$A$43,A8,'Suivi des arrêts'!$G$10:$G$43,BASE!$L$4)</f>
        <v>0</v>
      </c>
      <c r="F8" s="12">
        <f t="shared" si="1"/>
        <v>0</v>
      </c>
      <c r="G8" s="12">
        <f>SUMIFS('Suivi des arrêts'!$L$10:$L$43,'Suivi des arrêts'!$A$10:$A$43,A8,'Suivi des arrêts'!$G$10:$G$43,BASE!$L$1)</f>
        <v>0</v>
      </c>
      <c r="H8" s="12">
        <f>SUMIFS('Suivi des arrêts'!$L$10:$L$43,'Suivi des arrêts'!$A$10:$A$43,B8,'Suivi des arrêts'!$G$10:$G$43,BASE!$L$2)</f>
        <v>0</v>
      </c>
      <c r="I8" s="12">
        <f t="shared" si="2"/>
        <v>0</v>
      </c>
      <c r="J8" s="12">
        <f>SUMIFS('Suivi des arrêts'!$L$10:$L$43,'Suivi des arrêts'!$A$10:$A$43,A8,'Suivi des arrêts'!$G$10:$G$43,BASE!$L$5)</f>
        <v>0</v>
      </c>
      <c r="K8" s="12">
        <f>SUMIFS('Suivi des arrêts'!$L$10:$L$43,'Suivi des arrêts'!$A$10:$A$43,A8,'Suivi des arrêts'!$G$10:$G$43,BASE!$L$6)</f>
        <v>0</v>
      </c>
      <c r="L8" s="12">
        <f>SUMIFS('Suivi des arrêts'!$L$10:$L$43,'Suivi des arrêts'!$A$10:$A$43,A8,'Suivi des arrêts'!$G$10:$G$43,BASE!$L$8)</f>
        <v>0</v>
      </c>
      <c r="M8" s="12">
        <f t="shared" si="3"/>
        <v>0</v>
      </c>
      <c r="N8" s="12">
        <f>SUMIFS('Suivi des arrêts'!$L$10:$L$43,'Suivi des arrêts'!$A$10:$A$43,A8,'Suivi des arrêts'!$G$10:$G$43,BASE!$L$7)</f>
        <v>0</v>
      </c>
      <c r="O8" s="12">
        <f>SUMIFS('Absences 2016'!$I$7:$I$41,'Absences 2016'!$A$7:$A$41,A8,'Absences 2016'!$F$7:$F$41,BASE!$S$2)</f>
        <v>0</v>
      </c>
      <c r="P8" s="12">
        <f>SUMIFS('Absences 2016'!$I$7:$I$41,'Absences 2016'!$A$7:$A$41,A8,'Absences 2016'!$F$7:$F$41,BASE!$S$3)</f>
        <v>0</v>
      </c>
      <c r="Q8" s="12">
        <f>SUMIFS('Absences 2016'!$I$7:$I$41,'Absences 2016'!$A$7:$A$41,A8,'Absences 2016'!$F$7:$F$41,BASE!$S$4)</f>
        <v>0</v>
      </c>
      <c r="R8" s="87">
        <f>SUMIFS('Absences 2016'!$I$7:$I$41,'Absences 2016'!$A$7:$A$41,A8,'Absences 2016'!$F$7:$F$41,BASE!$S$5)</f>
        <v>0</v>
      </c>
      <c r="S8" s="86">
        <f>SUMIFS('Suivi des arrêts'!$M$10:$M$43,'Suivi des arrêts'!$A$10:$A$43,A8,'Suivi des arrêts'!$G$10:$G$43,BASE!$L$3)</f>
        <v>0</v>
      </c>
      <c r="T8" s="12">
        <f>SUMIFS('Suivi des arrêts'!$M$10:$M$43,'Suivi des arrêts'!$A$10:$A$43,A8,'Suivi des arrêts'!$G$10:$G$43,BASE!$L$4)</f>
        <v>0</v>
      </c>
      <c r="U8" s="12">
        <f t="shared" si="4"/>
        <v>0</v>
      </c>
      <c r="V8" s="12">
        <f>SUMIFS('Suivi des arrêts'!$M$10:$M$43,'Suivi des arrêts'!$A$10:$A$43,A8,'Suivi des arrêts'!$G$10:$G$43,BASE!$L$1)</f>
        <v>0</v>
      </c>
      <c r="W8" s="12">
        <f>SUMIFS('Suivi des arrêts'!$M$10:$M$43,'Suivi des arrêts'!$A$10:$A$43,A8,'Suivi des arrêts'!$G$10:$G$43,BASE!$L$2)</f>
        <v>0</v>
      </c>
      <c r="X8" s="12">
        <f t="shared" si="5"/>
        <v>0</v>
      </c>
      <c r="Y8" s="12">
        <f>SUMIFS('Suivi des arrêts'!$M$10:$M$43,'Suivi des arrêts'!$A$10:$A$43,A8,'Suivi des arrêts'!$G$10:$G$43,BASE!$L$5)</f>
        <v>0</v>
      </c>
      <c r="Z8" s="12">
        <f>SUMIFS('Suivi des arrêts'!$M$10:$M$43,'Suivi des arrêts'!$A$10:$A$43,A8,'Suivi des arrêts'!$G$10:$G$43,BASE!$L$6)</f>
        <v>0</v>
      </c>
      <c r="AA8" s="12">
        <f>SUMIFS('Suivi des arrêts'!$M$10:$M$43,'Suivi des arrêts'!$A$10:$A$43,A8,'Suivi des arrêts'!$G$10:$G$43,BASE!$L$8)</f>
        <v>0</v>
      </c>
      <c r="AB8" s="12">
        <f t="shared" si="6"/>
        <v>0</v>
      </c>
      <c r="AC8" s="12">
        <f>SUMIFS('Suivi des arrêts'!$M$10:$M$43,'Suivi des arrêts'!$A$10:$A$43,A8,'Suivi des arrêts'!$G$10:$G$43,BASE!$L$7)</f>
        <v>0</v>
      </c>
      <c r="AD8" s="12">
        <f>SUMIFS('Absences 2016'!$J$7:$J$41,'Absences 2016'!$A$7:$A$41,A8,'Absences 2016'!$F$7:$F$41,BASE!$S$2)</f>
        <v>0</v>
      </c>
      <c r="AE8" s="12">
        <f>SUMIFS('Absences 2016'!$J$7:$J$41,'Absences 2016'!$A$7:$A$41,A8,'Absences 2016'!$F$7:$F$41,BASE!$S$3)</f>
        <v>0</v>
      </c>
      <c r="AF8" s="12">
        <f>SUMIFS('Absences 2016'!$J$7:$J$41,'Absences 2016'!$A$7:$A$41,A8,'Absences 2016'!$F$7:$F$41,BASE!$S$4)</f>
        <v>0</v>
      </c>
      <c r="AG8" s="87">
        <f>SUMIFS('Absences 2016'!$J$7:$J$41,'Absences 2016'!$A$7:$A$41,A8,'Absences 2016'!$F$7:$F$41,BASE!$S$5)</f>
        <v>0</v>
      </c>
      <c r="AH8" s="86">
        <f>SUMIFS('Suivi des arrêts'!$N$10:$N$43,'Suivi des arrêts'!$A$10:$A$43,A8,'Suivi des arrêts'!$G$10:$G$43,BASE!$L$3)</f>
        <v>5</v>
      </c>
      <c r="AI8" s="12">
        <f>SUMIFS('Suivi des arrêts'!$N$10:$N$43,'Suivi des arrêts'!$A$10:$A$43,A8,'Suivi des arrêts'!$G$10:$G$43,BASE!$L$4)</f>
        <v>0</v>
      </c>
      <c r="AJ8" s="12">
        <f t="shared" si="7"/>
        <v>5</v>
      </c>
      <c r="AK8" s="12">
        <f>SUMIFS('Suivi des arrêts'!$N$10:$N$43,'Suivi des arrêts'!$A$10:$A$43,A8,'Suivi des arrêts'!$G$10:$G$43,BASE!$L$1)</f>
        <v>0</v>
      </c>
      <c r="AL8" s="12">
        <f>SUMIFS('Suivi des arrêts'!$N$10:$N$43,'Suivi des arrêts'!$A$10:$A$43,A8,'Suivi des arrêts'!$G$10:$G$43,BASE!$L$2)</f>
        <v>0</v>
      </c>
      <c r="AM8" s="12">
        <f t="shared" si="8"/>
        <v>0</v>
      </c>
      <c r="AN8" s="12">
        <f>SUMIFS('Suivi des arrêts'!$N$10:$N$43,'Suivi des arrêts'!$A$10:$A$43,A8,'Suivi des arrêts'!$G$10:$G$43,BASE!$L$5)</f>
        <v>0</v>
      </c>
      <c r="AO8" s="12">
        <f>SUMIFS('Suivi des arrêts'!$N$10:$N$43,'Suivi des arrêts'!$A$10:$A$43,A8,'Suivi des arrêts'!$G$10:$G$43,BASE!$L$6)</f>
        <v>0</v>
      </c>
      <c r="AP8" s="12">
        <f>SUMIFS('Suivi des arrêts'!$N$10:$N$43,'Suivi des arrêts'!$A$10:$A$43,A8,'Suivi des arrêts'!$G$10:$G$43,BASE!$L$8)</f>
        <v>0</v>
      </c>
      <c r="AQ8" s="12">
        <f t="shared" si="9"/>
        <v>0</v>
      </c>
      <c r="AR8" s="12">
        <f>SUMIFS('Suivi des arrêts'!$N$10:$N$43,'Suivi des arrêts'!$A$10:$A$43,A8,'Suivi des arrêts'!$G$10:$G$43,BASE!$L$7)</f>
        <v>0</v>
      </c>
      <c r="AS8" s="12">
        <f>SUMIFS('Absences 2016'!$K$7:$K$41,'Absences 2016'!$A$7:$A$41,A8,'Absences 2016'!$F$7:$F$41,BASE!$S$2)</f>
        <v>0</v>
      </c>
      <c r="AT8" s="12">
        <f>SUMIFS('Absences 2016'!$K$7:$K$41,'Absences 2016'!$A$7:$A$41,A8,'Absences 2016'!$F$7:$F$41,BASE!$S$3)</f>
        <v>0</v>
      </c>
      <c r="AU8" s="12">
        <f>SUMIFS('Absences 2016'!$K$7:$K$41,'Absences 2016'!$A$7:$A$41,A8,'Absences 2016'!$F$7:$F$41,BASE!$S$4)</f>
        <v>0</v>
      </c>
      <c r="AV8" s="87">
        <f>SUMIFS('Absences 2016'!$K$7:$K$41,'Absences 2016'!$A$7:$A$41,A8,'Absences 2016'!$F$7:$F$41,BASE!$S$5)</f>
        <v>0</v>
      </c>
      <c r="AW8" s="86">
        <f>SUMIFS('Suivi des arrêts'!$O$10:$O$43,'Suivi des arrêts'!$A$10:$A$43,A8,'Suivi des arrêts'!$G$10:$G$43,BASE!$L$3)</f>
        <v>0</v>
      </c>
      <c r="AX8" s="12">
        <f>SUMIFS('Suivi des arrêts'!$O$10:$O$43,'Suivi des arrêts'!$A$10:$A$43,A8,'Suivi des arrêts'!$G$10:$G$43,BASE!$L$4)</f>
        <v>20</v>
      </c>
      <c r="AY8" s="12">
        <f t="shared" si="10"/>
        <v>20</v>
      </c>
      <c r="AZ8" s="12">
        <f>SUMIFS('Suivi des arrêts'!$O$10:$O$43,'Suivi des arrêts'!$A$10:$A$43,A8,'Suivi des arrêts'!$G$10:$G$43,BASE!$L$1)</f>
        <v>0</v>
      </c>
      <c r="BA8" s="12">
        <f>SUMIFS('Suivi des arrêts'!$O$10:$O$43,'Suivi des arrêts'!$A$10:$A$43,A8,'Suivi des arrêts'!$G$10:$G$43,BASE!$L$2)</f>
        <v>0</v>
      </c>
      <c r="BB8" s="12">
        <f t="shared" si="11"/>
        <v>0</v>
      </c>
      <c r="BC8" s="12">
        <f>SUMIFS('Suivi des arrêts'!$O$10:$O$43,'Suivi des arrêts'!$A$10:$A$43,A8,'Suivi des arrêts'!$G$10:$G$43,BASE!$L$5)</f>
        <v>0</v>
      </c>
      <c r="BD8" s="12">
        <f>SUMIFS('Suivi des arrêts'!$O$10:$O$43,'Suivi des arrêts'!$A$10:$A$43,A8,'Suivi des arrêts'!$G$10:$G$43,BASE!$L$6)</f>
        <v>0</v>
      </c>
      <c r="BE8" s="12">
        <f>SUMIFS('Suivi des arrêts'!$O$10:$O$43,'Suivi des arrêts'!$A$10:$A$43,A8,'Suivi des arrêts'!$G$10:$G$43,BASE!$L$8)</f>
        <v>0</v>
      </c>
      <c r="BF8" s="12">
        <f t="shared" si="12"/>
        <v>0</v>
      </c>
      <c r="BG8" s="12">
        <f>SUMIFS('Suivi des arrêts'!$O$10:$O$43,'Suivi des arrêts'!$A$10:$A$43,A8,'Suivi des arrêts'!$G$10:$G$43,BASE!$L$7)</f>
        <v>0</v>
      </c>
      <c r="BH8" s="12">
        <f>SUMIFS('Absences 2016'!$L$7:$L$41,'Absences 2016'!$A$7:$A$41,A8,'Absences 2016'!$F$7:$F$41,BASE!$S$2)</f>
        <v>0</v>
      </c>
      <c r="BI8" s="12">
        <f>SUMIFS('Absences 2016'!$L$7:$L$41,'Absences 2016'!$A$7:$A$41,A8,'Absences 2016'!$F$7:$F$41,BASE!$S$3)</f>
        <v>0</v>
      </c>
      <c r="BJ8" s="12">
        <f>SUMIFS('Absences 2016'!$L$7:$L$41,'Absences 2016'!$A$7:$A$41,A8,'Absences 2016'!$F$7:$F$41,BASE!$S$4)</f>
        <v>0</v>
      </c>
      <c r="BK8" s="87">
        <f>SUMIFS('Absences 2016'!$L$7:$L$41,'Absences 2016'!$A$7:$A$41,A8,'Absences 2016'!$F$7:$F$41,BASE!$S$5)</f>
        <v>0</v>
      </c>
      <c r="BL8" s="86">
        <f>SUMIFS('Suivi des arrêts'!$P$10:$P$43,'Suivi des arrêts'!$A$10:$A$43,A8,'Suivi des arrêts'!$G$10:$G$43,BASE!$L$3)</f>
        <v>0</v>
      </c>
      <c r="BM8" s="12">
        <f>SUMIFS('Suivi des arrêts'!$P$10:$P$43,'Suivi des arrêts'!$A$10:$A$43,A8,'Suivi des arrêts'!$G$10:$G$43,BASE!$L$4)</f>
        <v>31</v>
      </c>
      <c r="BN8" s="12">
        <f t="shared" si="13"/>
        <v>31</v>
      </c>
      <c r="BO8" s="12">
        <f>SUMIFS('Suivi des arrêts'!$P$10:$P$43,'Suivi des arrêts'!$A$10:$A$43,A8,'Suivi des arrêts'!$G$10:$G$43,BASE!$L$1)</f>
        <v>0</v>
      </c>
      <c r="BP8" s="12">
        <f>SUMIFS('Suivi des arrêts'!$P$10:$P$43,'Suivi des arrêts'!$A$10:$A$43,A8,'Suivi des arrêts'!$G$10:$G$43,BASE!$L$2)</f>
        <v>0</v>
      </c>
      <c r="BQ8" s="12">
        <f t="shared" si="14"/>
        <v>0</v>
      </c>
      <c r="BR8" s="12">
        <f>SUMIFS('Suivi des arrêts'!$P$10:$P$43,'Suivi des arrêts'!$A$10:$A$43,A8,'Suivi des arrêts'!$G$10:$G$43,BASE!$L$5)</f>
        <v>0</v>
      </c>
      <c r="BS8" s="12">
        <f>SUMIFS('Suivi des arrêts'!$P$10:$P$43,'Suivi des arrêts'!$A$10:$A$43,A8,'Suivi des arrêts'!$G$10:$G$43,BASE!$L$6)</f>
        <v>0</v>
      </c>
      <c r="BT8" s="12">
        <f>SUMIFS('Suivi des arrêts'!$P$10:$P$43,'Suivi des arrêts'!$A$10:$A$43,A8,'Suivi des arrêts'!$G$10:$G$43,BASE!$L$8)</f>
        <v>0</v>
      </c>
      <c r="BU8" s="12">
        <f t="shared" si="15"/>
        <v>0</v>
      </c>
      <c r="BV8" s="12">
        <f>SUMIFS('Suivi des arrêts'!$P$10:$P$43,'Suivi des arrêts'!$A$10:$A$43,A8,'Suivi des arrêts'!$G$10:$G$43,BASE!$L$7)</f>
        <v>0</v>
      </c>
      <c r="BW8" s="12">
        <f>SUMIFS('Absences 2016'!$M$7:$M$41,'Absences 2016'!$A$7:$A$41,A8,'Absences 2016'!$F$7:$F$41,BASE!$S$2)</f>
        <v>1</v>
      </c>
      <c r="BX8" s="12">
        <f>SUMIFS('Absences 2016'!$M$7:$M$41,'Absences 2016'!$A$7:$A$41,A8,'Absences 2016'!$F$7:$F$41,BASE!$S$3)</f>
        <v>0</v>
      </c>
      <c r="BY8" s="12">
        <f>SUMIFS('Absences 2016'!$M$7:$M$41,'Absences 2016'!$A$7:$A$41,A8,'Absences 2016'!$F$7:$F$41,BASE!$S$4)</f>
        <v>0</v>
      </c>
      <c r="BZ8" s="87">
        <f>SUMIFS('Absences 2016'!$M$7:$M$41,'Absences 2016'!$A$7:$A$41,A8,'Absences 2016'!$F$7:$F$41,BASE!$S$5)</f>
        <v>0</v>
      </c>
      <c r="CA8" s="86">
        <f>SUMIFS('Suivi des arrêts'!$Q$10:$Q$43,'Suivi des arrêts'!$A$10:$A$43,A8,'Suivi des arrêts'!$G$10:$G$43,BASE!$L$3)</f>
        <v>0</v>
      </c>
      <c r="CB8" s="12">
        <f>SUMIFS('Suivi des arrêts'!$Q$10:$Q$43,'Suivi des arrêts'!$A$10:$A$43,A8,'Suivi des arrêts'!$G$10:$G$43,BASE!$L$4)</f>
        <v>30</v>
      </c>
      <c r="CC8" s="12">
        <f t="shared" si="16"/>
        <v>30</v>
      </c>
      <c r="CD8" s="12">
        <f>SUMIFS('Suivi des arrêts'!$Q$10:$Q$43,'Suivi des arrêts'!$A$10:$A$43,A8,'Suivi des arrêts'!$G$10:$G$43,BASE!$L$1)</f>
        <v>0</v>
      </c>
      <c r="CE8" s="12">
        <f>SUMIFS('Suivi des arrêts'!$Q$10:$Q$43,'Suivi des arrêts'!$A$10:$A$43,A8,'Suivi des arrêts'!$G$10:$G$43,BASE!$L$2)</f>
        <v>0</v>
      </c>
      <c r="CF8" s="12">
        <f t="shared" si="17"/>
        <v>0</v>
      </c>
      <c r="CG8" s="12">
        <f>SUMIFS('Suivi des arrêts'!$Q$10:$Q$43,'Suivi des arrêts'!$A$10:$A$43,A8,'Suivi des arrêts'!$G$10:$G$43,BASE!$L$5)</f>
        <v>0</v>
      </c>
      <c r="CH8" s="12">
        <f>SUMIFS('Suivi des arrêts'!$Q$10:$Q$43,'Suivi des arrêts'!$A$10:$A$43,A8,'Suivi des arrêts'!$G$10:$G$43,BASE!$L$6)</f>
        <v>0</v>
      </c>
      <c r="CI8" s="12">
        <f>SUMIFS('Suivi des arrêts'!$Q$10:$Q$43,'Suivi des arrêts'!$A$10:$A$43,A8,'Suivi des arrêts'!$G$10:$G$43,BASE!$L$8)</f>
        <v>0</v>
      </c>
      <c r="CJ8" s="12">
        <f t="shared" si="18"/>
        <v>0</v>
      </c>
      <c r="CK8" s="12">
        <f>SUMIFS('Suivi des arrêts'!$Q$10:$Q$43,'Suivi des arrêts'!$A$10:$A$43,A8,'Suivi des arrêts'!$G$10:$G$43,BASE!$L$7)</f>
        <v>0</v>
      </c>
      <c r="CL8" s="12">
        <f>SUMIFS('Absences 2016'!$N$7:$N$41,'Absences 2016'!$A$7:$A$41,A8,'Absences 2016'!$F$7:$F$41,BASE!$S$2)</f>
        <v>0</v>
      </c>
      <c r="CM8" s="12">
        <f>SUMIFS('Absences 2016'!$N$7:$N$41,'Absences 2016'!$A$7:$A$41,A8,'Absences 2016'!$F$7:$F$41,BASE!$S$3)</f>
        <v>0</v>
      </c>
      <c r="CN8" s="12">
        <f>SUMIFS('Absences 2016'!$N$7:$N$41,'Absences 2016'!$A$7:$A$41,A8,'Absences 2016'!$F$7:$F$41,BASE!$S$4)</f>
        <v>0</v>
      </c>
      <c r="CO8" s="87">
        <f>SUMIFS('Absences 2016'!$N$7:$N$41,'Absences 2016'!$A$7:$A$41,A8,'Absences 2016'!$F$7:$F$41,BASE!$S$5)</f>
        <v>0</v>
      </c>
      <c r="CP8" s="86">
        <f>SUMIFS('Suivi des arrêts'!$R$10:$R$43,'Suivi des arrêts'!$A$10:$A$43,A8,'Suivi des arrêts'!$G$10:$G$43,BASE!$L$3)</f>
        <v>0</v>
      </c>
      <c r="CQ8" s="12">
        <f>SUMIFS('Suivi des arrêts'!$R$10:$R$43,'Suivi des arrêts'!$A$10:$A$43,A8,'Suivi des arrêts'!$G$10:$G$43,BASE!$L$4)</f>
        <v>8</v>
      </c>
      <c r="CR8" s="12">
        <f t="shared" si="19"/>
        <v>8</v>
      </c>
      <c r="CS8" s="12">
        <f>SUMIFS('Suivi des arrêts'!$R$10:$R$43,'Suivi des arrêts'!$A$10:$A$43,A8,'Suivi des arrêts'!$G$10:$G$43,BASE!$L$1)</f>
        <v>0</v>
      </c>
      <c r="CT8" s="12">
        <f>SUMIFS('Suivi des arrêts'!$R$10:$R$43,'Suivi des arrêts'!$A$10:$A$43,A8,'Suivi des arrêts'!$G$10:$G$43,BASE!$L$2)</f>
        <v>0</v>
      </c>
      <c r="CU8" s="12">
        <f t="shared" si="20"/>
        <v>0</v>
      </c>
      <c r="CV8" s="12">
        <f>SUMIFS('Suivi des arrêts'!$R$10:$R$43,'Suivi des arrêts'!$A$10:$A$43,A8,'Suivi des arrêts'!$G$10:$G$43,BASE!$L$5)</f>
        <v>0</v>
      </c>
      <c r="CW8" s="12">
        <f>SUMIFS('Suivi des arrêts'!$R$10:$R$43,'Suivi des arrêts'!$A$10:$A$43,A8,'Suivi des arrêts'!$G$10:$G$43,BASE!$L$6)</f>
        <v>0</v>
      </c>
      <c r="CX8" s="12">
        <f>SUMIFS('Suivi des arrêts'!$R$10:$R$43,'Suivi des arrêts'!$A$10:$A$43,A8,'Suivi des arrêts'!$G$10:$G$43,BASE!$L$8)</f>
        <v>0</v>
      </c>
      <c r="CY8" s="12">
        <f t="shared" si="21"/>
        <v>0</v>
      </c>
      <c r="CZ8" s="12">
        <f>SUMIFS('Suivi des arrêts'!$R$10:$R$43,'Suivi des arrêts'!$A$10:$A$43,A8,'Suivi des arrêts'!$G$10:$G$43,BASE!$L$7)</f>
        <v>0</v>
      </c>
      <c r="DA8" s="12">
        <f>SUMIFS('Absences 2016'!$O$7:$O$41,'Absences 2016'!$A$7:$A$41,A8,'Absences 2016'!$F$7:$F$41,BASE!$S$2)</f>
        <v>0</v>
      </c>
      <c r="DB8" s="12">
        <f>SUMIFS('Absences 2016'!$O$7:$O$41,'Absences 2016'!$A$7:$A$41,A8,'Absences 2016'!$F$7:$F$41,BASE!$S$3)</f>
        <v>0</v>
      </c>
      <c r="DC8" s="12">
        <f>SUMIFS('Absences 2016'!$O$7:$O$41,'Absences 2016'!$A$7:$A$41,A8,'Absences 2016'!$F$7:$F$41,BASE!$S$4)</f>
        <v>0</v>
      </c>
      <c r="DD8" s="87">
        <f>SUMIFS('Absences 2016'!$O$7:$O$41,'Absences 2016'!$A$7:$A$41,A8,'Absences 2016'!$F$7:$F$41,BASE!$S$5)</f>
        <v>0</v>
      </c>
      <c r="DE8" s="86">
        <f>SUMIFS('Suivi des arrêts'!$S$10:$S$43,'Suivi des arrêts'!$A$10:$A$43,A8,'Suivi des arrêts'!$G$10:$G$43,BASE!$L$3)</f>
        <v>0</v>
      </c>
      <c r="DF8" s="12">
        <f>SUMIFS('Suivi des arrêts'!$S$10:$S$43,'Suivi des arrêts'!$A$10:$A$43,A8,'Suivi des arrêts'!$G$10:$G$43,BASE!$L$4)</f>
        <v>0</v>
      </c>
      <c r="DG8" s="12">
        <f t="shared" si="22"/>
        <v>0</v>
      </c>
      <c r="DH8" s="12">
        <f>SUMIFS('Suivi des arrêts'!$S$10:$S$43,'Suivi des arrêts'!$A$10:$A$43,A8,'Suivi des arrêts'!$G$10:$G$43,BASE!$L$1)</f>
        <v>0</v>
      </c>
      <c r="DI8" s="12">
        <f>SUMIFS('Suivi des arrêts'!$S$10:$S$43,'Suivi des arrêts'!$A$10:$A$43,A8,'Suivi des arrêts'!$G$10:$G$43,BASE!$L$2)</f>
        <v>0</v>
      </c>
      <c r="DJ8" s="12">
        <f t="shared" si="23"/>
        <v>0</v>
      </c>
      <c r="DK8" s="12">
        <f>SUMIFS('Suivi des arrêts'!$S$10:$S$43,'Suivi des arrêts'!$A$10:$A$43,A8,'Suivi des arrêts'!$G$10:$G$43,BASE!$L$5)</f>
        <v>0</v>
      </c>
      <c r="DL8" s="12">
        <f>SUMIFS('Suivi des arrêts'!$S$10:$S$43,'Suivi des arrêts'!$A$10:$A$43,A8,'Suivi des arrêts'!$G$10:$G$43,BASE!$L$6)</f>
        <v>0</v>
      </c>
      <c r="DM8" s="12">
        <f>SUMIFS('Suivi des arrêts'!$S$10:$S$43,'Suivi des arrêts'!$A$10:$A$43,A8,'Suivi des arrêts'!$G$10:$G$43,BASE!$L$8)</f>
        <v>0</v>
      </c>
      <c r="DN8" s="12">
        <f t="shared" si="24"/>
        <v>0</v>
      </c>
      <c r="DO8" s="12">
        <f>SUMIFS('Suivi des arrêts'!$S$10:$S$43,'Suivi des arrêts'!$A$10:$A$43,A8,'Suivi des arrêts'!$G$10:$G$43,BASE!$L$7)</f>
        <v>0</v>
      </c>
      <c r="DP8" s="12">
        <f>SUMIFS('Absences 2016'!$P$7:$P$41,'Absences 2016'!$A$7:$A$41,A8,'Absences 2016'!$F$7:$F$41,BASE!$S$2)</f>
        <v>0</v>
      </c>
      <c r="DQ8" s="12">
        <f>SUMIFS('Absences 2016'!$P$7:$P$41,'Absences 2016'!$A$7:$A$41,A8,'Absences 2016'!$F$7:$F$41,BASE!$S$3)</f>
        <v>0</v>
      </c>
      <c r="DR8" s="12">
        <f>SUMIFS('Absences 2016'!$P$7:$P$41,'Absences 2016'!$A$7:$A$41,A8,'Absences 2016'!$F$7:$F$41,BASE!$S$4)</f>
        <v>0</v>
      </c>
      <c r="DS8" s="87">
        <f>SUMIFS('Absences 2016'!$P$7:$P$41,'Absences 2016'!$A$7:$A$41,A8,'Absences 2016'!$F$7:$F$41,BASE!$S$5)</f>
        <v>0</v>
      </c>
      <c r="DT8" s="86">
        <f>SUMIFS('Suivi des arrêts'!$T$10:$T$43,'Suivi des arrêts'!$A$10:$A$43,A8,'Suivi des arrêts'!$G$10:$G$43,BASE!$L$3)</f>
        <v>0</v>
      </c>
      <c r="DU8" s="12">
        <f>SUMIFS('Suivi des arrêts'!$T$10:$T$43,'Suivi des arrêts'!$A$10:$A$43,A8,'Suivi des arrêts'!$G$10:$G$43,BASE!$L$4)</f>
        <v>0</v>
      </c>
      <c r="DV8" s="12">
        <f t="shared" si="25"/>
        <v>0</v>
      </c>
      <c r="DW8" s="12">
        <f>SUMIFS('Suivi des arrêts'!$T$10:$T$43,'Suivi des arrêts'!$A$10:$A$43,A8,'Suivi des arrêts'!$G$10:$G$43,BASE!$L$1)</f>
        <v>0</v>
      </c>
      <c r="DX8" s="12">
        <f>SUMIFS('Suivi des arrêts'!$T$10:$T$43,'Suivi des arrêts'!$A$10:$A$43,A8,'Suivi des arrêts'!$G$10:$G$43,BASE!$L$2)</f>
        <v>0</v>
      </c>
      <c r="DY8" s="12">
        <f t="shared" si="26"/>
        <v>0</v>
      </c>
      <c r="DZ8" s="12">
        <f>SUMIFS('Suivi des arrêts'!$T$10:$T$43,'Suivi des arrêts'!$A$10:$A$43,A8,'Suivi des arrêts'!$G$10:$G$43,BASE!$L$5)</f>
        <v>0</v>
      </c>
      <c r="EA8" s="12">
        <f>SUMIFS('Suivi des arrêts'!$T$10:$T$43,'Suivi des arrêts'!$A$10:$A$43,A8,'Suivi des arrêts'!$G$10:$G$43,BASE!$L$6)</f>
        <v>0</v>
      </c>
      <c r="EB8" s="12">
        <f>SUMIFS('Suivi des arrêts'!$T$10:$T$43,'Suivi des arrêts'!$A$10:$A$43,A8,'Suivi des arrêts'!$G$10:$G$43,BASE!$L$8)</f>
        <v>0</v>
      </c>
      <c r="EC8" s="12">
        <f t="shared" si="27"/>
        <v>0</v>
      </c>
      <c r="ED8" s="12">
        <f>SUMIFS('Suivi des arrêts'!$T$10:$T$43,'Suivi des arrêts'!$A$10:$A$43,A8,'Suivi des arrêts'!$G$10:$G$43,BASE!$L$7)</f>
        <v>0</v>
      </c>
      <c r="EE8" s="12">
        <f>SUMIFS('Absences 2016'!$Q$7:$Q$41,'Absences 2016'!$A$7:$A$41,A8,'Absences 2016'!$F$7:$F$41,BASE!$S$2)</f>
        <v>0</v>
      </c>
      <c r="EF8" s="12">
        <f>SUMIFS('Absences 2016'!$Q$7:$Q$41,'Absences 2016'!$A$7:$A$41,A8,'Absences 2016'!$F$7:$F$41,BASE!$S$3)</f>
        <v>0</v>
      </c>
      <c r="EG8" s="12">
        <f>SUMIFS('Absences 2016'!$Q$7:$Q$41,'Absences 2016'!$A$7:$A$41,A8,'Absences 2016'!$F$7:$F$41,BASE!$S$4)</f>
        <v>0</v>
      </c>
      <c r="EH8" s="87">
        <f>SUMIFS('Absences 2016'!$Q$7:$Q$41,'Absences 2016'!$A$7:$A$41,A8,'Absences 2016'!$F$7:$F$41,BASE!$S$5)</f>
        <v>0</v>
      </c>
      <c r="EI8" s="86">
        <f>SUMIFS('Suivi des arrêts'!$U$10:$U$43,'Suivi des arrêts'!$A$10:$A$43,A8,'Suivi des arrêts'!$G$10:$G$43,BASE!$L$3)</f>
        <v>0</v>
      </c>
      <c r="EJ8" s="12">
        <f>SUMIFS('Suivi des arrêts'!$U$10:$U$43,'Suivi des arrêts'!$A$10:$A$43,A8,'Suivi des arrêts'!$G$10:$G$43,BASE!$L$4)</f>
        <v>0</v>
      </c>
      <c r="EK8" s="12">
        <f t="shared" si="28"/>
        <v>0</v>
      </c>
      <c r="EL8" s="12">
        <f>SUMIFS('Suivi des arrêts'!$U$10:$U$43,'Suivi des arrêts'!$A$10:$A$43,A8,'Suivi des arrêts'!$G$10:$G$43,BASE!$L$1)</f>
        <v>0</v>
      </c>
      <c r="EM8" s="12">
        <f>SUMIFS('Suivi des arrêts'!$U$10:$U$43,'Suivi des arrêts'!$A$10:$A$43,A8,'Suivi des arrêts'!$G$10:$G$43,BASE!$L$2)</f>
        <v>0</v>
      </c>
      <c r="EN8" s="12">
        <f t="shared" si="29"/>
        <v>0</v>
      </c>
      <c r="EO8" s="12">
        <f>SUMIFS('Suivi des arrêts'!$U$10:$U$43,'Suivi des arrêts'!$A$10:$A$43,A8,'Suivi des arrêts'!$G$10:$G$43,BASE!$L$5)</f>
        <v>0</v>
      </c>
      <c r="EP8" s="12">
        <f>SUMIFS('Suivi des arrêts'!$U$10:$U$43,'Suivi des arrêts'!$A$10:$A$43,A8,'Suivi des arrêts'!$G$10:$G$43,BASE!$L$6)</f>
        <v>0</v>
      </c>
      <c r="EQ8" s="12">
        <f>SUMIFS('Suivi des arrêts'!$U$10:$U$43,'Suivi des arrêts'!$A$10:$A$43,A8,'Suivi des arrêts'!$G$10:$G$43,BASE!$L$8)</f>
        <v>0</v>
      </c>
      <c r="ER8" s="12">
        <f t="shared" si="30"/>
        <v>0</v>
      </c>
      <c r="ES8" s="12">
        <f>SUMIFS('Suivi des arrêts'!$U$10:$U$43,'Suivi des arrêts'!$A$10:$A$43,A8,'Suivi des arrêts'!$G$10:$G$43,BASE!$L$7)</f>
        <v>0</v>
      </c>
      <c r="ET8" s="12">
        <f>SUMIFS('Absences 2016'!$R$7:$R$41,'Absences 2016'!$A$7:$A$41,A8,'Absences 2016'!$F$7:$F$41,BASE!$S$2)</f>
        <v>0</v>
      </c>
      <c r="EU8" s="12">
        <f>SUMIFS('Absences 2016'!$R$7:$R$41,'Absences 2016'!$A$7:$A$41,A8,'Absences 2016'!$F$7:$F$41,BASE!$S$3)</f>
        <v>0</v>
      </c>
      <c r="EV8" s="12">
        <f>SUMIFS('Absences 2016'!$R$7:$R$41,'Absences 2016'!$A$7:$A$41,A8,'Absences 2016'!$F$7:$F$41,BASE!$S$4)</f>
        <v>0</v>
      </c>
      <c r="EW8" s="87">
        <f>SUMIFS('Absences 2016'!$R$7:$R$41,'Absences 2016'!$A$7:$A$41,A8,'Absences 2016'!$F$7:$F$41,BASE!$S$5)</f>
        <v>0</v>
      </c>
      <c r="EX8" s="86">
        <f>SUMIFS('Suivi des arrêts'!$V$10:$V$43,'Suivi des arrêts'!$A$10:$A$43,A8,'Suivi des arrêts'!$G$10:$G$43,BASE!$L$3)</f>
        <v>0</v>
      </c>
      <c r="EY8" s="12">
        <f>SUMIFS('Suivi des arrêts'!$V$10:$V$43,'Suivi des arrêts'!$A$10:$A$43,A8,'Suivi des arrêts'!$G$10:$G$43,BASE!$L$4)</f>
        <v>0</v>
      </c>
      <c r="EZ8" s="12">
        <f t="shared" si="31"/>
        <v>0</v>
      </c>
      <c r="FA8" s="12">
        <f>SUMIFS('Suivi des arrêts'!$V$10:$V$43,'Suivi des arrêts'!$A$10:$A$43,A8,'Suivi des arrêts'!$G$10:$G$43,BASE!$L$1)</f>
        <v>0</v>
      </c>
      <c r="FB8" s="12">
        <f>SUMIFS('Suivi des arrêts'!$V$10:$V$43,'Suivi des arrêts'!$A$10:$A$43,A8,'Suivi des arrêts'!$G$10:$G$43,BASE!$L$2)</f>
        <v>0</v>
      </c>
      <c r="FC8" s="12">
        <f t="shared" si="32"/>
        <v>0</v>
      </c>
      <c r="FD8" s="12">
        <f>SUMIFS('Suivi des arrêts'!$V$10:$V$43,'Suivi des arrêts'!$A$10:$A$43,A8,'Suivi des arrêts'!$G$10:$G$43,BASE!$L$5)</f>
        <v>0</v>
      </c>
      <c r="FE8" s="12">
        <f>SUMIFS('Suivi des arrêts'!$V$10:$V$43,'Suivi des arrêts'!$A$10:$A$43,A8,'Suivi des arrêts'!$G$10:$G$43,BASE!$L$6)</f>
        <v>0</v>
      </c>
      <c r="FF8" s="12">
        <f>SUMIFS('Suivi des arrêts'!$V$10:$V$43,'Suivi des arrêts'!$A$10:$A$43,A8,'Suivi des arrêts'!$G$10:$G$43,BASE!$L$8)</f>
        <v>0</v>
      </c>
      <c r="FG8" s="12">
        <f t="shared" si="33"/>
        <v>0</v>
      </c>
      <c r="FH8" s="12">
        <f>SUMIFS('Suivi des arrêts'!$V$10:$V$43,'Suivi des arrêts'!$A$10:$A$43,A8,'Suivi des arrêts'!$G$10:$G$43,BASE!$L$7)</f>
        <v>0</v>
      </c>
      <c r="FI8" s="12">
        <f>SUMIFS('Absences 2016'!$S$7:$S$41,'Absences 2016'!$A$7:$A$41,A8,'Absences 2016'!$F$7:$F$41,BASE!$S$2)</f>
        <v>0</v>
      </c>
      <c r="FJ8" s="12">
        <f>SUMIFS('Absences 2016'!$S$7:$S$41,'Absences 2016'!$A$7:$A$41,A8,'Absences 2016'!$F$7:$F$41,BASE!$S$3)</f>
        <v>0</v>
      </c>
      <c r="FK8" s="12">
        <f>SUMIFS('Absences 2016'!$S$7:$S$41,'Absences 2016'!$A$7:$A$41,A8,'Absences 2016'!$F$7:$F$41,BASE!$S$4)</f>
        <v>0</v>
      </c>
      <c r="FL8" s="87">
        <f>SUMIFS('Absences 2016'!$S$7:$S$41,'Absences 2016'!$A$7:$A$41,A8,'Absences 2016'!$F$7:$F$41,BASE!$S$5)</f>
        <v>0</v>
      </c>
      <c r="FM8" s="86">
        <f>SUMIFS('Suivi des arrêts'!$W$10:$W$43,'Suivi des arrêts'!$A$10:$A$43,A8,'Suivi des arrêts'!$G$10:$G$43,BASE!$L$3)</f>
        <v>0</v>
      </c>
      <c r="FN8" s="12">
        <f>SUMIFS('Suivi des arrêts'!$W$10:$W$43,'Suivi des arrêts'!$A$10:$A$43,A8,'Suivi des arrêts'!$G$10:$G$43,BASE!$L$4)</f>
        <v>0</v>
      </c>
      <c r="FO8" s="12">
        <f t="shared" si="34"/>
        <v>0</v>
      </c>
      <c r="FP8" s="12">
        <f>SUMIFS('Suivi des arrêts'!$W$10:$W$43,'Suivi des arrêts'!$A$10:$A$43,A8,'Suivi des arrêts'!$G$10:$G$43,BASE!$L$1)</f>
        <v>0</v>
      </c>
      <c r="FQ8" s="12">
        <f>SUMIFS('Suivi des arrêts'!$W$10:$W$43,'Suivi des arrêts'!$A$10:$A$43,A8,'Suivi des arrêts'!$G$10:$G$43,BASE!$L$2)</f>
        <v>0</v>
      </c>
      <c r="FR8" s="12">
        <f t="shared" si="35"/>
        <v>0</v>
      </c>
      <c r="FS8" s="12">
        <f>SUMIFS('Suivi des arrêts'!$W$10:$W$43,'Suivi des arrêts'!$A$10:$A$43,A8,'Suivi des arrêts'!$G$10:$G$43,BASE!$L$5)</f>
        <v>0</v>
      </c>
      <c r="FT8" s="12">
        <f>SUMIFS('Suivi des arrêts'!$W$10:$W$43,'Suivi des arrêts'!$A$10:$A$43,A8,'Suivi des arrêts'!$G$10:$G$43,BASE!$L$6)</f>
        <v>0</v>
      </c>
      <c r="FU8" s="12">
        <f>SUMIFS('Suivi des arrêts'!$W$10:$W$43,'Suivi des arrêts'!$A$10:$A$43,A8,'Suivi des arrêts'!$G$10:$G$43,BASE!$L$8)</f>
        <v>0</v>
      </c>
      <c r="FV8" s="12">
        <f t="shared" si="36"/>
        <v>0</v>
      </c>
      <c r="FW8" s="12">
        <f>SUMIFS('Suivi des arrêts'!$W$10:$W$43,'Suivi des arrêts'!$A$10:$A$43,A8,'Suivi des arrêts'!$G$10:$G$43,BASE!$L$7)</f>
        <v>0</v>
      </c>
      <c r="FX8" s="12">
        <f>SUMIFS('Absences 2016'!$T$7:$T$41,'Absences 2016'!$A$7:$A$41,A8,'Absences 2016'!$F$7:$F$41,BASE!$S$2)</f>
        <v>0</v>
      </c>
      <c r="FY8" s="12">
        <f>SUMIFS('Absences 2016'!$T$7:$T$41,'Absences 2016'!$A$7:$A$41,A8,'Absences 2016'!$F$7:$F$41,BASE!$S$3)</f>
        <v>0</v>
      </c>
      <c r="FZ8" s="12">
        <f>SUMIFS('Absences 2016'!$T$7:$T$41,'Absences 2016'!$A$7:$A$41,A8,'Absences 2016'!$F$7:$F$41,BASE!$S$4)</f>
        <v>0</v>
      </c>
      <c r="GA8" s="87">
        <f>SUMIFS('Absences 2016'!$T$7:$T$41,'Absences 2016'!$A$7:$A$41,A8,'Absences 2016'!$F$7:$F$41,BASE!$S$5)</f>
        <v>0</v>
      </c>
      <c r="GB8" s="22">
        <f t="shared" si="37"/>
        <v>94</v>
      </c>
      <c r="GC8" s="22">
        <f t="shared" si="38"/>
        <v>0</v>
      </c>
      <c r="GD8" s="22">
        <f t="shared" si="39"/>
        <v>0</v>
      </c>
      <c r="GE8" s="22">
        <f t="shared" si="40"/>
        <v>0</v>
      </c>
      <c r="GF8" s="22">
        <f t="shared" si="41"/>
        <v>1</v>
      </c>
      <c r="GG8" s="22">
        <f t="shared" si="42"/>
        <v>0</v>
      </c>
      <c r="GH8" s="22">
        <f t="shared" si="43"/>
        <v>0</v>
      </c>
      <c r="GI8" s="22">
        <f t="shared" si="44"/>
        <v>0</v>
      </c>
    </row>
    <row r="9" spans="1:191" x14ac:dyDescent="0.25">
      <c r="A9" s="8">
        <f>+BASE!A7</f>
        <v>7</v>
      </c>
      <c r="B9" s="9" t="str">
        <f>+BASE!B7</f>
        <v>anne</v>
      </c>
      <c r="C9" s="9" t="str">
        <f>+BASE!C7</f>
        <v>MELANIE</v>
      </c>
      <c r="D9" s="86">
        <f>SUMIFS('Suivi des arrêts'!$L$10:$L$43,'Suivi des arrêts'!$A$10:$A$43,A9,'Suivi des arrêts'!$G$10:$G$43,BASE!$L$3)</f>
        <v>1</v>
      </c>
      <c r="E9" s="12">
        <f>SUMIFS('Suivi des arrêts'!$L$10:$L$43,'Suivi des arrêts'!$A$10:$A$43,A9,'Suivi des arrêts'!$G$10:$G$43,BASE!$L$4)</f>
        <v>0</v>
      </c>
      <c r="F9" s="12">
        <f t="shared" si="1"/>
        <v>1</v>
      </c>
      <c r="G9" s="12">
        <f>SUMIFS('Suivi des arrêts'!$L$10:$L$43,'Suivi des arrêts'!$A$10:$A$43,A9,'Suivi des arrêts'!$G$10:$G$43,BASE!$L$1)</f>
        <v>0</v>
      </c>
      <c r="H9" s="12">
        <f>SUMIFS('Suivi des arrêts'!$L$10:$L$43,'Suivi des arrêts'!$A$10:$A$43,B9,'Suivi des arrêts'!$G$10:$G$43,BASE!$L$2)</f>
        <v>0</v>
      </c>
      <c r="I9" s="12">
        <f t="shared" si="2"/>
        <v>0</v>
      </c>
      <c r="J9" s="12">
        <f>SUMIFS('Suivi des arrêts'!$L$10:$L$43,'Suivi des arrêts'!$A$10:$A$43,A9,'Suivi des arrêts'!$G$10:$G$43,BASE!$L$5)</f>
        <v>0</v>
      </c>
      <c r="K9" s="12">
        <f>SUMIFS('Suivi des arrêts'!$L$10:$L$43,'Suivi des arrêts'!$A$10:$A$43,A9,'Suivi des arrêts'!$G$10:$G$43,BASE!$L$6)</f>
        <v>0</v>
      </c>
      <c r="L9" s="12">
        <f>SUMIFS('Suivi des arrêts'!$L$10:$L$43,'Suivi des arrêts'!$A$10:$A$43,A9,'Suivi des arrêts'!$G$10:$G$43,BASE!$L$8)</f>
        <v>0</v>
      </c>
      <c r="M9" s="12">
        <f t="shared" si="3"/>
        <v>0</v>
      </c>
      <c r="N9" s="12">
        <f>SUMIFS('Suivi des arrêts'!$L$10:$L$43,'Suivi des arrêts'!$A$10:$A$43,A9,'Suivi des arrêts'!$G$10:$G$43,BASE!$L$7)</f>
        <v>0</v>
      </c>
      <c r="O9" s="12">
        <f>SUMIFS('Absences 2016'!$I$7:$I$41,'Absences 2016'!$A$7:$A$41,A9,'Absences 2016'!$F$7:$F$41,BASE!$S$2)</f>
        <v>0</v>
      </c>
      <c r="P9" s="12">
        <f>SUMIFS('Absences 2016'!$I$7:$I$41,'Absences 2016'!$A$7:$A$41,A9,'Absences 2016'!$F$7:$F$41,BASE!$S$3)</f>
        <v>0</v>
      </c>
      <c r="Q9" s="12">
        <f>SUMIFS('Absences 2016'!$I$7:$I$41,'Absences 2016'!$A$7:$A$41,A9,'Absences 2016'!$F$7:$F$41,BASE!$S$4)</f>
        <v>0</v>
      </c>
      <c r="R9" s="87">
        <f>SUMIFS('Absences 2016'!$I$7:$I$41,'Absences 2016'!$A$7:$A$41,A9,'Absences 2016'!$F$7:$F$41,BASE!$S$5)</f>
        <v>0</v>
      </c>
      <c r="S9" s="86">
        <f>SUMIFS('Suivi des arrêts'!$M$10:$M$43,'Suivi des arrêts'!$A$10:$A$43,A9,'Suivi des arrêts'!$G$10:$G$43,BASE!$L$3)</f>
        <v>0</v>
      </c>
      <c r="T9" s="12">
        <f>SUMIFS('Suivi des arrêts'!$M$10:$M$43,'Suivi des arrêts'!$A$10:$A$43,A9,'Suivi des arrêts'!$G$10:$G$43,BASE!$L$4)</f>
        <v>0</v>
      </c>
      <c r="U9" s="12">
        <f t="shared" si="4"/>
        <v>0</v>
      </c>
      <c r="V9" s="12">
        <f>SUMIFS('Suivi des arrêts'!$M$10:$M$43,'Suivi des arrêts'!$A$10:$A$43,A9,'Suivi des arrêts'!$G$10:$G$43,BASE!$L$1)</f>
        <v>0</v>
      </c>
      <c r="W9" s="12">
        <f>SUMIFS('Suivi des arrêts'!$M$10:$M$43,'Suivi des arrêts'!$A$10:$A$43,A9,'Suivi des arrêts'!$G$10:$G$43,BASE!$L$2)</f>
        <v>0</v>
      </c>
      <c r="X9" s="12">
        <f t="shared" si="5"/>
        <v>0</v>
      </c>
      <c r="Y9" s="12">
        <f>SUMIFS('Suivi des arrêts'!$M$10:$M$43,'Suivi des arrêts'!$A$10:$A$43,A9,'Suivi des arrêts'!$G$10:$G$43,BASE!$L$5)</f>
        <v>0</v>
      </c>
      <c r="Z9" s="12">
        <f>SUMIFS('Suivi des arrêts'!$M$10:$M$43,'Suivi des arrêts'!$A$10:$A$43,A9,'Suivi des arrêts'!$G$10:$G$43,BASE!$L$6)</f>
        <v>0</v>
      </c>
      <c r="AA9" s="12">
        <f>SUMIFS('Suivi des arrêts'!$M$10:$M$43,'Suivi des arrêts'!$A$10:$A$43,A9,'Suivi des arrêts'!$G$10:$G$43,BASE!$L$8)</f>
        <v>0</v>
      </c>
      <c r="AB9" s="12">
        <f t="shared" si="6"/>
        <v>0</v>
      </c>
      <c r="AC9" s="12">
        <f>SUMIFS('Suivi des arrêts'!$M$10:$M$43,'Suivi des arrêts'!$A$10:$A$43,A9,'Suivi des arrêts'!$G$10:$G$43,BASE!$L$7)</f>
        <v>0</v>
      </c>
      <c r="AD9" s="12">
        <f>SUMIFS('Absences 2016'!$J$7:$J$41,'Absences 2016'!$A$7:$A$41,A9,'Absences 2016'!$F$7:$F$41,BASE!$S$2)</f>
        <v>0</v>
      </c>
      <c r="AE9" s="12">
        <f>SUMIFS('Absences 2016'!$J$7:$J$41,'Absences 2016'!$A$7:$A$41,A9,'Absences 2016'!$F$7:$F$41,BASE!$S$3)</f>
        <v>0</v>
      </c>
      <c r="AF9" s="12">
        <f>SUMIFS('Absences 2016'!$J$7:$J$41,'Absences 2016'!$A$7:$A$41,A9,'Absences 2016'!$F$7:$F$41,BASE!$S$4)</f>
        <v>0</v>
      </c>
      <c r="AG9" s="87">
        <f>SUMIFS('Absences 2016'!$J$7:$J$41,'Absences 2016'!$A$7:$A$41,A9,'Absences 2016'!$F$7:$F$41,BASE!$S$5)</f>
        <v>0</v>
      </c>
      <c r="AH9" s="86">
        <f>SUMIFS('Suivi des arrêts'!$N$10:$N$43,'Suivi des arrêts'!$A$10:$A$43,A9,'Suivi des arrêts'!$G$10:$G$43,BASE!$L$3)</f>
        <v>0</v>
      </c>
      <c r="AI9" s="12">
        <f>SUMIFS('Suivi des arrêts'!$N$10:$N$43,'Suivi des arrêts'!$A$10:$A$43,A9,'Suivi des arrêts'!$G$10:$G$43,BASE!$L$4)</f>
        <v>0</v>
      </c>
      <c r="AJ9" s="12">
        <f t="shared" si="7"/>
        <v>0</v>
      </c>
      <c r="AK9" s="12">
        <f>SUMIFS('Suivi des arrêts'!$N$10:$N$43,'Suivi des arrêts'!$A$10:$A$43,A9,'Suivi des arrêts'!$G$10:$G$43,BASE!$L$1)</f>
        <v>0</v>
      </c>
      <c r="AL9" s="12">
        <f>SUMIFS('Suivi des arrêts'!$N$10:$N$43,'Suivi des arrêts'!$A$10:$A$43,A9,'Suivi des arrêts'!$G$10:$G$43,BASE!$L$2)</f>
        <v>0</v>
      </c>
      <c r="AM9" s="12">
        <f t="shared" si="8"/>
        <v>0</v>
      </c>
      <c r="AN9" s="12">
        <f>SUMIFS('Suivi des arrêts'!$N$10:$N$43,'Suivi des arrêts'!$A$10:$A$43,A9,'Suivi des arrêts'!$G$10:$G$43,BASE!$L$5)</f>
        <v>0</v>
      </c>
      <c r="AO9" s="12">
        <f>SUMIFS('Suivi des arrêts'!$N$10:$N$43,'Suivi des arrêts'!$A$10:$A$43,A9,'Suivi des arrêts'!$G$10:$G$43,BASE!$L$6)</f>
        <v>0</v>
      </c>
      <c r="AP9" s="12">
        <f>SUMIFS('Suivi des arrêts'!$N$10:$N$43,'Suivi des arrêts'!$A$10:$A$43,A9,'Suivi des arrêts'!$G$10:$G$43,BASE!$L$8)</f>
        <v>0</v>
      </c>
      <c r="AQ9" s="12">
        <f t="shared" si="9"/>
        <v>0</v>
      </c>
      <c r="AR9" s="12">
        <f>SUMIFS('Suivi des arrêts'!$N$10:$N$43,'Suivi des arrêts'!$A$10:$A$43,A9,'Suivi des arrêts'!$G$10:$G$43,BASE!$L$7)</f>
        <v>0</v>
      </c>
      <c r="AS9" s="12">
        <f>SUMIFS('Absences 2016'!$K$7:$K$41,'Absences 2016'!$A$7:$A$41,A9,'Absences 2016'!$F$7:$F$41,BASE!$S$2)</f>
        <v>0</v>
      </c>
      <c r="AT9" s="12">
        <f>SUMIFS('Absences 2016'!$K$7:$K$41,'Absences 2016'!$A$7:$A$41,A9,'Absences 2016'!$F$7:$F$41,BASE!$S$3)</f>
        <v>0</v>
      </c>
      <c r="AU9" s="12">
        <f>SUMIFS('Absences 2016'!$K$7:$K$41,'Absences 2016'!$A$7:$A$41,A9,'Absences 2016'!$F$7:$F$41,BASE!$S$4)</f>
        <v>0</v>
      </c>
      <c r="AV9" s="87">
        <f>SUMIFS('Absences 2016'!$K$7:$K$41,'Absences 2016'!$A$7:$A$41,A9,'Absences 2016'!$F$7:$F$41,BASE!$S$5)</f>
        <v>0</v>
      </c>
      <c r="AW9" s="86">
        <f>SUMIFS('Suivi des arrêts'!$O$10:$O$43,'Suivi des arrêts'!$A$10:$A$43,A9,'Suivi des arrêts'!$G$10:$G$43,BASE!$L$3)</f>
        <v>0</v>
      </c>
      <c r="AX9" s="12">
        <f>SUMIFS('Suivi des arrêts'!$O$10:$O$43,'Suivi des arrêts'!$A$10:$A$43,A9,'Suivi des arrêts'!$G$10:$G$43,BASE!$L$4)</f>
        <v>0</v>
      </c>
      <c r="AY9" s="12">
        <f t="shared" si="10"/>
        <v>0</v>
      </c>
      <c r="AZ9" s="12">
        <f>SUMIFS('Suivi des arrêts'!$O$10:$O$43,'Suivi des arrêts'!$A$10:$A$43,A9,'Suivi des arrêts'!$G$10:$G$43,BASE!$L$1)</f>
        <v>0</v>
      </c>
      <c r="BA9" s="12">
        <f>SUMIFS('Suivi des arrêts'!$O$10:$O$43,'Suivi des arrêts'!$A$10:$A$43,A9,'Suivi des arrêts'!$G$10:$G$43,BASE!$L$2)</f>
        <v>0</v>
      </c>
      <c r="BB9" s="12">
        <f t="shared" si="11"/>
        <v>0</v>
      </c>
      <c r="BC9" s="12">
        <f>SUMIFS('Suivi des arrêts'!$O$10:$O$43,'Suivi des arrêts'!$A$10:$A$43,A9,'Suivi des arrêts'!$G$10:$G$43,BASE!$L$5)</f>
        <v>0</v>
      </c>
      <c r="BD9" s="12">
        <f>SUMIFS('Suivi des arrêts'!$O$10:$O$43,'Suivi des arrêts'!$A$10:$A$43,A9,'Suivi des arrêts'!$G$10:$G$43,BASE!$L$6)</f>
        <v>0</v>
      </c>
      <c r="BE9" s="12">
        <f>SUMIFS('Suivi des arrêts'!$O$10:$O$43,'Suivi des arrêts'!$A$10:$A$43,A9,'Suivi des arrêts'!$G$10:$G$43,BASE!$L$8)</f>
        <v>0</v>
      </c>
      <c r="BF9" s="12">
        <f t="shared" si="12"/>
        <v>0</v>
      </c>
      <c r="BG9" s="12">
        <f>SUMIFS('Suivi des arrêts'!$O$10:$O$43,'Suivi des arrêts'!$A$10:$A$43,A9,'Suivi des arrêts'!$G$10:$G$43,BASE!$L$7)</f>
        <v>0</v>
      </c>
      <c r="BH9" s="12">
        <f>SUMIFS('Absences 2016'!$L$7:$L$41,'Absences 2016'!$A$7:$A$41,A9,'Absences 2016'!$F$7:$F$41,BASE!$S$2)</f>
        <v>0</v>
      </c>
      <c r="BI9" s="12">
        <f>SUMIFS('Absences 2016'!$L$7:$L$41,'Absences 2016'!$A$7:$A$41,A9,'Absences 2016'!$F$7:$F$41,BASE!$S$3)</f>
        <v>0</v>
      </c>
      <c r="BJ9" s="12">
        <f>SUMIFS('Absences 2016'!$L$7:$L$41,'Absences 2016'!$A$7:$A$41,A9,'Absences 2016'!$F$7:$F$41,BASE!$S$4)</f>
        <v>0</v>
      </c>
      <c r="BK9" s="87">
        <f>SUMIFS('Absences 2016'!$L$7:$L$41,'Absences 2016'!$A$7:$A$41,A9,'Absences 2016'!$F$7:$F$41,BASE!$S$5)</f>
        <v>0</v>
      </c>
      <c r="BL9" s="86">
        <f>SUMIFS('Suivi des arrêts'!$P$10:$P$43,'Suivi des arrêts'!$A$10:$A$43,A9,'Suivi des arrêts'!$G$10:$G$43,BASE!$L$3)</f>
        <v>0</v>
      </c>
      <c r="BM9" s="12">
        <f>SUMIFS('Suivi des arrêts'!$P$10:$P$43,'Suivi des arrêts'!$A$10:$A$43,A9,'Suivi des arrêts'!$G$10:$G$43,BASE!$L$4)</f>
        <v>0</v>
      </c>
      <c r="BN9" s="12">
        <f t="shared" si="13"/>
        <v>0</v>
      </c>
      <c r="BO9" s="12">
        <f>SUMIFS('Suivi des arrêts'!$P$10:$P$43,'Suivi des arrêts'!$A$10:$A$43,A9,'Suivi des arrêts'!$G$10:$G$43,BASE!$L$1)</f>
        <v>0</v>
      </c>
      <c r="BP9" s="12">
        <f>SUMIFS('Suivi des arrêts'!$P$10:$P$43,'Suivi des arrêts'!$A$10:$A$43,A9,'Suivi des arrêts'!$G$10:$G$43,BASE!$L$2)</f>
        <v>0</v>
      </c>
      <c r="BQ9" s="12">
        <f t="shared" si="14"/>
        <v>0</v>
      </c>
      <c r="BR9" s="12">
        <f>SUMIFS('Suivi des arrêts'!$P$10:$P$43,'Suivi des arrêts'!$A$10:$A$43,A9,'Suivi des arrêts'!$G$10:$G$43,BASE!$L$5)</f>
        <v>0</v>
      </c>
      <c r="BS9" s="12">
        <f>SUMIFS('Suivi des arrêts'!$P$10:$P$43,'Suivi des arrêts'!$A$10:$A$43,A9,'Suivi des arrêts'!$G$10:$G$43,BASE!$L$6)</f>
        <v>0</v>
      </c>
      <c r="BT9" s="12">
        <f>SUMIFS('Suivi des arrêts'!$P$10:$P$43,'Suivi des arrêts'!$A$10:$A$43,A9,'Suivi des arrêts'!$G$10:$G$43,BASE!$L$8)</f>
        <v>0</v>
      </c>
      <c r="BU9" s="12">
        <f t="shared" si="15"/>
        <v>0</v>
      </c>
      <c r="BV9" s="12">
        <f>SUMIFS('Suivi des arrêts'!$P$10:$P$43,'Suivi des arrêts'!$A$10:$A$43,A9,'Suivi des arrêts'!$G$10:$G$43,BASE!$L$7)</f>
        <v>0</v>
      </c>
      <c r="BW9" s="12">
        <f>SUMIFS('Absences 2016'!$M$7:$M$41,'Absences 2016'!$A$7:$A$41,A9,'Absences 2016'!$F$7:$F$41,BASE!$S$2)</f>
        <v>0</v>
      </c>
      <c r="BX9" s="12">
        <f>SUMIFS('Absences 2016'!$M$7:$M$41,'Absences 2016'!$A$7:$A$41,A9,'Absences 2016'!$F$7:$F$41,BASE!$S$3)</f>
        <v>0</v>
      </c>
      <c r="BY9" s="12">
        <f>SUMIFS('Absences 2016'!$M$7:$M$41,'Absences 2016'!$A$7:$A$41,A9,'Absences 2016'!$F$7:$F$41,BASE!$S$4)</f>
        <v>0</v>
      </c>
      <c r="BZ9" s="87">
        <f>SUMIFS('Absences 2016'!$M$7:$M$41,'Absences 2016'!$A$7:$A$41,A9,'Absences 2016'!$F$7:$F$41,BASE!$S$5)</f>
        <v>0</v>
      </c>
      <c r="CA9" s="86">
        <f>SUMIFS('Suivi des arrêts'!$Q$10:$Q$43,'Suivi des arrêts'!$A$10:$A$43,A9,'Suivi des arrêts'!$G$10:$G$43,BASE!$L$3)</f>
        <v>5</v>
      </c>
      <c r="CB9" s="12">
        <f>SUMIFS('Suivi des arrêts'!$Q$10:$Q$43,'Suivi des arrêts'!$A$10:$A$43,A9,'Suivi des arrêts'!$G$10:$G$43,BASE!$L$4)</f>
        <v>0</v>
      </c>
      <c r="CC9" s="12">
        <f t="shared" si="16"/>
        <v>5</v>
      </c>
      <c r="CD9" s="12">
        <f>SUMIFS('Suivi des arrêts'!$Q$10:$Q$43,'Suivi des arrêts'!$A$10:$A$43,A9,'Suivi des arrêts'!$G$10:$G$43,BASE!$L$1)</f>
        <v>0</v>
      </c>
      <c r="CE9" s="12">
        <f>SUMIFS('Suivi des arrêts'!$Q$10:$Q$43,'Suivi des arrêts'!$A$10:$A$43,A9,'Suivi des arrêts'!$G$10:$G$43,BASE!$L$2)</f>
        <v>0</v>
      </c>
      <c r="CF9" s="12">
        <f t="shared" si="17"/>
        <v>0</v>
      </c>
      <c r="CG9" s="12">
        <f>SUMIFS('Suivi des arrêts'!$Q$10:$Q$43,'Suivi des arrêts'!$A$10:$A$43,A9,'Suivi des arrêts'!$G$10:$G$43,BASE!$L$5)</f>
        <v>0</v>
      </c>
      <c r="CH9" s="12">
        <f>SUMIFS('Suivi des arrêts'!$Q$10:$Q$43,'Suivi des arrêts'!$A$10:$A$43,A9,'Suivi des arrêts'!$G$10:$G$43,BASE!$L$6)</f>
        <v>0</v>
      </c>
      <c r="CI9" s="12">
        <f>SUMIFS('Suivi des arrêts'!$Q$10:$Q$43,'Suivi des arrêts'!$A$10:$A$43,A9,'Suivi des arrêts'!$G$10:$G$43,BASE!$L$8)</f>
        <v>0</v>
      </c>
      <c r="CJ9" s="12">
        <f t="shared" si="18"/>
        <v>0</v>
      </c>
      <c r="CK9" s="12">
        <f>SUMIFS('Suivi des arrêts'!$Q$10:$Q$43,'Suivi des arrêts'!$A$10:$A$43,A9,'Suivi des arrêts'!$G$10:$G$43,BASE!$L$7)</f>
        <v>0</v>
      </c>
      <c r="CL9" s="12">
        <f>SUMIFS('Absences 2016'!$N$7:$N$41,'Absences 2016'!$A$7:$A$41,A9,'Absences 2016'!$F$7:$F$41,BASE!$S$2)</f>
        <v>0</v>
      </c>
      <c r="CM9" s="12">
        <f>SUMIFS('Absences 2016'!$N$7:$N$41,'Absences 2016'!$A$7:$A$41,A9,'Absences 2016'!$F$7:$F$41,BASE!$S$3)</f>
        <v>0</v>
      </c>
      <c r="CN9" s="12">
        <f>SUMIFS('Absences 2016'!$N$7:$N$41,'Absences 2016'!$A$7:$A$41,A9,'Absences 2016'!$F$7:$F$41,BASE!$S$4)</f>
        <v>0</v>
      </c>
      <c r="CO9" s="87">
        <f>SUMIFS('Absences 2016'!$N$7:$N$41,'Absences 2016'!$A$7:$A$41,A9,'Absences 2016'!$F$7:$F$41,BASE!$S$5)</f>
        <v>0</v>
      </c>
      <c r="CP9" s="86">
        <f>SUMIFS('Suivi des arrêts'!$R$10:$R$43,'Suivi des arrêts'!$A$10:$A$43,A9,'Suivi des arrêts'!$G$10:$G$43,BASE!$L$3)</f>
        <v>0</v>
      </c>
      <c r="CQ9" s="12">
        <f>SUMIFS('Suivi des arrêts'!$R$10:$R$43,'Suivi des arrêts'!$A$10:$A$43,A9,'Suivi des arrêts'!$G$10:$G$43,BASE!$L$4)</f>
        <v>0</v>
      </c>
      <c r="CR9" s="12">
        <f t="shared" si="19"/>
        <v>0</v>
      </c>
      <c r="CS9" s="12">
        <f>SUMIFS('Suivi des arrêts'!$R$10:$R$43,'Suivi des arrêts'!$A$10:$A$43,A9,'Suivi des arrêts'!$G$10:$G$43,BASE!$L$1)</f>
        <v>0</v>
      </c>
      <c r="CT9" s="12">
        <f>SUMIFS('Suivi des arrêts'!$R$10:$R$43,'Suivi des arrêts'!$A$10:$A$43,A9,'Suivi des arrêts'!$G$10:$G$43,BASE!$L$2)</f>
        <v>0</v>
      </c>
      <c r="CU9" s="12">
        <f t="shared" si="20"/>
        <v>0</v>
      </c>
      <c r="CV9" s="12">
        <f>SUMIFS('Suivi des arrêts'!$R$10:$R$43,'Suivi des arrêts'!$A$10:$A$43,A9,'Suivi des arrêts'!$G$10:$G$43,BASE!$L$5)</f>
        <v>0</v>
      </c>
      <c r="CW9" s="12">
        <f>SUMIFS('Suivi des arrêts'!$R$10:$R$43,'Suivi des arrêts'!$A$10:$A$43,A9,'Suivi des arrêts'!$G$10:$G$43,BASE!$L$6)</f>
        <v>0</v>
      </c>
      <c r="CX9" s="12">
        <f>SUMIFS('Suivi des arrêts'!$R$10:$R$43,'Suivi des arrêts'!$A$10:$A$43,A9,'Suivi des arrêts'!$G$10:$G$43,BASE!$L$8)</f>
        <v>0</v>
      </c>
      <c r="CY9" s="12">
        <f t="shared" si="21"/>
        <v>0</v>
      </c>
      <c r="CZ9" s="12">
        <f>SUMIFS('Suivi des arrêts'!$R$10:$R$43,'Suivi des arrêts'!$A$10:$A$43,A9,'Suivi des arrêts'!$G$10:$G$43,BASE!$L$7)</f>
        <v>0</v>
      </c>
      <c r="DA9" s="12">
        <f>SUMIFS('Absences 2016'!$O$7:$O$41,'Absences 2016'!$A$7:$A$41,A9,'Absences 2016'!$F$7:$F$41,BASE!$S$2)</f>
        <v>1</v>
      </c>
      <c r="DB9" s="12">
        <f>SUMIFS('Absences 2016'!$O$7:$O$41,'Absences 2016'!$A$7:$A$41,A9,'Absences 2016'!$F$7:$F$41,BASE!$S$3)</f>
        <v>0</v>
      </c>
      <c r="DC9" s="12">
        <f>SUMIFS('Absences 2016'!$O$7:$O$41,'Absences 2016'!$A$7:$A$41,A9,'Absences 2016'!$F$7:$F$41,BASE!$S$4)</f>
        <v>0</v>
      </c>
      <c r="DD9" s="87">
        <f>SUMIFS('Absences 2016'!$O$7:$O$41,'Absences 2016'!$A$7:$A$41,A9,'Absences 2016'!$F$7:$F$41,BASE!$S$5)</f>
        <v>0</v>
      </c>
      <c r="DE9" s="86">
        <f>SUMIFS('Suivi des arrêts'!$S$10:$S$43,'Suivi des arrêts'!$A$10:$A$43,A9,'Suivi des arrêts'!$G$10:$G$43,BASE!$L$3)</f>
        <v>0</v>
      </c>
      <c r="DF9" s="12">
        <f>SUMIFS('Suivi des arrêts'!$S$10:$S$43,'Suivi des arrêts'!$A$10:$A$43,A9,'Suivi des arrêts'!$G$10:$G$43,BASE!$L$4)</f>
        <v>0</v>
      </c>
      <c r="DG9" s="12">
        <f t="shared" si="22"/>
        <v>0</v>
      </c>
      <c r="DH9" s="12">
        <f>SUMIFS('Suivi des arrêts'!$S$10:$S$43,'Suivi des arrêts'!$A$10:$A$43,A9,'Suivi des arrêts'!$G$10:$G$43,BASE!$L$1)</f>
        <v>0</v>
      </c>
      <c r="DI9" s="12">
        <f>SUMIFS('Suivi des arrêts'!$S$10:$S$43,'Suivi des arrêts'!$A$10:$A$43,A9,'Suivi des arrêts'!$G$10:$G$43,BASE!$L$2)</f>
        <v>0</v>
      </c>
      <c r="DJ9" s="12">
        <f t="shared" si="23"/>
        <v>0</v>
      </c>
      <c r="DK9" s="12">
        <f>SUMIFS('Suivi des arrêts'!$S$10:$S$43,'Suivi des arrêts'!$A$10:$A$43,A9,'Suivi des arrêts'!$G$10:$G$43,BASE!$L$5)</f>
        <v>0</v>
      </c>
      <c r="DL9" s="12">
        <f>SUMIFS('Suivi des arrêts'!$S$10:$S$43,'Suivi des arrêts'!$A$10:$A$43,A9,'Suivi des arrêts'!$G$10:$G$43,BASE!$L$6)</f>
        <v>0</v>
      </c>
      <c r="DM9" s="12">
        <f>SUMIFS('Suivi des arrêts'!$S$10:$S$43,'Suivi des arrêts'!$A$10:$A$43,A9,'Suivi des arrêts'!$G$10:$G$43,BASE!$L$8)</f>
        <v>0</v>
      </c>
      <c r="DN9" s="12">
        <f t="shared" si="24"/>
        <v>0</v>
      </c>
      <c r="DO9" s="12">
        <f>SUMIFS('Suivi des arrêts'!$S$10:$S$43,'Suivi des arrêts'!$A$10:$A$43,A9,'Suivi des arrêts'!$G$10:$G$43,BASE!$L$7)</f>
        <v>0</v>
      </c>
      <c r="DP9" s="12">
        <f>SUMIFS('Absences 2016'!$P$7:$P$41,'Absences 2016'!$A$7:$A$41,A9,'Absences 2016'!$F$7:$F$41,BASE!$S$2)</f>
        <v>0</v>
      </c>
      <c r="DQ9" s="12">
        <f>SUMIFS('Absences 2016'!$P$7:$P$41,'Absences 2016'!$A$7:$A$41,A9,'Absences 2016'!$F$7:$F$41,BASE!$S$3)</f>
        <v>0</v>
      </c>
      <c r="DR9" s="12">
        <f>SUMIFS('Absences 2016'!$P$7:$P$41,'Absences 2016'!$A$7:$A$41,A9,'Absences 2016'!$F$7:$F$41,BASE!$S$4)</f>
        <v>0</v>
      </c>
      <c r="DS9" s="87">
        <f>SUMIFS('Absences 2016'!$P$7:$P$41,'Absences 2016'!$A$7:$A$41,A9,'Absences 2016'!$F$7:$F$41,BASE!$S$5)</f>
        <v>0</v>
      </c>
      <c r="DT9" s="86">
        <f>SUMIFS('Suivi des arrêts'!$T$10:$T$43,'Suivi des arrêts'!$A$10:$A$43,A9,'Suivi des arrêts'!$G$10:$G$43,BASE!$L$3)</f>
        <v>0</v>
      </c>
      <c r="DU9" s="12">
        <f>SUMIFS('Suivi des arrêts'!$T$10:$T$43,'Suivi des arrêts'!$A$10:$A$43,A9,'Suivi des arrêts'!$G$10:$G$43,BASE!$L$4)</f>
        <v>0</v>
      </c>
      <c r="DV9" s="12">
        <f t="shared" si="25"/>
        <v>0</v>
      </c>
      <c r="DW9" s="12">
        <f>SUMIFS('Suivi des arrêts'!$T$10:$T$43,'Suivi des arrêts'!$A$10:$A$43,A9,'Suivi des arrêts'!$G$10:$G$43,BASE!$L$1)</f>
        <v>0</v>
      </c>
      <c r="DX9" s="12">
        <f>SUMIFS('Suivi des arrêts'!$T$10:$T$43,'Suivi des arrêts'!$A$10:$A$43,A9,'Suivi des arrêts'!$G$10:$G$43,BASE!$L$2)</f>
        <v>0</v>
      </c>
      <c r="DY9" s="12">
        <f t="shared" si="26"/>
        <v>0</v>
      </c>
      <c r="DZ9" s="12">
        <f>SUMIFS('Suivi des arrêts'!$T$10:$T$43,'Suivi des arrêts'!$A$10:$A$43,A9,'Suivi des arrêts'!$G$10:$G$43,BASE!$L$5)</f>
        <v>0</v>
      </c>
      <c r="EA9" s="12">
        <f>SUMIFS('Suivi des arrêts'!$T$10:$T$43,'Suivi des arrêts'!$A$10:$A$43,A9,'Suivi des arrêts'!$G$10:$G$43,BASE!$L$6)</f>
        <v>0</v>
      </c>
      <c r="EB9" s="12">
        <f>SUMIFS('Suivi des arrêts'!$T$10:$T$43,'Suivi des arrêts'!$A$10:$A$43,A9,'Suivi des arrêts'!$G$10:$G$43,BASE!$L$8)</f>
        <v>0</v>
      </c>
      <c r="EC9" s="12">
        <f t="shared" si="27"/>
        <v>0</v>
      </c>
      <c r="ED9" s="12">
        <f>SUMIFS('Suivi des arrêts'!$T$10:$T$43,'Suivi des arrêts'!$A$10:$A$43,A9,'Suivi des arrêts'!$G$10:$G$43,BASE!$L$7)</f>
        <v>0</v>
      </c>
      <c r="EE9" s="12">
        <f>SUMIFS('Absences 2016'!$Q$7:$Q$41,'Absences 2016'!$A$7:$A$41,A9,'Absences 2016'!$F$7:$F$41,BASE!$S$2)</f>
        <v>0</v>
      </c>
      <c r="EF9" s="12">
        <f>SUMIFS('Absences 2016'!$Q$7:$Q$41,'Absences 2016'!$A$7:$A$41,A9,'Absences 2016'!$F$7:$F$41,BASE!$S$3)</f>
        <v>0</v>
      </c>
      <c r="EG9" s="12">
        <f>SUMIFS('Absences 2016'!$Q$7:$Q$41,'Absences 2016'!$A$7:$A$41,A9,'Absences 2016'!$F$7:$F$41,BASE!$S$4)</f>
        <v>0</v>
      </c>
      <c r="EH9" s="87">
        <f>SUMIFS('Absences 2016'!$Q$7:$Q$41,'Absences 2016'!$A$7:$A$41,A9,'Absences 2016'!$F$7:$F$41,BASE!$S$5)</f>
        <v>0</v>
      </c>
      <c r="EI9" s="86">
        <f>SUMIFS('Suivi des arrêts'!$U$10:$U$43,'Suivi des arrêts'!$A$10:$A$43,A9,'Suivi des arrêts'!$G$10:$G$43,BASE!$L$3)</f>
        <v>0</v>
      </c>
      <c r="EJ9" s="12">
        <f>SUMIFS('Suivi des arrêts'!$U$10:$U$43,'Suivi des arrêts'!$A$10:$A$43,A9,'Suivi des arrêts'!$G$10:$G$43,BASE!$L$4)</f>
        <v>0</v>
      </c>
      <c r="EK9" s="12">
        <f t="shared" si="28"/>
        <v>0</v>
      </c>
      <c r="EL9" s="12">
        <f>SUMIFS('Suivi des arrêts'!$U$10:$U$43,'Suivi des arrêts'!$A$10:$A$43,A9,'Suivi des arrêts'!$G$10:$G$43,BASE!$L$1)</f>
        <v>0</v>
      </c>
      <c r="EM9" s="12">
        <f>SUMIFS('Suivi des arrêts'!$U$10:$U$43,'Suivi des arrêts'!$A$10:$A$43,A9,'Suivi des arrêts'!$G$10:$G$43,BASE!$L$2)</f>
        <v>0</v>
      </c>
      <c r="EN9" s="12">
        <f t="shared" si="29"/>
        <v>0</v>
      </c>
      <c r="EO9" s="12">
        <f>SUMIFS('Suivi des arrêts'!$U$10:$U$43,'Suivi des arrêts'!$A$10:$A$43,A9,'Suivi des arrêts'!$G$10:$G$43,BASE!$L$5)</f>
        <v>0</v>
      </c>
      <c r="EP9" s="12">
        <f>SUMIFS('Suivi des arrêts'!$U$10:$U$43,'Suivi des arrêts'!$A$10:$A$43,A9,'Suivi des arrêts'!$G$10:$G$43,BASE!$L$6)</f>
        <v>0</v>
      </c>
      <c r="EQ9" s="12">
        <f>SUMIFS('Suivi des arrêts'!$U$10:$U$43,'Suivi des arrêts'!$A$10:$A$43,A9,'Suivi des arrêts'!$G$10:$G$43,BASE!$L$8)</f>
        <v>0</v>
      </c>
      <c r="ER9" s="12">
        <f t="shared" si="30"/>
        <v>0</v>
      </c>
      <c r="ES9" s="12">
        <f>SUMIFS('Suivi des arrêts'!$U$10:$U$43,'Suivi des arrêts'!$A$10:$A$43,A9,'Suivi des arrêts'!$G$10:$G$43,BASE!$L$7)</f>
        <v>0</v>
      </c>
      <c r="ET9" s="12">
        <f>SUMIFS('Absences 2016'!$R$7:$R$41,'Absences 2016'!$A$7:$A$41,A9,'Absences 2016'!$F$7:$F$41,BASE!$S$2)</f>
        <v>0</v>
      </c>
      <c r="EU9" s="12">
        <f>SUMIFS('Absences 2016'!$R$7:$R$41,'Absences 2016'!$A$7:$A$41,A9,'Absences 2016'!$F$7:$F$41,BASE!$S$3)</f>
        <v>0</v>
      </c>
      <c r="EV9" s="12">
        <f>SUMIFS('Absences 2016'!$R$7:$R$41,'Absences 2016'!$A$7:$A$41,A9,'Absences 2016'!$F$7:$F$41,BASE!$S$4)</f>
        <v>0</v>
      </c>
      <c r="EW9" s="87">
        <f>SUMIFS('Absences 2016'!$R$7:$R$41,'Absences 2016'!$A$7:$A$41,A9,'Absences 2016'!$F$7:$F$41,BASE!$S$5)</f>
        <v>0</v>
      </c>
      <c r="EX9" s="86">
        <f>SUMIFS('Suivi des arrêts'!$V$10:$V$43,'Suivi des arrêts'!$A$10:$A$43,A9,'Suivi des arrêts'!$G$10:$G$43,BASE!$L$3)</f>
        <v>0</v>
      </c>
      <c r="EY9" s="12">
        <f>SUMIFS('Suivi des arrêts'!$V$10:$V$43,'Suivi des arrêts'!$A$10:$A$43,A9,'Suivi des arrêts'!$G$10:$G$43,BASE!$L$4)</f>
        <v>0</v>
      </c>
      <c r="EZ9" s="12">
        <f t="shared" si="31"/>
        <v>0</v>
      </c>
      <c r="FA9" s="12">
        <f>SUMIFS('Suivi des arrêts'!$V$10:$V$43,'Suivi des arrêts'!$A$10:$A$43,A9,'Suivi des arrêts'!$G$10:$G$43,BASE!$L$1)</f>
        <v>0</v>
      </c>
      <c r="FB9" s="12">
        <f>SUMIFS('Suivi des arrêts'!$V$10:$V$43,'Suivi des arrêts'!$A$10:$A$43,A9,'Suivi des arrêts'!$G$10:$G$43,BASE!$L$2)</f>
        <v>0</v>
      </c>
      <c r="FC9" s="12">
        <f t="shared" si="32"/>
        <v>0</v>
      </c>
      <c r="FD9" s="12">
        <f>SUMIFS('Suivi des arrêts'!$V$10:$V$43,'Suivi des arrêts'!$A$10:$A$43,A9,'Suivi des arrêts'!$G$10:$G$43,BASE!$L$5)</f>
        <v>0</v>
      </c>
      <c r="FE9" s="12">
        <f>SUMIFS('Suivi des arrêts'!$V$10:$V$43,'Suivi des arrêts'!$A$10:$A$43,A9,'Suivi des arrêts'!$G$10:$G$43,BASE!$L$6)</f>
        <v>0</v>
      </c>
      <c r="FF9" s="12">
        <f>SUMIFS('Suivi des arrêts'!$V$10:$V$43,'Suivi des arrêts'!$A$10:$A$43,A9,'Suivi des arrêts'!$G$10:$G$43,BASE!$L$8)</f>
        <v>0</v>
      </c>
      <c r="FG9" s="12">
        <f t="shared" si="33"/>
        <v>0</v>
      </c>
      <c r="FH9" s="12">
        <f>SUMIFS('Suivi des arrêts'!$V$10:$V$43,'Suivi des arrêts'!$A$10:$A$43,A9,'Suivi des arrêts'!$G$10:$G$43,BASE!$L$7)</f>
        <v>0</v>
      </c>
      <c r="FI9" s="12">
        <f>SUMIFS('Absences 2016'!$S$7:$S$41,'Absences 2016'!$A$7:$A$41,A9,'Absences 2016'!$F$7:$F$41,BASE!$S$2)</f>
        <v>0</v>
      </c>
      <c r="FJ9" s="12">
        <f>SUMIFS('Absences 2016'!$S$7:$S$41,'Absences 2016'!$A$7:$A$41,A9,'Absences 2016'!$F$7:$F$41,BASE!$S$3)</f>
        <v>0</v>
      </c>
      <c r="FK9" s="12">
        <f>SUMIFS('Absences 2016'!$S$7:$S$41,'Absences 2016'!$A$7:$A$41,A9,'Absences 2016'!$F$7:$F$41,BASE!$S$4)</f>
        <v>0</v>
      </c>
      <c r="FL9" s="87">
        <f>SUMIFS('Absences 2016'!$S$7:$S$41,'Absences 2016'!$A$7:$A$41,A9,'Absences 2016'!$F$7:$F$41,BASE!$S$5)</f>
        <v>0</v>
      </c>
      <c r="FM9" s="86">
        <f>SUMIFS('Suivi des arrêts'!$W$10:$W$43,'Suivi des arrêts'!$A$10:$A$43,A9,'Suivi des arrêts'!$G$10:$G$43,BASE!$L$3)</f>
        <v>0</v>
      </c>
      <c r="FN9" s="12">
        <f>SUMIFS('Suivi des arrêts'!$W$10:$W$43,'Suivi des arrêts'!$A$10:$A$43,A9,'Suivi des arrêts'!$G$10:$G$43,BASE!$L$4)</f>
        <v>0</v>
      </c>
      <c r="FO9" s="12">
        <f t="shared" si="34"/>
        <v>0</v>
      </c>
      <c r="FP9" s="12">
        <f>SUMIFS('Suivi des arrêts'!$W$10:$W$43,'Suivi des arrêts'!$A$10:$A$43,A9,'Suivi des arrêts'!$G$10:$G$43,BASE!$L$1)</f>
        <v>0</v>
      </c>
      <c r="FQ9" s="12">
        <f>SUMIFS('Suivi des arrêts'!$W$10:$W$43,'Suivi des arrêts'!$A$10:$A$43,A9,'Suivi des arrêts'!$G$10:$G$43,BASE!$L$2)</f>
        <v>0</v>
      </c>
      <c r="FR9" s="12">
        <f t="shared" si="35"/>
        <v>0</v>
      </c>
      <c r="FS9" s="12">
        <f>SUMIFS('Suivi des arrêts'!$W$10:$W$43,'Suivi des arrêts'!$A$10:$A$43,A9,'Suivi des arrêts'!$G$10:$G$43,BASE!$L$5)</f>
        <v>0</v>
      </c>
      <c r="FT9" s="12">
        <f>SUMIFS('Suivi des arrêts'!$W$10:$W$43,'Suivi des arrêts'!$A$10:$A$43,A9,'Suivi des arrêts'!$G$10:$G$43,BASE!$L$6)</f>
        <v>0</v>
      </c>
      <c r="FU9" s="12">
        <f>SUMIFS('Suivi des arrêts'!$W$10:$W$43,'Suivi des arrêts'!$A$10:$A$43,A9,'Suivi des arrêts'!$G$10:$G$43,BASE!$L$8)</f>
        <v>0</v>
      </c>
      <c r="FV9" s="12">
        <f t="shared" si="36"/>
        <v>0</v>
      </c>
      <c r="FW9" s="12">
        <f>SUMIFS('Suivi des arrêts'!$W$10:$W$43,'Suivi des arrêts'!$A$10:$A$43,A9,'Suivi des arrêts'!$G$10:$G$43,BASE!$L$7)</f>
        <v>0</v>
      </c>
      <c r="FX9" s="12">
        <f>SUMIFS('Absences 2016'!$T$7:$T$41,'Absences 2016'!$A$7:$A$41,A9,'Absences 2016'!$F$7:$F$41,BASE!$S$2)</f>
        <v>0</v>
      </c>
      <c r="FY9" s="12">
        <f>SUMIFS('Absences 2016'!$T$7:$T$41,'Absences 2016'!$A$7:$A$41,A9,'Absences 2016'!$F$7:$F$41,BASE!$S$3)</f>
        <v>0</v>
      </c>
      <c r="FZ9" s="12">
        <f>SUMIFS('Absences 2016'!$T$7:$T$41,'Absences 2016'!$A$7:$A$41,A9,'Absences 2016'!$F$7:$F$41,BASE!$S$4)</f>
        <v>0</v>
      </c>
      <c r="GA9" s="87">
        <f>SUMIFS('Absences 2016'!$T$7:$T$41,'Absences 2016'!$A$7:$A$41,A9,'Absences 2016'!$F$7:$F$41,BASE!$S$5)</f>
        <v>0</v>
      </c>
      <c r="GB9" s="22">
        <f t="shared" si="37"/>
        <v>6</v>
      </c>
      <c r="GC9" s="22">
        <f t="shared" si="38"/>
        <v>0</v>
      </c>
      <c r="GD9" s="22">
        <f t="shared" si="39"/>
        <v>0</v>
      </c>
      <c r="GE9" s="22">
        <f t="shared" si="40"/>
        <v>0</v>
      </c>
      <c r="GF9" s="22">
        <f t="shared" si="41"/>
        <v>1</v>
      </c>
      <c r="GG9" s="22">
        <f t="shared" si="42"/>
        <v>0</v>
      </c>
      <c r="GH9" s="22">
        <f t="shared" si="43"/>
        <v>0</v>
      </c>
      <c r="GI9" s="22">
        <f t="shared" si="44"/>
        <v>0</v>
      </c>
    </row>
    <row r="10" spans="1:191" x14ac:dyDescent="0.25">
      <c r="A10" s="8">
        <f>+BASE!A8</f>
        <v>0</v>
      </c>
      <c r="B10" s="9">
        <f>+BASE!B8</f>
        <v>0</v>
      </c>
      <c r="C10" s="9">
        <f>+BASE!C8</f>
        <v>0</v>
      </c>
      <c r="D10" s="86">
        <f>SUMIFS('Suivi des arrêts'!$L$10:$L$43,'Suivi des arrêts'!$A$10:$A$43,A10,'Suivi des arrêts'!$G$10:$G$43,BASE!$L$3)</f>
        <v>0</v>
      </c>
      <c r="E10" s="12">
        <f>SUMIFS('Suivi des arrêts'!$L$10:$L$43,'Suivi des arrêts'!$A$10:$A$43,A10,'Suivi des arrêts'!$G$10:$G$43,BASE!$L$4)</f>
        <v>0</v>
      </c>
      <c r="F10" s="12">
        <f t="shared" si="1"/>
        <v>0</v>
      </c>
      <c r="G10" s="12">
        <f>SUMIFS('Suivi des arrêts'!$L$10:$L$43,'Suivi des arrêts'!$A$10:$A$43,A10,'Suivi des arrêts'!$G$10:$G$43,BASE!$L$1)</f>
        <v>0</v>
      </c>
      <c r="H10" s="12">
        <f>SUMIFS('Suivi des arrêts'!$L$10:$L$43,'Suivi des arrêts'!$A$10:$A$43,B10,'Suivi des arrêts'!$G$10:$G$43,BASE!$L$2)</f>
        <v>0</v>
      </c>
      <c r="I10" s="12">
        <f t="shared" si="2"/>
        <v>0</v>
      </c>
      <c r="J10" s="12">
        <f>SUMIFS('Suivi des arrêts'!$L$10:$L$43,'Suivi des arrêts'!$A$10:$A$43,A10,'Suivi des arrêts'!$G$10:$G$43,BASE!$L$5)</f>
        <v>0</v>
      </c>
      <c r="K10" s="12">
        <f>SUMIFS('Suivi des arrêts'!$L$10:$L$43,'Suivi des arrêts'!$A$10:$A$43,A10,'Suivi des arrêts'!$G$10:$G$43,BASE!$L$6)</f>
        <v>0</v>
      </c>
      <c r="L10" s="12">
        <f>SUMIFS('Suivi des arrêts'!$L$10:$L$43,'Suivi des arrêts'!$A$10:$A$43,A10,'Suivi des arrêts'!$G$10:$G$43,BASE!$L$8)</f>
        <v>0</v>
      </c>
      <c r="M10" s="12">
        <f t="shared" si="3"/>
        <v>0</v>
      </c>
      <c r="N10" s="12">
        <f>SUMIFS('Suivi des arrêts'!$L$10:$L$43,'Suivi des arrêts'!$A$10:$A$43,A10,'Suivi des arrêts'!$G$10:$G$43,BASE!$L$7)</f>
        <v>0</v>
      </c>
      <c r="O10" s="12">
        <f>SUMIFS('Absences 2016'!$I$7:$I$41,'Absences 2016'!$A$7:$A$41,A10,'Absences 2016'!$F$7:$F$41,BASE!$S$2)</f>
        <v>0</v>
      </c>
      <c r="P10" s="12">
        <f>SUMIFS('Absences 2016'!$I$7:$I$41,'Absences 2016'!$A$7:$A$41,A10,'Absences 2016'!$F$7:$F$41,BASE!$S$3)</f>
        <v>0</v>
      </c>
      <c r="Q10" s="12">
        <f>SUMIFS('Absences 2016'!$I$7:$I$41,'Absences 2016'!$A$7:$A$41,A10,'Absences 2016'!$F$7:$F$41,BASE!$S$4)</f>
        <v>0</v>
      </c>
      <c r="R10" s="87">
        <f>SUMIFS('Absences 2016'!$I$7:$I$41,'Absences 2016'!$A$7:$A$41,A10,'Absences 2016'!$F$7:$F$41,BASE!$S$5)</f>
        <v>0</v>
      </c>
      <c r="S10" s="86">
        <f>SUMIFS('Suivi des arrêts'!$M$10:$M$43,'Suivi des arrêts'!$A$10:$A$43,A10,'Suivi des arrêts'!$G$10:$G$43,BASE!$L$3)</f>
        <v>0</v>
      </c>
      <c r="T10" s="12">
        <f>SUMIFS('Suivi des arrêts'!$M$10:$M$43,'Suivi des arrêts'!$A$10:$A$43,A10,'Suivi des arrêts'!$G$10:$G$43,BASE!$L$4)</f>
        <v>0</v>
      </c>
      <c r="U10" s="12">
        <f t="shared" si="4"/>
        <v>0</v>
      </c>
      <c r="V10" s="12">
        <f>SUMIFS('Suivi des arrêts'!$M$10:$M$43,'Suivi des arrêts'!$A$10:$A$43,A10,'Suivi des arrêts'!$G$10:$G$43,BASE!$L$1)</f>
        <v>0</v>
      </c>
      <c r="W10" s="12">
        <f>SUMIFS('Suivi des arrêts'!$M$10:$M$43,'Suivi des arrêts'!$A$10:$A$43,A10,'Suivi des arrêts'!$G$10:$G$43,BASE!$L$2)</f>
        <v>0</v>
      </c>
      <c r="X10" s="12">
        <f t="shared" si="5"/>
        <v>0</v>
      </c>
      <c r="Y10" s="12">
        <f>SUMIFS('Suivi des arrêts'!$M$10:$M$43,'Suivi des arrêts'!$A$10:$A$43,A10,'Suivi des arrêts'!$G$10:$G$43,BASE!$L$5)</f>
        <v>0</v>
      </c>
      <c r="Z10" s="12">
        <f>SUMIFS('Suivi des arrêts'!$M$10:$M$43,'Suivi des arrêts'!$A$10:$A$43,A10,'Suivi des arrêts'!$G$10:$G$43,BASE!$L$6)</f>
        <v>0</v>
      </c>
      <c r="AA10" s="12">
        <f>SUMIFS('Suivi des arrêts'!$M$10:$M$43,'Suivi des arrêts'!$A$10:$A$43,A10,'Suivi des arrêts'!$G$10:$G$43,BASE!$L$8)</f>
        <v>0</v>
      </c>
      <c r="AB10" s="12">
        <f t="shared" si="6"/>
        <v>0</v>
      </c>
      <c r="AC10" s="12">
        <f>SUMIFS('Suivi des arrêts'!$M$10:$M$43,'Suivi des arrêts'!$A$10:$A$43,A10,'Suivi des arrêts'!$G$10:$G$43,BASE!$L$7)</f>
        <v>0</v>
      </c>
      <c r="AD10" s="12">
        <f>SUMIFS('Absences 2016'!$J$7:$J$41,'Absences 2016'!$A$7:$A$41,A10,'Absences 2016'!$F$7:$F$41,BASE!$S$2)</f>
        <v>0</v>
      </c>
      <c r="AE10" s="12">
        <f>SUMIFS('Absences 2016'!$J$7:$J$41,'Absences 2016'!$A$7:$A$41,A10,'Absences 2016'!$F$7:$F$41,BASE!$S$3)</f>
        <v>0</v>
      </c>
      <c r="AF10" s="12">
        <f>SUMIFS('Absences 2016'!$J$7:$J$41,'Absences 2016'!$A$7:$A$41,A10,'Absences 2016'!$F$7:$F$41,BASE!$S$4)</f>
        <v>0</v>
      </c>
      <c r="AG10" s="87">
        <f>SUMIFS('Absences 2016'!$J$7:$J$41,'Absences 2016'!$A$7:$A$41,A10,'Absences 2016'!$F$7:$F$41,BASE!$S$5)</f>
        <v>0</v>
      </c>
      <c r="AH10" s="86">
        <f>SUMIFS('Suivi des arrêts'!$N$10:$N$43,'Suivi des arrêts'!$A$10:$A$43,A10,'Suivi des arrêts'!$G$10:$G$43,BASE!$L$3)</f>
        <v>0</v>
      </c>
      <c r="AI10" s="12">
        <f>SUMIFS('Suivi des arrêts'!$N$10:$N$43,'Suivi des arrêts'!$A$10:$A$43,A10,'Suivi des arrêts'!$G$10:$G$43,BASE!$L$4)</f>
        <v>0</v>
      </c>
      <c r="AJ10" s="12">
        <f t="shared" si="7"/>
        <v>0</v>
      </c>
      <c r="AK10" s="12">
        <f>SUMIFS('Suivi des arrêts'!$N$10:$N$43,'Suivi des arrêts'!$A$10:$A$43,A10,'Suivi des arrêts'!$G$10:$G$43,BASE!$L$1)</f>
        <v>0</v>
      </c>
      <c r="AL10" s="12">
        <f>SUMIFS('Suivi des arrêts'!$N$10:$N$43,'Suivi des arrêts'!$A$10:$A$43,A10,'Suivi des arrêts'!$G$10:$G$43,BASE!$L$2)</f>
        <v>0</v>
      </c>
      <c r="AM10" s="12">
        <f t="shared" si="8"/>
        <v>0</v>
      </c>
      <c r="AN10" s="12">
        <f>SUMIFS('Suivi des arrêts'!$N$10:$N$43,'Suivi des arrêts'!$A$10:$A$43,A10,'Suivi des arrêts'!$G$10:$G$43,BASE!$L$5)</f>
        <v>0</v>
      </c>
      <c r="AO10" s="12">
        <f>SUMIFS('Suivi des arrêts'!$N$10:$N$43,'Suivi des arrêts'!$A$10:$A$43,A10,'Suivi des arrêts'!$G$10:$G$43,BASE!$L$6)</f>
        <v>0</v>
      </c>
      <c r="AP10" s="12">
        <f>SUMIFS('Suivi des arrêts'!$N$10:$N$43,'Suivi des arrêts'!$A$10:$A$43,A10,'Suivi des arrêts'!$G$10:$G$43,BASE!$L$8)</f>
        <v>0</v>
      </c>
      <c r="AQ10" s="12">
        <f t="shared" si="9"/>
        <v>0</v>
      </c>
      <c r="AR10" s="12">
        <f>SUMIFS('Suivi des arrêts'!$N$10:$N$43,'Suivi des arrêts'!$A$10:$A$43,A10,'Suivi des arrêts'!$G$10:$G$43,BASE!$L$7)</f>
        <v>0</v>
      </c>
      <c r="AS10" s="12">
        <f>SUMIFS('Absences 2016'!$K$7:$K$41,'Absences 2016'!$A$7:$A$41,A10,'Absences 2016'!$F$7:$F$41,BASE!$S$2)</f>
        <v>0</v>
      </c>
      <c r="AT10" s="12">
        <f>SUMIFS('Absences 2016'!$K$7:$K$41,'Absences 2016'!$A$7:$A$41,A10,'Absences 2016'!$F$7:$F$41,BASE!$S$3)</f>
        <v>0</v>
      </c>
      <c r="AU10" s="12">
        <f>SUMIFS('Absences 2016'!$K$7:$K$41,'Absences 2016'!$A$7:$A$41,A10,'Absences 2016'!$F$7:$F$41,BASE!$S$4)</f>
        <v>0</v>
      </c>
      <c r="AV10" s="87">
        <f>SUMIFS('Absences 2016'!$K$7:$K$41,'Absences 2016'!$A$7:$A$41,A10,'Absences 2016'!$F$7:$F$41,BASE!$S$5)</f>
        <v>0</v>
      </c>
      <c r="AW10" s="86">
        <f>SUMIFS('Suivi des arrêts'!$O$10:$O$43,'Suivi des arrêts'!$A$10:$A$43,A10,'Suivi des arrêts'!$G$10:$G$43,BASE!$L$3)</f>
        <v>0</v>
      </c>
      <c r="AX10" s="12">
        <f>SUMIFS('Suivi des arrêts'!$O$10:$O$43,'Suivi des arrêts'!$A$10:$A$43,A10,'Suivi des arrêts'!$G$10:$G$43,BASE!$L$4)</f>
        <v>0</v>
      </c>
      <c r="AY10" s="12">
        <f t="shared" si="10"/>
        <v>0</v>
      </c>
      <c r="AZ10" s="12">
        <f>SUMIFS('Suivi des arrêts'!$O$10:$O$43,'Suivi des arrêts'!$A$10:$A$43,A10,'Suivi des arrêts'!$G$10:$G$43,BASE!$L$1)</f>
        <v>0</v>
      </c>
      <c r="BA10" s="12">
        <f>SUMIFS('Suivi des arrêts'!$O$10:$O$43,'Suivi des arrêts'!$A$10:$A$43,A10,'Suivi des arrêts'!$G$10:$G$43,BASE!$L$2)</f>
        <v>0</v>
      </c>
      <c r="BB10" s="12">
        <f t="shared" si="11"/>
        <v>0</v>
      </c>
      <c r="BC10" s="12">
        <f>SUMIFS('Suivi des arrêts'!$O$10:$O$43,'Suivi des arrêts'!$A$10:$A$43,A10,'Suivi des arrêts'!$G$10:$G$43,BASE!$L$5)</f>
        <v>0</v>
      </c>
      <c r="BD10" s="12">
        <f>SUMIFS('Suivi des arrêts'!$O$10:$O$43,'Suivi des arrêts'!$A$10:$A$43,A10,'Suivi des arrêts'!$G$10:$G$43,BASE!$L$6)</f>
        <v>0</v>
      </c>
      <c r="BE10" s="12">
        <f>SUMIFS('Suivi des arrêts'!$O$10:$O$43,'Suivi des arrêts'!$A$10:$A$43,A10,'Suivi des arrêts'!$G$10:$G$43,BASE!$L$8)</f>
        <v>0</v>
      </c>
      <c r="BF10" s="12">
        <f t="shared" si="12"/>
        <v>0</v>
      </c>
      <c r="BG10" s="12">
        <f>SUMIFS('Suivi des arrêts'!$O$10:$O$43,'Suivi des arrêts'!$A$10:$A$43,A10,'Suivi des arrêts'!$G$10:$G$43,BASE!$L$7)</f>
        <v>0</v>
      </c>
      <c r="BH10" s="12">
        <f>SUMIFS('Absences 2016'!$L$7:$L$41,'Absences 2016'!$A$7:$A$41,A10,'Absences 2016'!$F$7:$F$41,BASE!$S$2)</f>
        <v>0</v>
      </c>
      <c r="BI10" s="12">
        <f>SUMIFS('Absences 2016'!$L$7:$L$41,'Absences 2016'!$A$7:$A$41,A10,'Absences 2016'!$F$7:$F$41,BASE!$S$3)</f>
        <v>0</v>
      </c>
      <c r="BJ10" s="12">
        <f>SUMIFS('Absences 2016'!$L$7:$L$41,'Absences 2016'!$A$7:$A$41,A10,'Absences 2016'!$F$7:$F$41,BASE!$S$4)</f>
        <v>0</v>
      </c>
      <c r="BK10" s="87">
        <f>SUMIFS('Absences 2016'!$L$7:$L$41,'Absences 2016'!$A$7:$A$41,A10,'Absences 2016'!$F$7:$F$41,BASE!$S$5)</f>
        <v>0</v>
      </c>
      <c r="BL10" s="86">
        <f>SUMIFS('Suivi des arrêts'!$P$10:$P$43,'Suivi des arrêts'!$A$10:$A$43,A10,'Suivi des arrêts'!$G$10:$G$43,BASE!$L$3)</f>
        <v>0</v>
      </c>
      <c r="BM10" s="12">
        <f>SUMIFS('Suivi des arrêts'!$P$10:$P$43,'Suivi des arrêts'!$A$10:$A$43,A10,'Suivi des arrêts'!$G$10:$G$43,BASE!$L$4)</f>
        <v>0</v>
      </c>
      <c r="BN10" s="12">
        <f t="shared" si="13"/>
        <v>0</v>
      </c>
      <c r="BO10" s="12">
        <f>SUMIFS('Suivi des arrêts'!$P$10:$P$43,'Suivi des arrêts'!$A$10:$A$43,A10,'Suivi des arrêts'!$G$10:$G$43,BASE!$L$1)</f>
        <v>0</v>
      </c>
      <c r="BP10" s="12">
        <f>SUMIFS('Suivi des arrêts'!$P$10:$P$43,'Suivi des arrêts'!$A$10:$A$43,A10,'Suivi des arrêts'!$G$10:$G$43,BASE!$L$2)</f>
        <v>0</v>
      </c>
      <c r="BQ10" s="12">
        <f t="shared" si="14"/>
        <v>0</v>
      </c>
      <c r="BR10" s="12">
        <f>SUMIFS('Suivi des arrêts'!$P$10:$P$43,'Suivi des arrêts'!$A$10:$A$43,A10,'Suivi des arrêts'!$G$10:$G$43,BASE!$L$5)</f>
        <v>0</v>
      </c>
      <c r="BS10" s="12">
        <f>SUMIFS('Suivi des arrêts'!$P$10:$P$43,'Suivi des arrêts'!$A$10:$A$43,A10,'Suivi des arrêts'!$G$10:$G$43,BASE!$L$6)</f>
        <v>0</v>
      </c>
      <c r="BT10" s="12">
        <f>SUMIFS('Suivi des arrêts'!$P$10:$P$43,'Suivi des arrêts'!$A$10:$A$43,A10,'Suivi des arrêts'!$G$10:$G$43,BASE!$L$8)</f>
        <v>0</v>
      </c>
      <c r="BU10" s="12">
        <f t="shared" si="15"/>
        <v>0</v>
      </c>
      <c r="BV10" s="12">
        <f>SUMIFS('Suivi des arrêts'!$P$10:$P$43,'Suivi des arrêts'!$A$10:$A$43,A10,'Suivi des arrêts'!$G$10:$G$43,BASE!$L$7)</f>
        <v>0</v>
      </c>
      <c r="BW10" s="12">
        <f>SUMIFS('Absences 2016'!$M$7:$M$41,'Absences 2016'!$A$7:$A$41,A10,'Absences 2016'!$F$7:$F$41,BASE!$S$2)</f>
        <v>0</v>
      </c>
      <c r="BX10" s="12">
        <f>SUMIFS('Absences 2016'!$M$7:$M$41,'Absences 2016'!$A$7:$A$41,A10,'Absences 2016'!$F$7:$F$41,BASE!$S$3)</f>
        <v>0</v>
      </c>
      <c r="BY10" s="12">
        <f>SUMIFS('Absences 2016'!$M$7:$M$41,'Absences 2016'!$A$7:$A$41,A10,'Absences 2016'!$F$7:$F$41,BASE!$S$4)</f>
        <v>0</v>
      </c>
      <c r="BZ10" s="87">
        <f>SUMIFS('Absences 2016'!$M$7:$M$41,'Absences 2016'!$A$7:$A$41,A10,'Absences 2016'!$F$7:$F$41,BASE!$S$5)</f>
        <v>0</v>
      </c>
      <c r="CA10" s="86">
        <f>SUMIFS('Suivi des arrêts'!$Q$10:$Q$43,'Suivi des arrêts'!$A$10:$A$43,A10,'Suivi des arrêts'!$G$10:$G$43,BASE!$L$3)</f>
        <v>0</v>
      </c>
      <c r="CB10" s="12">
        <f>SUMIFS('Suivi des arrêts'!$Q$10:$Q$43,'Suivi des arrêts'!$A$10:$A$43,A10,'Suivi des arrêts'!$G$10:$G$43,BASE!$L$4)</f>
        <v>0</v>
      </c>
      <c r="CC10" s="12">
        <f t="shared" si="16"/>
        <v>0</v>
      </c>
      <c r="CD10" s="12">
        <f>SUMIFS('Suivi des arrêts'!$Q$10:$Q$43,'Suivi des arrêts'!$A$10:$A$43,A10,'Suivi des arrêts'!$G$10:$G$43,BASE!$L$1)</f>
        <v>0</v>
      </c>
      <c r="CE10" s="12">
        <f>SUMIFS('Suivi des arrêts'!$Q$10:$Q$43,'Suivi des arrêts'!$A$10:$A$43,A10,'Suivi des arrêts'!$G$10:$G$43,BASE!$L$2)</f>
        <v>0</v>
      </c>
      <c r="CF10" s="12">
        <f t="shared" si="17"/>
        <v>0</v>
      </c>
      <c r="CG10" s="12">
        <f>SUMIFS('Suivi des arrêts'!$Q$10:$Q$43,'Suivi des arrêts'!$A$10:$A$43,A10,'Suivi des arrêts'!$G$10:$G$43,BASE!$L$5)</f>
        <v>0</v>
      </c>
      <c r="CH10" s="12">
        <f>SUMIFS('Suivi des arrêts'!$Q$10:$Q$43,'Suivi des arrêts'!$A$10:$A$43,A10,'Suivi des arrêts'!$G$10:$G$43,BASE!$L$6)</f>
        <v>0</v>
      </c>
      <c r="CI10" s="12">
        <f>SUMIFS('Suivi des arrêts'!$Q$10:$Q$43,'Suivi des arrêts'!$A$10:$A$43,A10,'Suivi des arrêts'!$G$10:$G$43,BASE!$L$8)</f>
        <v>0</v>
      </c>
      <c r="CJ10" s="12">
        <f t="shared" si="18"/>
        <v>0</v>
      </c>
      <c r="CK10" s="12">
        <f>SUMIFS('Suivi des arrêts'!$Q$10:$Q$43,'Suivi des arrêts'!$A$10:$A$43,A10,'Suivi des arrêts'!$G$10:$G$43,BASE!$L$7)</f>
        <v>0</v>
      </c>
      <c r="CL10" s="12">
        <f>SUMIFS('Absences 2016'!$N$7:$N$41,'Absences 2016'!$A$7:$A$41,A10,'Absences 2016'!$F$7:$F$41,BASE!$S$2)</f>
        <v>0</v>
      </c>
      <c r="CM10" s="12">
        <f>SUMIFS('Absences 2016'!$N$7:$N$41,'Absences 2016'!$A$7:$A$41,A10,'Absences 2016'!$F$7:$F$41,BASE!$S$3)</f>
        <v>0</v>
      </c>
      <c r="CN10" s="12">
        <f>SUMIFS('Absences 2016'!$N$7:$N$41,'Absences 2016'!$A$7:$A$41,A10,'Absences 2016'!$F$7:$F$41,BASE!$S$4)</f>
        <v>0</v>
      </c>
      <c r="CO10" s="87">
        <f>SUMIFS('Absences 2016'!$N$7:$N$41,'Absences 2016'!$A$7:$A$41,A10,'Absences 2016'!$F$7:$F$41,BASE!$S$5)</f>
        <v>0</v>
      </c>
      <c r="CP10" s="86">
        <f>SUMIFS('Suivi des arrêts'!$R$10:$R$43,'Suivi des arrêts'!$A$10:$A$43,A10,'Suivi des arrêts'!$G$10:$G$43,BASE!$L$3)</f>
        <v>0</v>
      </c>
      <c r="CQ10" s="12">
        <f>SUMIFS('Suivi des arrêts'!$R$10:$R$43,'Suivi des arrêts'!$A$10:$A$43,A10,'Suivi des arrêts'!$G$10:$G$43,BASE!$L$4)</f>
        <v>0</v>
      </c>
      <c r="CR10" s="12">
        <f t="shared" si="19"/>
        <v>0</v>
      </c>
      <c r="CS10" s="12">
        <f>SUMIFS('Suivi des arrêts'!$R$10:$R$43,'Suivi des arrêts'!$A$10:$A$43,A10,'Suivi des arrêts'!$G$10:$G$43,BASE!$L$1)</f>
        <v>0</v>
      </c>
      <c r="CT10" s="12">
        <f>SUMIFS('Suivi des arrêts'!$R$10:$R$43,'Suivi des arrêts'!$A$10:$A$43,A10,'Suivi des arrêts'!$G$10:$G$43,BASE!$L$2)</f>
        <v>0</v>
      </c>
      <c r="CU10" s="12">
        <f t="shared" si="20"/>
        <v>0</v>
      </c>
      <c r="CV10" s="12">
        <f>SUMIFS('Suivi des arrêts'!$R$10:$R$43,'Suivi des arrêts'!$A$10:$A$43,A10,'Suivi des arrêts'!$G$10:$G$43,BASE!$L$5)</f>
        <v>0</v>
      </c>
      <c r="CW10" s="12">
        <f>SUMIFS('Suivi des arrêts'!$R$10:$R$43,'Suivi des arrêts'!$A$10:$A$43,A10,'Suivi des arrêts'!$G$10:$G$43,BASE!$L$6)</f>
        <v>0</v>
      </c>
      <c r="CX10" s="12">
        <f>SUMIFS('Suivi des arrêts'!$R$10:$R$43,'Suivi des arrêts'!$A$10:$A$43,A10,'Suivi des arrêts'!$G$10:$G$43,BASE!$L$8)</f>
        <v>0</v>
      </c>
      <c r="CY10" s="12">
        <f t="shared" si="21"/>
        <v>0</v>
      </c>
      <c r="CZ10" s="12">
        <f>SUMIFS('Suivi des arrêts'!$R$10:$R$43,'Suivi des arrêts'!$A$10:$A$43,A10,'Suivi des arrêts'!$G$10:$G$43,BASE!$L$7)</f>
        <v>0</v>
      </c>
      <c r="DA10" s="12">
        <f>SUMIFS('Absences 2016'!$O$7:$O$41,'Absences 2016'!$A$7:$A$41,A10,'Absences 2016'!$F$7:$F$41,BASE!$S$2)</f>
        <v>0</v>
      </c>
      <c r="DB10" s="12">
        <f>SUMIFS('Absences 2016'!$O$7:$O$41,'Absences 2016'!$A$7:$A$41,A10,'Absences 2016'!$F$7:$F$41,BASE!$S$3)</f>
        <v>0</v>
      </c>
      <c r="DC10" s="12">
        <f>SUMIFS('Absences 2016'!$O$7:$O$41,'Absences 2016'!$A$7:$A$41,A10,'Absences 2016'!$F$7:$F$41,BASE!$S$4)</f>
        <v>0</v>
      </c>
      <c r="DD10" s="87">
        <f>SUMIFS('Absences 2016'!$O$7:$O$41,'Absences 2016'!$A$7:$A$41,A10,'Absences 2016'!$F$7:$F$41,BASE!$S$5)</f>
        <v>0</v>
      </c>
      <c r="DE10" s="86">
        <f>SUMIFS('Suivi des arrêts'!$S$10:$S$43,'Suivi des arrêts'!$A$10:$A$43,A10,'Suivi des arrêts'!$G$10:$G$43,BASE!$L$3)</f>
        <v>0</v>
      </c>
      <c r="DF10" s="12">
        <f>SUMIFS('Suivi des arrêts'!$S$10:$S$43,'Suivi des arrêts'!$A$10:$A$43,A10,'Suivi des arrêts'!$G$10:$G$43,BASE!$L$4)</f>
        <v>0</v>
      </c>
      <c r="DG10" s="12">
        <f t="shared" si="22"/>
        <v>0</v>
      </c>
      <c r="DH10" s="12">
        <f>SUMIFS('Suivi des arrêts'!$S$10:$S$43,'Suivi des arrêts'!$A$10:$A$43,A10,'Suivi des arrêts'!$G$10:$G$43,BASE!$L$1)</f>
        <v>0</v>
      </c>
      <c r="DI10" s="12">
        <f>SUMIFS('Suivi des arrêts'!$S$10:$S$43,'Suivi des arrêts'!$A$10:$A$43,A10,'Suivi des arrêts'!$G$10:$G$43,BASE!$L$2)</f>
        <v>0</v>
      </c>
      <c r="DJ10" s="12">
        <f t="shared" si="23"/>
        <v>0</v>
      </c>
      <c r="DK10" s="12">
        <f>SUMIFS('Suivi des arrêts'!$S$10:$S$43,'Suivi des arrêts'!$A$10:$A$43,A10,'Suivi des arrêts'!$G$10:$G$43,BASE!$L$5)</f>
        <v>0</v>
      </c>
      <c r="DL10" s="12">
        <f>SUMIFS('Suivi des arrêts'!$S$10:$S$43,'Suivi des arrêts'!$A$10:$A$43,A10,'Suivi des arrêts'!$G$10:$G$43,BASE!$L$6)</f>
        <v>0</v>
      </c>
      <c r="DM10" s="12">
        <f>SUMIFS('Suivi des arrêts'!$S$10:$S$43,'Suivi des arrêts'!$A$10:$A$43,A10,'Suivi des arrêts'!$G$10:$G$43,BASE!$L$8)</f>
        <v>0</v>
      </c>
      <c r="DN10" s="12">
        <f t="shared" si="24"/>
        <v>0</v>
      </c>
      <c r="DO10" s="12">
        <f>SUMIFS('Suivi des arrêts'!$S$10:$S$43,'Suivi des arrêts'!$A$10:$A$43,A10,'Suivi des arrêts'!$G$10:$G$43,BASE!$L$7)</f>
        <v>0</v>
      </c>
      <c r="DP10" s="12">
        <f>SUMIFS('Absences 2016'!$P$7:$P$41,'Absences 2016'!$A$7:$A$41,A10,'Absences 2016'!$F$7:$F$41,BASE!$S$2)</f>
        <v>0</v>
      </c>
      <c r="DQ10" s="12">
        <f>SUMIFS('Absences 2016'!$P$7:$P$41,'Absences 2016'!$A$7:$A$41,A10,'Absences 2016'!$F$7:$F$41,BASE!$S$3)</f>
        <v>0</v>
      </c>
      <c r="DR10" s="12">
        <f>SUMIFS('Absences 2016'!$P$7:$P$41,'Absences 2016'!$A$7:$A$41,A10,'Absences 2016'!$F$7:$F$41,BASE!$S$4)</f>
        <v>0</v>
      </c>
      <c r="DS10" s="87">
        <f>SUMIFS('Absences 2016'!$P$7:$P$41,'Absences 2016'!$A$7:$A$41,A10,'Absences 2016'!$F$7:$F$41,BASE!$S$5)</f>
        <v>0</v>
      </c>
      <c r="DT10" s="86">
        <f>SUMIFS('Suivi des arrêts'!$T$10:$T$43,'Suivi des arrêts'!$A$10:$A$43,A10,'Suivi des arrêts'!$G$10:$G$43,BASE!$L$3)</f>
        <v>0</v>
      </c>
      <c r="DU10" s="12">
        <f>SUMIFS('Suivi des arrêts'!$T$10:$T$43,'Suivi des arrêts'!$A$10:$A$43,A10,'Suivi des arrêts'!$G$10:$G$43,BASE!$L$4)</f>
        <v>0</v>
      </c>
      <c r="DV10" s="12">
        <f t="shared" si="25"/>
        <v>0</v>
      </c>
      <c r="DW10" s="12">
        <f>SUMIFS('Suivi des arrêts'!$T$10:$T$43,'Suivi des arrêts'!$A$10:$A$43,A10,'Suivi des arrêts'!$G$10:$G$43,BASE!$L$1)</f>
        <v>0</v>
      </c>
      <c r="DX10" s="12">
        <f>SUMIFS('Suivi des arrêts'!$T$10:$T$43,'Suivi des arrêts'!$A$10:$A$43,A10,'Suivi des arrêts'!$G$10:$G$43,BASE!$L$2)</f>
        <v>0</v>
      </c>
      <c r="DY10" s="12">
        <f t="shared" si="26"/>
        <v>0</v>
      </c>
      <c r="DZ10" s="12">
        <f>SUMIFS('Suivi des arrêts'!$T$10:$T$43,'Suivi des arrêts'!$A$10:$A$43,A10,'Suivi des arrêts'!$G$10:$G$43,BASE!$L$5)</f>
        <v>0</v>
      </c>
      <c r="EA10" s="12">
        <f>SUMIFS('Suivi des arrêts'!$T$10:$T$43,'Suivi des arrêts'!$A$10:$A$43,A10,'Suivi des arrêts'!$G$10:$G$43,BASE!$L$6)</f>
        <v>0</v>
      </c>
      <c r="EB10" s="12">
        <f>SUMIFS('Suivi des arrêts'!$T$10:$T$43,'Suivi des arrêts'!$A$10:$A$43,A10,'Suivi des arrêts'!$G$10:$G$43,BASE!$L$8)</f>
        <v>0</v>
      </c>
      <c r="EC10" s="12">
        <f t="shared" si="27"/>
        <v>0</v>
      </c>
      <c r="ED10" s="12">
        <f>SUMIFS('Suivi des arrêts'!$T$10:$T$43,'Suivi des arrêts'!$A$10:$A$43,A10,'Suivi des arrêts'!$G$10:$G$43,BASE!$L$7)</f>
        <v>0</v>
      </c>
      <c r="EE10" s="12">
        <f>SUMIFS('Absences 2016'!$Q$7:$Q$41,'Absences 2016'!$A$7:$A$41,A10,'Absences 2016'!$F$7:$F$41,BASE!$S$2)</f>
        <v>0</v>
      </c>
      <c r="EF10" s="12">
        <f>SUMIFS('Absences 2016'!$Q$7:$Q$41,'Absences 2016'!$A$7:$A$41,A10,'Absences 2016'!$F$7:$F$41,BASE!$S$3)</f>
        <v>0</v>
      </c>
      <c r="EG10" s="12">
        <f>SUMIFS('Absences 2016'!$Q$7:$Q$41,'Absences 2016'!$A$7:$A$41,A10,'Absences 2016'!$F$7:$F$41,BASE!$S$4)</f>
        <v>0</v>
      </c>
      <c r="EH10" s="87">
        <f>SUMIFS('Absences 2016'!$Q$7:$Q$41,'Absences 2016'!$A$7:$A$41,A10,'Absences 2016'!$F$7:$F$41,BASE!$S$5)</f>
        <v>0</v>
      </c>
      <c r="EI10" s="86">
        <f>SUMIFS('Suivi des arrêts'!$U$10:$U$43,'Suivi des arrêts'!$A$10:$A$43,A10,'Suivi des arrêts'!$G$10:$G$43,BASE!$L$3)</f>
        <v>0</v>
      </c>
      <c r="EJ10" s="12">
        <f>SUMIFS('Suivi des arrêts'!$U$10:$U$43,'Suivi des arrêts'!$A$10:$A$43,A10,'Suivi des arrêts'!$G$10:$G$43,BASE!$L$4)</f>
        <v>0</v>
      </c>
      <c r="EK10" s="12">
        <f t="shared" si="28"/>
        <v>0</v>
      </c>
      <c r="EL10" s="12">
        <f>SUMIFS('Suivi des arrêts'!$U$10:$U$43,'Suivi des arrêts'!$A$10:$A$43,A10,'Suivi des arrêts'!$G$10:$G$43,BASE!$L$1)</f>
        <v>0</v>
      </c>
      <c r="EM10" s="12">
        <f>SUMIFS('Suivi des arrêts'!$U$10:$U$43,'Suivi des arrêts'!$A$10:$A$43,A10,'Suivi des arrêts'!$G$10:$G$43,BASE!$L$2)</f>
        <v>0</v>
      </c>
      <c r="EN10" s="12">
        <f t="shared" si="29"/>
        <v>0</v>
      </c>
      <c r="EO10" s="12">
        <f>SUMIFS('Suivi des arrêts'!$U$10:$U$43,'Suivi des arrêts'!$A$10:$A$43,A10,'Suivi des arrêts'!$G$10:$G$43,BASE!$L$5)</f>
        <v>0</v>
      </c>
      <c r="EP10" s="12">
        <f>SUMIFS('Suivi des arrêts'!$U$10:$U$43,'Suivi des arrêts'!$A$10:$A$43,A10,'Suivi des arrêts'!$G$10:$G$43,BASE!$L$6)</f>
        <v>0</v>
      </c>
      <c r="EQ10" s="12">
        <f>SUMIFS('Suivi des arrêts'!$U$10:$U$43,'Suivi des arrêts'!$A$10:$A$43,A10,'Suivi des arrêts'!$G$10:$G$43,BASE!$L$8)</f>
        <v>0</v>
      </c>
      <c r="ER10" s="12">
        <f t="shared" si="30"/>
        <v>0</v>
      </c>
      <c r="ES10" s="12">
        <f>SUMIFS('Suivi des arrêts'!$U$10:$U$43,'Suivi des arrêts'!$A$10:$A$43,A10,'Suivi des arrêts'!$G$10:$G$43,BASE!$L$7)</f>
        <v>0</v>
      </c>
      <c r="ET10" s="12">
        <f>SUMIFS('Absences 2016'!$R$7:$R$41,'Absences 2016'!$A$7:$A$41,A10,'Absences 2016'!$F$7:$F$41,BASE!$S$2)</f>
        <v>0</v>
      </c>
      <c r="EU10" s="12">
        <f>SUMIFS('Absences 2016'!$R$7:$R$41,'Absences 2016'!$A$7:$A$41,A10,'Absences 2016'!$F$7:$F$41,BASE!$S$3)</f>
        <v>0</v>
      </c>
      <c r="EV10" s="12">
        <f>SUMIFS('Absences 2016'!$R$7:$R$41,'Absences 2016'!$A$7:$A$41,A10,'Absences 2016'!$F$7:$F$41,BASE!$S$4)</f>
        <v>0</v>
      </c>
      <c r="EW10" s="87">
        <f>SUMIFS('Absences 2016'!$R$7:$R$41,'Absences 2016'!$A$7:$A$41,A10,'Absences 2016'!$F$7:$F$41,BASE!$S$5)</f>
        <v>0</v>
      </c>
      <c r="EX10" s="86">
        <f>SUMIFS('Suivi des arrêts'!$V$10:$V$43,'Suivi des arrêts'!$A$10:$A$43,A10,'Suivi des arrêts'!$G$10:$G$43,BASE!$L$3)</f>
        <v>0</v>
      </c>
      <c r="EY10" s="12">
        <f>SUMIFS('Suivi des arrêts'!$V$10:$V$43,'Suivi des arrêts'!$A$10:$A$43,A10,'Suivi des arrêts'!$G$10:$G$43,BASE!$L$4)</f>
        <v>0</v>
      </c>
      <c r="EZ10" s="12">
        <f t="shared" si="31"/>
        <v>0</v>
      </c>
      <c r="FA10" s="12">
        <f>SUMIFS('Suivi des arrêts'!$V$10:$V$43,'Suivi des arrêts'!$A$10:$A$43,A10,'Suivi des arrêts'!$G$10:$G$43,BASE!$L$1)</f>
        <v>0</v>
      </c>
      <c r="FB10" s="12">
        <f>SUMIFS('Suivi des arrêts'!$V$10:$V$43,'Suivi des arrêts'!$A$10:$A$43,A10,'Suivi des arrêts'!$G$10:$G$43,BASE!$L$2)</f>
        <v>0</v>
      </c>
      <c r="FC10" s="12">
        <f t="shared" si="32"/>
        <v>0</v>
      </c>
      <c r="FD10" s="12">
        <f>SUMIFS('Suivi des arrêts'!$V$10:$V$43,'Suivi des arrêts'!$A$10:$A$43,A10,'Suivi des arrêts'!$G$10:$G$43,BASE!$L$5)</f>
        <v>0</v>
      </c>
      <c r="FE10" s="12">
        <f>SUMIFS('Suivi des arrêts'!$V$10:$V$43,'Suivi des arrêts'!$A$10:$A$43,A10,'Suivi des arrêts'!$G$10:$G$43,BASE!$L$6)</f>
        <v>0</v>
      </c>
      <c r="FF10" s="12">
        <f>SUMIFS('Suivi des arrêts'!$V$10:$V$43,'Suivi des arrêts'!$A$10:$A$43,A10,'Suivi des arrêts'!$G$10:$G$43,BASE!$L$8)</f>
        <v>0</v>
      </c>
      <c r="FG10" s="12">
        <f t="shared" si="33"/>
        <v>0</v>
      </c>
      <c r="FH10" s="12">
        <f>SUMIFS('Suivi des arrêts'!$V$10:$V$43,'Suivi des arrêts'!$A$10:$A$43,A10,'Suivi des arrêts'!$G$10:$G$43,BASE!$L$7)</f>
        <v>0</v>
      </c>
      <c r="FI10" s="12">
        <f>SUMIFS('Absences 2016'!$S$7:$S$41,'Absences 2016'!$A$7:$A$41,A10,'Absences 2016'!$F$7:$F$41,BASE!$S$2)</f>
        <v>0</v>
      </c>
      <c r="FJ10" s="12">
        <f>SUMIFS('Absences 2016'!$S$7:$S$41,'Absences 2016'!$A$7:$A$41,A10,'Absences 2016'!$F$7:$F$41,BASE!$S$3)</f>
        <v>0</v>
      </c>
      <c r="FK10" s="12">
        <f>SUMIFS('Absences 2016'!$S$7:$S$41,'Absences 2016'!$A$7:$A$41,A10,'Absences 2016'!$F$7:$F$41,BASE!$S$4)</f>
        <v>0</v>
      </c>
      <c r="FL10" s="87">
        <f>SUMIFS('Absences 2016'!$S$7:$S$41,'Absences 2016'!$A$7:$A$41,A10,'Absences 2016'!$F$7:$F$41,BASE!$S$5)</f>
        <v>0</v>
      </c>
      <c r="FM10" s="86">
        <f>SUMIFS('Suivi des arrêts'!$W$10:$W$43,'Suivi des arrêts'!$A$10:$A$43,A10,'Suivi des arrêts'!$G$10:$G$43,BASE!$L$3)</f>
        <v>0</v>
      </c>
      <c r="FN10" s="12">
        <f>SUMIFS('Suivi des arrêts'!$W$10:$W$43,'Suivi des arrêts'!$A$10:$A$43,A10,'Suivi des arrêts'!$G$10:$G$43,BASE!$L$4)</f>
        <v>0</v>
      </c>
      <c r="FO10" s="12">
        <f t="shared" si="34"/>
        <v>0</v>
      </c>
      <c r="FP10" s="12">
        <f>SUMIFS('Suivi des arrêts'!$W$10:$W$43,'Suivi des arrêts'!$A$10:$A$43,A10,'Suivi des arrêts'!$G$10:$G$43,BASE!$L$1)</f>
        <v>0</v>
      </c>
      <c r="FQ10" s="12">
        <f>SUMIFS('Suivi des arrêts'!$W$10:$W$43,'Suivi des arrêts'!$A$10:$A$43,A10,'Suivi des arrêts'!$G$10:$G$43,BASE!$L$2)</f>
        <v>0</v>
      </c>
      <c r="FR10" s="12">
        <f t="shared" si="35"/>
        <v>0</v>
      </c>
      <c r="FS10" s="12">
        <f>SUMIFS('Suivi des arrêts'!$W$10:$W$43,'Suivi des arrêts'!$A$10:$A$43,A10,'Suivi des arrêts'!$G$10:$G$43,BASE!$L$5)</f>
        <v>0</v>
      </c>
      <c r="FT10" s="12">
        <f>SUMIFS('Suivi des arrêts'!$W$10:$W$43,'Suivi des arrêts'!$A$10:$A$43,A10,'Suivi des arrêts'!$G$10:$G$43,BASE!$L$6)</f>
        <v>0</v>
      </c>
      <c r="FU10" s="12">
        <f>SUMIFS('Suivi des arrêts'!$W$10:$W$43,'Suivi des arrêts'!$A$10:$A$43,A10,'Suivi des arrêts'!$G$10:$G$43,BASE!$L$8)</f>
        <v>0</v>
      </c>
      <c r="FV10" s="12">
        <f t="shared" si="36"/>
        <v>0</v>
      </c>
      <c r="FW10" s="12">
        <f>SUMIFS('Suivi des arrêts'!$W$10:$W$43,'Suivi des arrêts'!$A$10:$A$43,A10,'Suivi des arrêts'!$G$10:$G$43,BASE!$L$7)</f>
        <v>0</v>
      </c>
      <c r="FX10" s="12">
        <f>SUMIFS('Absences 2016'!$T$7:$T$41,'Absences 2016'!$A$7:$A$41,A10,'Absences 2016'!$F$7:$F$41,BASE!$S$2)</f>
        <v>0</v>
      </c>
      <c r="FY10" s="12">
        <f>SUMIFS('Absences 2016'!$T$7:$T$41,'Absences 2016'!$A$7:$A$41,A10,'Absences 2016'!$F$7:$F$41,BASE!$S$3)</f>
        <v>0</v>
      </c>
      <c r="FZ10" s="12">
        <f>SUMIFS('Absences 2016'!$T$7:$T$41,'Absences 2016'!$A$7:$A$41,A10,'Absences 2016'!$F$7:$F$41,BASE!$S$4)</f>
        <v>0</v>
      </c>
      <c r="GA10" s="87">
        <f>SUMIFS('Absences 2016'!$T$7:$T$41,'Absences 2016'!$A$7:$A$41,A10,'Absences 2016'!$F$7:$F$41,BASE!$S$5)</f>
        <v>0</v>
      </c>
      <c r="GB10" s="22">
        <f t="shared" si="37"/>
        <v>0</v>
      </c>
      <c r="GC10" s="22">
        <f t="shared" si="38"/>
        <v>0</v>
      </c>
      <c r="GD10" s="22">
        <f t="shared" si="39"/>
        <v>0</v>
      </c>
      <c r="GE10" s="22">
        <f t="shared" si="40"/>
        <v>0</v>
      </c>
      <c r="GF10" s="22">
        <f t="shared" si="41"/>
        <v>0</v>
      </c>
      <c r="GG10" s="22">
        <f t="shared" si="42"/>
        <v>0</v>
      </c>
      <c r="GH10" s="22">
        <f t="shared" si="43"/>
        <v>0</v>
      </c>
      <c r="GI10" s="22">
        <f t="shared" si="44"/>
        <v>0</v>
      </c>
    </row>
    <row r="11" spans="1:191" x14ac:dyDescent="0.25">
      <c r="A11" s="8">
        <f>+BASE!A9</f>
        <v>0</v>
      </c>
      <c r="B11" s="9">
        <f>+BASE!B9</f>
        <v>0</v>
      </c>
      <c r="C11" s="9">
        <f>+BASE!C9</f>
        <v>0</v>
      </c>
      <c r="D11" s="86">
        <f>SUMIFS('Suivi des arrêts'!$L$10:$L$43,'Suivi des arrêts'!$A$10:$A$43,A11,'Suivi des arrêts'!$G$10:$G$43,BASE!$L$3)</f>
        <v>0</v>
      </c>
      <c r="E11" s="12">
        <f>SUMIFS('Suivi des arrêts'!$L$10:$L$43,'Suivi des arrêts'!$A$10:$A$43,A11,'Suivi des arrêts'!$G$10:$G$43,BASE!$L$4)</f>
        <v>0</v>
      </c>
      <c r="F11" s="12">
        <f t="shared" si="1"/>
        <v>0</v>
      </c>
      <c r="G11" s="12">
        <f>SUMIFS('Suivi des arrêts'!$L$10:$L$43,'Suivi des arrêts'!$A$10:$A$43,A11,'Suivi des arrêts'!$G$10:$G$43,BASE!$L$1)</f>
        <v>0</v>
      </c>
      <c r="H11" s="12">
        <f>SUMIFS('Suivi des arrêts'!$L$10:$L$43,'Suivi des arrêts'!$A$10:$A$43,B11,'Suivi des arrêts'!$G$10:$G$43,BASE!$L$2)</f>
        <v>0</v>
      </c>
      <c r="I11" s="12">
        <f t="shared" si="2"/>
        <v>0</v>
      </c>
      <c r="J11" s="12">
        <f>SUMIFS('Suivi des arrêts'!$L$10:$L$43,'Suivi des arrêts'!$A$10:$A$43,A11,'Suivi des arrêts'!$G$10:$G$43,BASE!$L$5)</f>
        <v>0</v>
      </c>
      <c r="K11" s="12">
        <f>SUMIFS('Suivi des arrêts'!$L$10:$L$43,'Suivi des arrêts'!$A$10:$A$43,A11,'Suivi des arrêts'!$G$10:$G$43,BASE!$L$6)</f>
        <v>0</v>
      </c>
      <c r="L11" s="12">
        <f>SUMIFS('Suivi des arrêts'!$L$10:$L$43,'Suivi des arrêts'!$A$10:$A$43,A11,'Suivi des arrêts'!$G$10:$G$43,BASE!$L$8)</f>
        <v>0</v>
      </c>
      <c r="M11" s="12">
        <f t="shared" si="3"/>
        <v>0</v>
      </c>
      <c r="N11" s="12">
        <f>SUMIFS('Suivi des arrêts'!$L$10:$L$43,'Suivi des arrêts'!$A$10:$A$43,A11,'Suivi des arrêts'!$G$10:$G$43,BASE!$L$7)</f>
        <v>0</v>
      </c>
      <c r="O11" s="12">
        <f>SUMIFS('Absences 2016'!$I$7:$I$41,'Absences 2016'!$A$7:$A$41,A11,'Absences 2016'!$F$7:$F$41,BASE!$S$2)</f>
        <v>0</v>
      </c>
      <c r="P11" s="12">
        <f>SUMIFS('Absences 2016'!$I$7:$I$41,'Absences 2016'!$A$7:$A$41,A11,'Absences 2016'!$F$7:$F$41,BASE!$S$3)</f>
        <v>0</v>
      </c>
      <c r="Q11" s="12">
        <f>SUMIFS('Absences 2016'!$I$7:$I$41,'Absences 2016'!$A$7:$A$41,A11,'Absences 2016'!$F$7:$F$41,BASE!$S$4)</f>
        <v>0</v>
      </c>
      <c r="R11" s="87">
        <f>SUMIFS('Absences 2016'!$I$7:$I$41,'Absences 2016'!$A$7:$A$41,A11,'Absences 2016'!$F$7:$F$41,BASE!$S$5)</f>
        <v>0</v>
      </c>
      <c r="S11" s="86">
        <f>SUMIFS('Suivi des arrêts'!$M$10:$M$43,'Suivi des arrêts'!$A$10:$A$43,A11,'Suivi des arrêts'!$G$10:$G$43,BASE!$L$3)</f>
        <v>0</v>
      </c>
      <c r="T11" s="12">
        <f>SUMIFS('Suivi des arrêts'!$M$10:$M$43,'Suivi des arrêts'!$A$10:$A$43,A11,'Suivi des arrêts'!$G$10:$G$43,BASE!$L$4)</f>
        <v>0</v>
      </c>
      <c r="U11" s="12">
        <f t="shared" si="4"/>
        <v>0</v>
      </c>
      <c r="V11" s="12">
        <f>SUMIFS('Suivi des arrêts'!$M$10:$M$43,'Suivi des arrêts'!$A$10:$A$43,A11,'Suivi des arrêts'!$G$10:$G$43,BASE!$L$1)</f>
        <v>0</v>
      </c>
      <c r="W11" s="12">
        <f>SUMIFS('Suivi des arrêts'!$M$10:$M$43,'Suivi des arrêts'!$A$10:$A$43,A11,'Suivi des arrêts'!$G$10:$G$43,BASE!$L$2)</f>
        <v>0</v>
      </c>
      <c r="X11" s="12">
        <f t="shared" si="5"/>
        <v>0</v>
      </c>
      <c r="Y11" s="12">
        <f>SUMIFS('Suivi des arrêts'!$M$10:$M$43,'Suivi des arrêts'!$A$10:$A$43,A11,'Suivi des arrêts'!$G$10:$G$43,BASE!$L$5)</f>
        <v>0</v>
      </c>
      <c r="Z11" s="12">
        <f>SUMIFS('Suivi des arrêts'!$M$10:$M$43,'Suivi des arrêts'!$A$10:$A$43,A11,'Suivi des arrêts'!$G$10:$G$43,BASE!$L$6)</f>
        <v>0</v>
      </c>
      <c r="AA11" s="12">
        <f>SUMIFS('Suivi des arrêts'!$M$10:$M$43,'Suivi des arrêts'!$A$10:$A$43,A11,'Suivi des arrêts'!$G$10:$G$43,BASE!$L$8)</f>
        <v>0</v>
      </c>
      <c r="AB11" s="12">
        <f t="shared" si="6"/>
        <v>0</v>
      </c>
      <c r="AC11" s="12">
        <f>SUMIFS('Suivi des arrêts'!$M$10:$M$43,'Suivi des arrêts'!$A$10:$A$43,A11,'Suivi des arrêts'!$G$10:$G$43,BASE!$L$7)</f>
        <v>0</v>
      </c>
      <c r="AD11" s="12">
        <f>SUMIFS('Absences 2016'!$J$7:$J$41,'Absences 2016'!$A$7:$A$41,A11,'Absences 2016'!$F$7:$F$41,BASE!$S$2)</f>
        <v>0</v>
      </c>
      <c r="AE11" s="12">
        <f>SUMIFS('Absences 2016'!$J$7:$J$41,'Absences 2016'!$A$7:$A$41,A11,'Absences 2016'!$F$7:$F$41,BASE!$S$3)</f>
        <v>0</v>
      </c>
      <c r="AF11" s="12">
        <f>SUMIFS('Absences 2016'!$J$7:$J$41,'Absences 2016'!$A$7:$A$41,A11,'Absences 2016'!$F$7:$F$41,BASE!$S$4)</f>
        <v>0</v>
      </c>
      <c r="AG11" s="87">
        <f>SUMIFS('Absences 2016'!$J$7:$J$41,'Absences 2016'!$A$7:$A$41,A11,'Absences 2016'!$F$7:$F$41,BASE!$S$5)</f>
        <v>0</v>
      </c>
      <c r="AH11" s="86">
        <f>SUMIFS('Suivi des arrêts'!$N$10:$N$43,'Suivi des arrêts'!$A$10:$A$43,A11,'Suivi des arrêts'!$G$10:$G$43,BASE!$L$3)</f>
        <v>0</v>
      </c>
      <c r="AI11" s="12">
        <f>SUMIFS('Suivi des arrêts'!$N$10:$N$43,'Suivi des arrêts'!$A$10:$A$43,A11,'Suivi des arrêts'!$G$10:$G$43,BASE!$L$4)</f>
        <v>0</v>
      </c>
      <c r="AJ11" s="12">
        <f t="shared" si="7"/>
        <v>0</v>
      </c>
      <c r="AK11" s="12">
        <f>SUMIFS('Suivi des arrêts'!$N$10:$N$43,'Suivi des arrêts'!$A$10:$A$43,A11,'Suivi des arrêts'!$G$10:$G$43,BASE!$L$1)</f>
        <v>0</v>
      </c>
      <c r="AL11" s="12">
        <f>SUMIFS('Suivi des arrêts'!$N$10:$N$43,'Suivi des arrêts'!$A$10:$A$43,A11,'Suivi des arrêts'!$G$10:$G$43,BASE!$L$2)</f>
        <v>0</v>
      </c>
      <c r="AM11" s="12">
        <f t="shared" si="8"/>
        <v>0</v>
      </c>
      <c r="AN11" s="12">
        <f>SUMIFS('Suivi des arrêts'!$N$10:$N$43,'Suivi des arrêts'!$A$10:$A$43,A11,'Suivi des arrêts'!$G$10:$G$43,BASE!$L$5)</f>
        <v>0</v>
      </c>
      <c r="AO11" s="12">
        <f>SUMIFS('Suivi des arrêts'!$N$10:$N$43,'Suivi des arrêts'!$A$10:$A$43,A11,'Suivi des arrêts'!$G$10:$G$43,BASE!$L$6)</f>
        <v>0</v>
      </c>
      <c r="AP11" s="12">
        <f>SUMIFS('Suivi des arrêts'!$N$10:$N$43,'Suivi des arrêts'!$A$10:$A$43,A11,'Suivi des arrêts'!$G$10:$G$43,BASE!$L$8)</f>
        <v>0</v>
      </c>
      <c r="AQ11" s="12">
        <f t="shared" si="9"/>
        <v>0</v>
      </c>
      <c r="AR11" s="12">
        <f>SUMIFS('Suivi des arrêts'!$N$10:$N$43,'Suivi des arrêts'!$A$10:$A$43,A11,'Suivi des arrêts'!$G$10:$G$43,BASE!$L$7)</f>
        <v>0</v>
      </c>
      <c r="AS11" s="12">
        <f>SUMIFS('Absences 2016'!$K$7:$K$41,'Absences 2016'!$A$7:$A$41,A11,'Absences 2016'!$F$7:$F$41,BASE!$S$2)</f>
        <v>0</v>
      </c>
      <c r="AT11" s="12">
        <f>SUMIFS('Absences 2016'!$K$7:$K$41,'Absences 2016'!$A$7:$A$41,A11,'Absences 2016'!$F$7:$F$41,BASE!$S$3)</f>
        <v>0</v>
      </c>
      <c r="AU11" s="12">
        <f>SUMIFS('Absences 2016'!$K$7:$K$41,'Absences 2016'!$A$7:$A$41,A11,'Absences 2016'!$F$7:$F$41,BASE!$S$4)</f>
        <v>0</v>
      </c>
      <c r="AV11" s="87">
        <f>SUMIFS('Absences 2016'!$K$7:$K$41,'Absences 2016'!$A$7:$A$41,A11,'Absences 2016'!$F$7:$F$41,BASE!$S$5)</f>
        <v>0</v>
      </c>
      <c r="AW11" s="86">
        <f>SUMIFS('Suivi des arrêts'!$O$10:$O$43,'Suivi des arrêts'!$A$10:$A$43,A11,'Suivi des arrêts'!$G$10:$G$43,BASE!$L$3)</f>
        <v>0</v>
      </c>
      <c r="AX11" s="12">
        <f>SUMIFS('Suivi des arrêts'!$O$10:$O$43,'Suivi des arrêts'!$A$10:$A$43,A11,'Suivi des arrêts'!$G$10:$G$43,BASE!$L$4)</f>
        <v>0</v>
      </c>
      <c r="AY11" s="12">
        <f t="shared" si="10"/>
        <v>0</v>
      </c>
      <c r="AZ11" s="12">
        <f>SUMIFS('Suivi des arrêts'!$O$10:$O$43,'Suivi des arrêts'!$A$10:$A$43,A11,'Suivi des arrêts'!$G$10:$G$43,BASE!$L$1)</f>
        <v>0</v>
      </c>
      <c r="BA11" s="12">
        <f>SUMIFS('Suivi des arrêts'!$O$10:$O$43,'Suivi des arrêts'!$A$10:$A$43,A11,'Suivi des arrêts'!$G$10:$G$43,BASE!$L$2)</f>
        <v>0</v>
      </c>
      <c r="BB11" s="12">
        <f t="shared" si="11"/>
        <v>0</v>
      </c>
      <c r="BC11" s="12">
        <f>SUMIFS('Suivi des arrêts'!$O$10:$O$43,'Suivi des arrêts'!$A$10:$A$43,A11,'Suivi des arrêts'!$G$10:$G$43,BASE!$L$5)</f>
        <v>0</v>
      </c>
      <c r="BD11" s="12">
        <f>SUMIFS('Suivi des arrêts'!$O$10:$O$43,'Suivi des arrêts'!$A$10:$A$43,A11,'Suivi des arrêts'!$G$10:$G$43,BASE!$L$6)</f>
        <v>0</v>
      </c>
      <c r="BE11" s="12">
        <f>SUMIFS('Suivi des arrêts'!$O$10:$O$43,'Suivi des arrêts'!$A$10:$A$43,A11,'Suivi des arrêts'!$G$10:$G$43,BASE!$L$8)</f>
        <v>0</v>
      </c>
      <c r="BF11" s="12">
        <f t="shared" si="12"/>
        <v>0</v>
      </c>
      <c r="BG11" s="12">
        <f>SUMIFS('Suivi des arrêts'!$O$10:$O$43,'Suivi des arrêts'!$A$10:$A$43,A11,'Suivi des arrêts'!$G$10:$G$43,BASE!$L$7)</f>
        <v>0</v>
      </c>
      <c r="BH11" s="12">
        <f>SUMIFS('Absences 2016'!$L$7:$L$41,'Absences 2016'!$A$7:$A$41,A11,'Absences 2016'!$F$7:$F$41,BASE!$S$2)</f>
        <v>0</v>
      </c>
      <c r="BI11" s="12">
        <f>SUMIFS('Absences 2016'!$L$7:$L$41,'Absences 2016'!$A$7:$A$41,A11,'Absences 2016'!$F$7:$F$41,BASE!$S$3)</f>
        <v>0</v>
      </c>
      <c r="BJ11" s="12">
        <f>SUMIFS('Absences 2016'!$L$7:$L$41,'Absences 2016'!$A$7:$A$41,A11,'Absences 2016'!$F$7:$F$41,BASE!$S$4)</f>
        <v>0</v>
      </c>
      <c r="BK11" s="87">
        <f>SUMIFS('Absences 2016'!$L$7:$L$41,'Absences 2016'!$A$7:$A$41,A11,'Absences 2016'!$F$7:$F$41,BASE!$S$5)</f>
        <v>0</v>
      </c>
      <c r="BL11" s="86">
        <f>SUMIFS('Suivi des arrêts'!$P$10:$P$43,'Suivi des arrêts'!$A$10:$A$43,A11,'Suivi des arrêts'!$G$10:$G$43,BASE!$L$3)</f>
        <v>0</v>
      </c>
      <c r="BM11" s="12">
        <f>SUMIFS('Suivi des arrêts'!$P$10:$P$43,'Suivi des arrêts'!$A$10:$A$43,A11,'Suivi des arrêts'!$G$10:$G$43,BASE!$L$4)</f>
        <v>0</v>
      </c>
      <c r="BN11" s="12">
        <f t="shared" si="13"/>
        <v>0</v>
      </c>
      <c r="BO11" s="12">
        <f>SUMIFS('Suivi des arrêts'!$P$10:$P$43,'Suivi des arrêts'!$A$10:$A$43,A11,'Suivi des arrêts'!$G$10:$G$43,BASE!$L$1)</f>
        <v>0</v>
      </c>
      <c r="BP11" s="12">
        <f>SUMIFS('Suivi des arrêts'!$P$10:$P$43,'Suivi des arrêts'!$A$10:$A$43,A11,'Suivi des arrêts'!$G$10:$G$43,BASE!$L$2)</f>
        <v>0</v>
      </c>
      <c r="BQ11" s="12">
        <f t="shared" si="14"/>
        <v>0</v>
      </c>
      <c r="BR11" s="12">
        <f>SUMIFS('Suivi des arrêts'!$P$10:$P$43,'Suivi des arrêts'!$A$10:$A$43,A11,'Suivi des arrêts'!$G$10:$G$43,BASE!$L$5)</f>
        <v>0</v>
      </c>
      <c r="BS11" s="12">
        <f>SUMIFS('Suivi des arrêts'!$P$10:$P$43,'Suivi des arrêts'!$A$10:$A$43,A11,'Suivi des arrêts'!$G$10:$G$43,BASE!$L$6)</f>
        <v>0</v>
      </c>
      <c r="BT11" s="12">
        <f>SUMIFS('Suivi des arrêts'!$P$10:$P$43,'Suivi des arrêts'!$A$10:$A$43,A11,'Suivi des arrêts'!$G$10:$G$43,BASE!$L$8)</f>
        <v>0</v>
      </c>
      <c r="BU11" s="12">
        <f t="shared" si="15"/>
        <v>0</v>
      </c>
      <c r="BV11" s="12">
        <f>SUMIFS('Suivi des arrêts'!$P$10:$P$43,'Suivi des arrêts'!$A$10:$A$43,A11,'Suivi des arrêts'!$G$10:$G$43,BASE!$L$7)</f>
        <v>0</v>
      </c>
      <c r="BW11" s="12">
        <f>SUMIFS('Absences 2016'!$M$7:$M$41,'Absences 2016'!$A$7:$A$41,A11,'Absences 2016'!$F$7:$F$41,BASE!$S$2)</f>
        <v>0</v>
      </c>
      <c r="BX11" s="12">
        <f>SUMIFS('Absences 2016'!$M$7:$M$41,'Absences 2016'!$A$7:$A$41,A11,'Absences 2016'!$F$7:$F$41,BASE!$S$3)</f>
        <v>0</v>
      </c>
      <c r="BY11" s="12">
        <f>SUMIFS('Absences 2016'!$M$7:$M$41,'Absences 2016'!$A$7:$A$41,A11,'Absences 2016'!$F$7:$F$41,BASE!$S$4)</f>
        <v>0</v>
      </c>
      <c r="BZ11" s="87">
        <f>SUMIFS('Absences 2016'!$M$7:$M$41,'Absences 2016'!$A$7:$A$41,A11,'Absences 2016'!$F$7:$F$41,BASE!$S$5)</f>
        <v>0</v>
      </c>
      <c r="CA11" s="86">
        <f>SUMIFS('Suivi des arrêts'!$Q$10:$Q$43,'Suivi des arrêts'!$A$10:$A$43,A11,'Suivi des arrêts'!$G$10:$G$43,BASE!$L$3)</f>
        <v>0</v>
      </c>
      <c r="CB11" s="12">
        <f>SUMIFS('Suivi des arrêts'!$Q$10:$Q$43,'Suivi des arrêts'!$A$10:$A$43,A11,'Suivi des arrêts'!$G$10:$G$43,BASE!$L$4)</f>
        <v>0</v>
      </c>
      <c r="CC11" s="12">
        <f t="shared" si="16"/>
        <v>0</v>
      </c>
      <c r="CD11" s="12">
        <f>SUMIFS('Suivi des arrêts'!$Q$10:$Q$43,'Suivi des arrêts'!$A$10:$A$43,A11,'Suivi des arrêts'!$G$10:$G$43,BASE!$L$1)</f>
        <v>0</v>
      </c>
      <c r="CE11" s="12">
        <f>SUMIFS('Suivi des arrêts'!$Q$10:$Q$43,'Suivi des arrêts'!$A$10:$A$43,A11,'Suivi des arrêts'!$G$10:$G$43,BASE!$L$2)</f>
        <v>0</v>
      </c>
      <c r="CF11" s="12">
        <f t="shared" si="17"/>
        <v>0</v>
      </c>
      <c r="CG11" s="12">
        <f>SUMIFS('Suivi des arrêts'!$Q$10:$Q$43,'Suivi des arrêts'!$A$10:$A$43,A11,'Suivi des arrêts'!$G$10:$G$43,BASE!$L$5)</f>
        <v>0</v>
      </c>
      <c r="CH11" s="12">
        <f>SUMIFS('Suivi des arrêts'!$Q$10:$Q$43,'Suivi des arrêts'!$A$10:$A$43,A11,'Suivi des arrêts'!$G$10:$G$43,BASE!$L$6)</f>
        <v>0</v>
      </c>
      <c r="CI11" s="12">
        <f>SUMIFS('Suivi des arrêts'!$Q$10:$Q$43,'Suivi des arrêts'!$A$10:$A$43,A11,'Suivi des arrêts'!$G$10:$G$43,BASE!$L$8)</f>
        <v>0</v>
      </c>
      <c r="CJ11" s="12">
        <f t="shared" si="18"/>
        <v>0</v>
      </c>
      <c r="CK11" s="12">
        <f>SUMIFS('Suivi des arrêts'!$Q$10:$Q$43,'Suivi des arrêts'!$A$10:$A$43,A11,'Suivi des arrêts'!$G$10:$G$43,BASE!$L$7)</f>
        <v>0</v>
      </c>
      <c r="CL11" s="12">
        <f>SUMIFS('Absences 2016'!$N$7:$N$41,'Absences 2016'!$A$7:$A$41,A11,'Absences 2016'!$F$7:$F$41,BASE!$S$2)</f>
        <v>0</v>
      </c>
      <c r="CM11" s="12">
        <f>SUMIFS('Absences 2016'!$N$7:$N$41,'Absences 2016'!$A$7:$A$41,A11,'Absences 2016'!$F$7:$F$41,BASE!$S$3)</f>
        <v>0</v>
      </c>
      <c r="CN11" s="12">
        <f>SUMIFS('Absences 2016'!$N$7:$N$41,'Absences 2016'!$A$7:$A$41,A11,'Absences 2016'!$F$7:$F$41,BASE!$S$4)</f>
        <v>0</v>
      </c>
      <c r="CO11" s="87">
        <f>SUMIFS('Absences 2016'!$N$7:$N$41,'Absences 2016'!$A$7:$A$41,A11,'Absences 2016'!$F$7:$F$41,BASE!$S$5)</f>
        <v>0</v>
      </c>
      <c r="CP11" s="86">
        <f>SUMIFS('Suivi des arrêts'!$R$10:$R$43,'Suivi des arrêts'!$A$10:$A$43,A11,'Suivi des arrêts'!$G$10:$G$43,BASE!$L$3)</f>
        <v>0</v>
      </c>
      <c r="CQ11" s="12">
        <f>SUMIFS('Suivi des arrêts'!$R$10:$R$43,'Suivi des arrêts'!$A$10:$A$43,A11,'Suivi des arrêts'!$G$10:$G$43,BASE!$L$4)</f>
        <v>0</v>
      </c>
      <c r="CR11" s="12">
        <f t="shared" si="19"/>
        <v>0</v>
      </c>
      <c r="CS11" s="12">
        <f>SUMIFS('Suivi des arrêts'!$R$10:$R$43,'Suivi des arrêts'!$A$10:$A$43,A11,'Suivi des arrêts'!$G$10:$G$43,BASE!$L$1)</f>
        <v>0</v>
      </c>
      <c r="CT11" s="12">
        <f>SUMIFS('Suivi des arrêts'!$R$10:$R$43,'Suivi des arrêts'!$A$10:$A$43,A11,'Suivi des arrêts'!$G$10:$G$43,BASE!$L$2)</f>
        <v>0</v>
      </c>
      <c r="CU11" s="12">
        <f t="shared" si="20"/>
        <v>0</v>
      </c>
      <c r="CV11" s="12">
        <f>SUMIFS('Suivi des arrêts'!$R$10:$R$43,'Suivi des arrêts'!$A$10:$A$43,A11,'Suivi des arrêts'!$G$10:$G$43,BASE!$L$5)</f>
        <v>0</v>
      </c>
      <c r="CW11" s="12">
        <f>SUMIFS('Suivi des arrêts'!$R$10:$R$43,'Suivi des arrêts'!$A$10:$A$43,A11,'Suivi des arrêts'!$G$10:$G$43,BASE!$L$6)</f>
        <v>0</v>
      </c>
      <c r="CX11" s="12">
        <f>SUMIFS('Suivi des arrêts'!$R$10:$R$43,'Suivi des arrêts'!$A$10:$A$43,A11,'Suivi des arrêts'!$G$10:$G$43,BASE!$L$8)</f>
        <v>0</v>
      </c>
      <c r="CY11" s="12">
        <f t="shared" si="21"/>
        <v>0</v>
      </c>
      <c r="CZ11" s="12">
        <f>SUMIFS('Suivi des arrêts'!$R$10:$R$43,'Suivi des arrêts'!$A$10:$A$43,A11,'Suivi des arrêts'!$G$10:$G$43,BASE!$L$7)</f>
        <v>0</v>
      </c>
      <c r="DA11" s="12">
        <f>SUMIFS('Absences 2016'!$O$7:$O$41,'Absences 2016'!$A$7:$A$41,A11,'Absences 2016'!$F$7:$F$41,BASE!$S$2)</f>
        <v>0</v>
      </c>
      <c r="DB11" s="12">
        <f>SUMIFS('Absences 2016'!$O$7:$O$41,'Absences 2016'!$A$7:$A$41,A11,'Absences 2016'!$F$7:$F$41,BASE!$S$3)</f>
        <v>0</v>
      </c>
      <c r="DC11" s="12">
        <f>SUMIFS('Absences 2016'!$O$7:$O$41,'Absences 2016'!$A$7:$A$41,A11,'Absences 2016'!$F$7:$F$41,BASE!$S$4)</f>
        <v>0</v>
      </c>
      <c r="DD11" s="87">
        <f>SUMIFS('Absences 2016'!$O$7:$O$41,'Absences 2016'!$A$7:$A$41,A11,'Absences 2016'!$F$7:$F$41,BASE!$S$5)</f>
        <v>0</v>
      </c>
      <c r="DE11" s="86">
        <f>SUMIFS('Suivi des arrêts'!$S$10:$S$43,'Suivi des arrêts'!$A$10:$A$43,A11,'Suivi des arrêts'!$G$10:$G$43,BASE!$L$3)</f>
        <v>0</v>
      </c>
      <c r="DF11" s="12">
        <f>SUMIFS('Suivi des arrêts'!$S$10:$S$43,'Suivi des arrêts'!$A$10:$A$43,A11,'Suivi des arrêts'!$G$10:$G$43,BASE!$L$4)</f>
        <v>0</v>
      </c>
      <c r="DG11" s="12">
        <f t="shared" si="22"/>
        <v>0</v>
      </c>
      <c r="DH11" s="12">
        <f>SUMIFS('Suivi des arrêts'!$S$10:$S$43,'Suivi des arrêts'!$A$10:$A$43,A11,'Suivi des arrêts'!$G$10:$G$43,BASE!$L$1)</f>
        <v>0</v>
      </c>
      <c r="DI11" s="12">
        <f>SUMIFS('Suivi des arrêts'!$S$10:$S$43,'Suivi des arrêts'!$A$10:$A$43,A11,'Suivi des arrêts'!$G$10:$G$43,BASE!$L$2)</f>
        <v>0</v>
      </c>
      <c r="DJ11" s="12">
        <f t="shared" si="23"/>
        <v>0</v>
      </c>
      <c r="DK11" s="12">
        <f>SUMIFS('Suivi des arrêts'!$S$10:$S$43,'Suivi des arrêts'!$A$10:$A$43,A11,'Suivi des arrêts'!$G$10:$G$43,BASE!$L$5)</f>
        <v>0</v>
      </c>
      <c r="DL11" s="12">
        <f>SUMIFS('Suivi des arrêts'!$S$10:$S$43,'Suivi des arrêts'!$A$10:$A$43,A11,'Suivi des arrêts'!$G$10:$G$43,BASE!$L$6)</f>
        <v>0</v>
      </c>
      <c r="DM11" s="12">
        <f>SUMIFS('Suivi des arrêts'!$S$10:$S$43,'Suivi des arrêts'!$A$10:$A$43,A11,'Suivi des arrêts'!$G$10:$G$43,BASE!$L$8)</f>
        <v>0</v>
      </c>
      <c r="DN11" s="12">
        <f t="shared" si="24"/>
        <v>0</v>
      </c>
      <c r="DO11" s="12">
        <f>SUMIFS('Suivi des arrêts'!$S$10:$S$43,'Suivi des arrêts'!$A$10:$A$43,A11,'Suivi des arrêts'!$G$10:$G$43,BASE!$L$7)</f>
        <v>0</v>
      </c>
      <c r="DP11" s="12">
        <f>SUMIFS('Absences 2016'!$P$7:$P$41,'Absences 2016'!$A$7:$A$41,A11,'Absences 2016'!$F$7:$F$41,BASE!$S$2)</f>
        <v>0</v>
      </c>
      <c r="DQ11" s="12">
        <f>SUMIFS('Absences 2016'!$P$7:$P$41,'Absences 2016'!$A$7:$A$41,A11,'Absences 2016'!$F$7:$F$41,BASE!$S$3)</f>
        <v>0</v>
      </c>
      <c r="DR11" s="12">
        <f>SUMIFS('Absences 2016'!$P$7:$P$41,'Absences 2016'!$A$7:$A$41,A11,'Absences 2016'!$F$7:$F$41,BASE!$S$4)</f>
        <v>0</v>
      </c>
      <c r="DS11" s="87">
        <f>SUMIFS('Absences 2016'!$P$7:$P$41,'Absences 2016'!$A$7:$A$41,A11,'Absences 2016'!$F$7:$F$41,BASE!$S$5)</f>
        <v>0</v>
      </c>
      <c r="DT11" s="86">
        <f>SUMIFS('Suivi des arrêts'!$T$10:$T$43,'Suivi des arrêts'!$A$10:$A$43,A11,'Suivi des arrêts'!$G$10:$G$43,BASE!$L$3)</f>
        <v>0</v>
      </c>
      <c r="DU11" s="12">
        <f>SUMIFS('Suivi des arrêts'!$T$10:$T$43,'Suivi des arrêts'!$A$10:$A$43,A11,'Suivi des arrêts'!$G$10:$G$43,BASE!$L$4)</f>
        <v>0</v>
      </c>
      <c r="DV11" s="12">
        <f t="shared" si="25"/>
        <v>0</v>
      </c>
      <c r="DW11" s="12">
        <f>SUMIFS('Suivi des arrêts'!$T$10:$T$43,'Suivi des arrêts'!$A$10:$A$43,A11,'Suivi des arrêts'!$G$10:$G$43,BASE!$L$1)</f>
        <v>0</v>
      </c>
      <c r="DX11" s="12">
        <f>SUMIFS('Suivi des arrêts'!$T$10:$T$43,'Suivi des arrêts'!$A$10:$A$43,A11,'Suivi des arrêts'!$G$10:$G$43,BASE!$L$2)</f>
        <v>0</v>
      </c>
      <c r="DY11" s="12">
        <f t="shared" si="26"/>
        <v>0</v>
      </c>
      <c r="DZ11" s="12">
        <f>SUMIFS('Suivi des arrêts'!$T$10:$T$43,'Suivi des arrêts'!$A$10:$A$43,A11,'Suivi des arrêts'!$G$10:$G$43,BASE!$L$5)</f>
        <v>0</v>
      </c>
      <c r="EA11" s="12">
        <f>SUMIFS('Suivi des arrêts'!$T$10:$T$43,'Suivi des arrêts'!$A$10:$A$43,A11,'Suivi des arrêts'!$G$10:$G$43,BASE!$L$6)</f>
        <v>0</v>
      </c>
      <c r="EB11" s="12">
        <f>SUMIFS('Suivi des arrêts'!$T$10:$T$43,'Suivi des arrêts'!$A$10:$A$43,A11,'Suivi des arrêts'!$G$10:$G$43,BASE!$L$8)</f>
        <v>0</v>
      </c>
      <c r="EC11" s="12">
        <f t="shared" si="27"/>
        <v>0</v>
      </c>
      <c r="ED11" s="12">
        <f>SUMIFS('Suivi des arrêts'!$T$10:$T$43,'Suivi des arrêts'!$A$10:$A$43,A11,'Suivi des arrêts'!$G$10:$G$43,BASE!$L$7)</f>
        <v>0</v>
      </c>
      <c r="EE11" s="12">
        <f>SUMIFS('Absences 2016'!$Q$7:$Q$41,'Absences 2016'!$A$7:$A$41,A11,'Absences 2016'!$F$7:$F$41,BASE!$S$2)</f>
        <v>0</v>
      </c>
      <c r="EF11" s="12">
        <f>SUMIFS('Absences 2016'!$Q$7:$Q$41,'Absences 2016'!$A$7:$A$41,A11,'Absences 2016'!$F$7:$F$41,BASE!$S$3)</f>
        <v>0</v>
      </c>
      <c r="EG11" s="12">
        <f>SUMIFS('Absences 2016'!$Q$7:$Q$41,'Absences 2016'!$A$7:$A$41,A11,'Absences 2016'!$F$7:$F$41,BASE!$S$4)</f>
        <v>0</v>
      </c>
      <c r="EH11" s="87">
        <f>SUMIFS('Absences 2016'!$Q$7:$Q$41,'Absences 2016'!$A$7:$A$41,A11,'Absences 2016'!$F$7:$F$41,BASE!$S$5)</f>
        <v>0</v>
      </c>
      <c r="EI11" s="86">
        <f>SUMIFS('Suivi des arrêts'!$U$10:$U$43,'Suivi des arrêts'!$A$10:$A$43,A11,'Suivi des arrêts'!$G$10:$G$43,BASE!$L$3)</f>
        <v>0</v>
      </c>
      <c r="EJ11" s="12">
        <f>SUMIFS('Suivi des arrêts'!$U$10:$U$43,'Suivi des arrêts'!$A$10:$A$43,A11,'Suivi des arrêts'!$G$10:$G$43,BASE!$L$4)</f>
        <v>0</v>
      </c>
      <c r="EK11" s="12">
        <f t="shared" si="28"/>
        <v>0</v>
      </c>
      <c r="EL11" s="12">
        <f>SUMIFS('Suivi des arrêts'!$U$10:$U$43,'Suivi des arrêts'!$A$10:$A$43,A11,'Suivi des arrêts'!$G$10:$G$43,BASE!$L$1)</f>
        <v>0</v>
      </c>
      <c r="EM11" s="12">
        <f>SUMIFS('Suivi des arrêts'!$U$10:$U$43,'Suivi des arrêts'!$A$10:$A$43,A11,'Suivi des arrêts'!$G$10:$G$43,BASE!$L$2)</f>
        <v>0</v>
      </c>
      <c r="EN11" s="12">
        <f t="shared" si="29"/>
        <v>0</v>
      </c>
      <c r="EO11" s="12">
        <f>SUMIFS('Suivi des arrêts'!$U$10:$U$43,'Suivi des arrêts'!$A$10:$A$43,A11,'Suivi des arrêts'!$G$10:$G$43,BASE!$L$5)</f>
        <v>0</v>
      </c>
      <c r="EP11" s="12">
        <f>SUMIFS('Suivi des arrêts'!$U$10:$U$43,'Suivi des arrêts'!$A$10:$A$43,A11,'Suivi des arrêts'!$G$10:$G$43,BASE!$L$6)</f>
        <v>0</v>
      </c>
      <c r="EQ11" s="12">
        <f>SUMIFS('Suivi des arrêts'!$U$10:$U$43,'Suivi des arrêts'!$A$10:$A$43,A11,'Suivi des arrêts'!$G$10:$G$43,BASE!$L$8)</f>
        <v>0</v>
      </c>
      <c r="ER11" s="12">
        <f t="shared" si="30"/>
        <v>0</v>
      </c>
      <c r="ES11" s="12">
        <f>SUMIFS('Suivi des arrêts'!$U$10:$U$43,'Suivi des arrêts'!$A$10:$A$43,A11,'Suivi des arrêts'!$G$10:$G$43,BASE!$L$7)</f>
        <v>0</v>
      </c>
      <c r="ET11" s="12">
        <f>SUMIFS('Absences 2016'!$R$7:$R$41,'Absences 2016'!$A$7:$A$41,A11,'Absences 2016'!$F$7:$F$41,BASE!$S$2)</f>
        <v>0</v>
      </c>
      <c r="EU11" s="12">
        <f>SUMIFS('Absences 2016'!$R$7:$R$41,'Absences 2016'!$A$7:$A$41,A11,'Absences 2016'!$F$7:$F$41,BASE!$S$3)</f>
        <v>0</v>
      </c>
      <c r="EV11" s="12">
        <f>SUMIFS('Absences 2016'!$R$7:$R$41,'Absences 2016'!$A$7:$A$41,A11,'Absences 2016'!$F$7:$F$41,BASE!$S$4)</f>
        <v>0</v>
      </c>
      <c r="EW11" s="87">
        <f>SUMIFS('Absences 2016'!$R$7:$R$41,'Absences 2016'!$A$7:$A$41,A11,'Absences 2016'!$F$7:$F$41,BASE!$S$5)</f>
        <v>0</v>
      </c>
      <c r="EX11" s="86">
        <f>SUMIFS('Suivi des arrêts'!$V$10:$V$43,'Suivi des arrêts'!$A$10:$A$43,A11,'Suivi des arrêts'!$G$10:$G$43,BASE!$L$3)</f>
        <v>0</v>
      </c>
      <c r="EY11" s="12">
        <f>SUMIFS('Suivi des arrêts'!$V$10:$V$43,'Suivi des arrêts'!$A$10:$A$43,A11,'Suivi des arrêts'!$G$10:$G$43,BASE!$L$4)</f>
        <v>0</v>
      </c>
      <c r="EZ11" s="12">
        <f t="shared" si="31"/>
        <v>0</v>
      </c>
      <c r="FA11" s="12">
        <f>SUMIFS('Suivi des arrêts'!$V$10:$V$43,'Suivi des arrêts'!$A$10:$A$43,A11,'Suivi des arrêts'!$G$10:$G$43,BASE!$L$1)</f>
        <v>0</v>
      </c>
      <c r="FB11" s="12">
        <f>SUMIFS('Suivi des arrêts'!$V$10:$V$43,'Suivi des arrêts'!$A$10:$A$43,A11,'Suivi des arrêts'!$G$10:$G$43,BASE!$L$2)</f>
        <v>0</v>
      </c>
      <c r="FC11" s="12">
        <f t="shared" si="32"/>
        <v>0</v>
      </c>
      <c r="FD11" s="12">
        <f>SUMIFS('Suivi des arrêts'!$V$10:$V$43,'Suivi des arrêts'!$A$10:$A$43,A11,'Suivi des arrêts'!$G$10:$G$43,BASE!$L$5)</f>
        <v>0</v>
      </c>
      <c r="FE11" s="12">
        <f>SUMIFS('Suivi des arrêts'!$V$10:$V$43,'Suivi des arrêts'!$A$10:$A$43,A11,'Suivi des arrêts'!$G$10:$G$43,BASE!$L$6)</f>
        <v>0</v>
      </c>
      <c r="FF11" s="12">
        <f>SUMIFS('Suivi des arrêts'!$V$10:$V$43,'Suivi des arrêts'!$A$10:$A$43,A11,'Suivi des arrêts'!$G$10:$G$43,BASE!$L$8)</f>
        <v>0</v>
      </c>
      <c r="FG11" s="12">
        <f t="shared" si="33"/>
        <v>0</v>
      </c>
      <c r="FH11" s="12">
        <f>SUMIFS('Suivi des arrêts'!$V$10:$V$43,'Suivi des arrêts'!$A$10:$A$43,A11,'Suivi des arrêts'!$G$10:$G$43,BASE!$L$7)</f>
        <v>0</v>
      </c>
      <c r="FI11" s="12">
        <f>SUMIFS('Absences 2016'!$S$7:$S$41,'Absences 2016'!$A$7:$A$41,A11,'Absences 2016'!$F$7:$F$41,BASE!$S$2)</f>
        <v>0</v>
      </c>
      <c r="FJ11" s="12">
        <f>SUMIFS('Absences 2016'!$S$7:$S$41,'Absences 2016'!$A$7:$A$41,A11,'Absences 2016'!$F$7:$F$41,BASE!$S$3)</f>
        <v>0</v>
      </c>
      <c r="FK11" s="12">
        <f>SUMIFS('Absences 2016'!$S$7:$S$41,'Absences 2016'!$A$7:$A$41,A11,'Absences 2016'!$F$7:$F$41,BASE!$S$4)</f>
        <v>0</v>
      </c>
      <c r="FL11" s="87">
        <f>SUMIFS('Absences 2016'!$S$7:$S$41,'Absences 2016'!$A$7:$A$41,A11,'Absences 2016'!$F$7:$F$41,BASE!$S$5)</f>
        <v>0</v>
      </c>
      <c r="FM11" s="86">
        <f>SUMIFS('Suivi des arrêts'!$W$10:$W$43,'Suivi des arrêts'!$A$10:$A$43,A11,'Suivi des arrêts'!$G$10:$G$43,BASE!$L$3)</f>
        <v>0</v>
      </c>
      <c r="FN11" s="12">
        <f>SUMIFS('Suivi des arrêts'!$W$10:$W$43,'Suivi des arrêts'!$A$10:$A$43,A11,'Suivi des arrêts'!$G$10:$G$43,BASE!$L$4)</f>
        <v>0</v>
      </c>
      <c r="FO11" s="12">
        <f t="shared" si="34"/>
        <v>0</v>
      </c>
      <c r="FP11" s="12">
        <f>SUMIFS('Suivi des arrêts'!$W$10:$W$43,'Suivi des arrêts'!$A$10:$A$43,A11,'Suivi des arrêts'!$G$10:$G$43,BASE!$L$1)</f>
        <v>0</v>
      </c>
      <c r="FQ11" s="12">
        <f>SUMIFS('Suivi des arrêts'!$W$10:$W$43,'Suivi des arrêts'!$A$10:$A$43,A11,'Suivi des arrêts'!$G$10:$G$43,BASE!$L$2)</f>
        <v>0</v>
      </c>
      <c r="FR11" s="12">
        <f t="shared" si="35"/>
        <v>0</v>
      </c>
      <c r="FS11" s="12">
        <f>SUMIFS('Suivi des arrêts'!$W$10:$W$43,'Suivi des arrêts'!$A$10:$A$43,A11,'Suivi des arrêts'!$G$10:$G$43,BASE!$L$5)</f>
        <v>0</v>
      </c>
      <c r="FT11" s="12">
        <f>SUMIFS('Suivi des arrêts'!$W$10:$W$43,'Suivi des arrêts'!$A$10:$A$43,A11,'Suivi des arrêts'!$G$10:$G$43,BASE!$L$6)</f>
        <v>0</v>
      </c>
      <c r="FU11" s="12">
        <f>SUMIFS('Suivi des arrêts'!$W$10:$W$43,'Suivi des arrêts'!$A$10:$A$43,A11,'Suivi des arrêts'!$G$10:$G$43,BASE!$L$8)</f>
        <v>0</v>
      </c>
      <c r="FV11" s="12">
        <f t="shared" si="36"/>
        <v>0</v>
      </c>
      <c r="FW11" s="12">
        <f>SUMIFS('Suivi des arrêts'!$W$10:$W$43,'Suivi des arrêts'!$A$10:$A$43,A11,'Suivi des arrêts'!$G$10:$G$43,BASE!$L$7)</f>
        <v>0</v>
      </c>
      <c r="FX11" s="12">
        <f>SUMIFS('Absences 2016'!$T$7:$T$41,'Absences 2016'!$A$7:$A$41,A11,'Absences 2016'!$F$7:$F$41,BASE!$S$2)</f>
        <v>0</v>
      </c>
      <c r="FY11" s="12">
        <f>SUMIFS('Absences 2016'!$T$7:$T$41,'Absences 2016'!$A$7:$A$41,A11,'Absences 2016'!$F$7:$F$41,BASE!$S$3)</f>
        <v>0</v>
      </c>
      <c r="FZ11" s="12">
        <f>SUMIFS('Absences 2016'!$T$7:$T$41,'Absences 2016'!$A$7:$A$41,A11,'Absences 2016'!$F$7:$F$41,BASE!$S$4)</f>
        <v>0</v>
      </c>
      <c r="GA11" s="87">
        <f>SUMIFS('Absences 2016'!$T$7:$T$41,'Absences 2016'!$A$7:$A$41,A11,'Absences 2016'!$F$7:$F$41,BASE!$S$5)</f>
        <v>0</v>
      </c>
      <c r="GB11" s="22">
        <f t="shared" si="37"/>
        <v>0</v>
      </c>
      <c r="GC11" s="22">
        <f t="shared" si="38"/>
        <v>0</v>
      </c>
      <c r="GD11" s="22">
        <f t="shared" si="39"/>
        <v>0</v>
      </c>
      <c r="GE11" s="22">
        <f t="shared" si="40"/>
        <v>0</v>
      </c>
      <c r="GF11" s="22">
        <f t="shared" si="41"/>
        <v>0</v>
      </c>
      <c r="GG11" s="22">
        <f t="shared" si="42"/>
        <v>0</v>
      </c>
      <c r="GH11" s="22">
        <f t="shared" si="43"/>
        <v>0</v>
      </c>
      <c r="GI11" s="22">
        <f t="shared" si="44"/>
        <v>0</v>
      </c>
    </row>
    <row r="12" spans="1:191" x14ac:dyDescent="0.25">
      <c r="A12" s="8">
        <f>+BASE!A10</f>
        <v>0</v>
      </c>
      <c r="B12" s="9">
        <f>+BASE!B10</f>
        <v>0</v>
      </c>
      <c r="C12" s="9">
        <f>+BASE!C10</f>
        <v>0</v>
      </c>
      <c r="D12" s="86">
        <f>SUMIFS('Suivi des arrêts'!$L$10:$L$43,'Suivi des arrêts'!$A$10:$A$43,A12,'Suivi des arrêts'!$G$10:$G$43,BASE!$L$3)</f>
        <v>0</v>
      </c>
      <c r="E12" s="12">
        <f>SUMIFS('Suivi des arrêts'!$L$10:$L$43,'Suivi des arrêts'!$A$10:$A$43,A12,'Suivi des arrêts'!$G$10:$G$43,BASE!$L$4)</f>
        <v>0</v>
      </c>
      <c r="F12" s="12">
        <f t="shared" si="1"/>
        <v>0</v>
      </c>
      <c r="G12" s="12">
        <f>SUMIFS('Suivi des arrêts'!$L$10:$L$43,'Suivi des arrêts'!$A$10:$A$43,A12,'Suivi des arrêts'!$G$10:$G$43,BASE!$L$1)</f>
        <v>0</v>
      </c>
      <c r="H12" s="12">
        <f>SUMIFS('Suivi des arrêts'!$L$10:$L$43,'Suivi des arrêts'!$A$10:$A$43,B12,'Suivi des arrêts'!$G$10:$G$43,BASE!$L$2)</f>
        <v>0</v>
      </c>
      <c r="I12" s="12">
        <f t="shared" si="2"/>
        <v>0</v>
      </c>
      <c r="J12" s="12">
        <f>SUMIFS('Suivi des arrêts'!$L$10:$L$43,'Suivi des arrêts'!$A$10:$A$43,A12,'Suivi des arrêts'!$G$10:$G$43,BASE!$L$5)</f>
        <v>0</v>
      </c>
      <c r="K12" s="12">
        <f>SUMIFS('Suivi des arrêts'!$L$10:$L$43,'Suivi des arrêts'!$A$10:$A$43,A12,'Suivi des arrêts'!$G$10:$G$43,BASE!$L$6)</f>
        <v>0</v>
      </c>
      <c r="L12" s="12">
        <f>SUMIFS('Suivi des arrêts'!$L$10:$L$43,'Suivi des arrêts'!$A$10:$A$43,A12,'Suivi des arrêts'!$G$10:$G$43,BASE!$L$8)</f>
        <v>0</v>
      </c>
      <c r="M12" s="12">
        <f t="shared" si="3"/>
        <v>0</v>
      </c>
      <c r="N12" s="12">
        <f>SUMIFS('Suivi des arrêts'!$L$10:$L$43,'Suivi des arrêts'!$A$10:$A$43,A12,'Suivi des arrêts'!$G$10:$G$43,BASE!$L$7)</f>
        <v>0</v>
      </c>
      <c r="O12" s="12">
        <f>SUMIFS('Absences 2016'!$I$7:$I$41,'Absences 2016'!$A$7:$A$41,A12,'Absences 2016'!$F$7:$F$41,BASE!$S$2)</f>
        <v>0</v>
      </c>
      <c r="P12" s="12">
        <f>SUMIFS('Absences 2016'!$I$7:$I$41,'Absences 2016'!$A$7:$A$41,A12,'Absences 2016'!$F$7:$F$41,BASE!$S$3)</f>
        <v>0</v>
      </c>
      <c r="Q12" s="12">
        <f>SUMIFS('Absences 2016'!$I$7:$I$41,'Absences 2016'!$A$7:$A$41,A12,'Absences 2016'!$F$7:$F$41,BASE!$S$4)</f>
        <v>0</v>
      </c>
      <c r="R12" s="87">
        <f>SUMIFS('Absences 2016'!$I$7:$I$41,'Absences 2016'!$A$7:$A$41,A12,'Absences 2016'!$F$7:$F$41,BASE!$S$5)</f>
        <v>0</v>
      </c>
      <c r="S12" s="86">
        <f>SUMIFS('Suivi des arrêts'!$M$10:$M$43,'Suivi des arrêts'!$A$10:$A$43,A12,'Suivi des arrêts'!$G$10:$G$43,BASE!$L$3)</f>
        <v>0</v>
      </c>
      <c r="T12" s="12">
        <f>SUMIFS('Suivi des arrêts'!$M$10:$M$43,'Suivi des arrêts'!$A$10:$A$43,A12,'Suivi des arrêts'!$G$10:$G$43,BASE!$L$4)</f>
        <v>0</v>
      </c>
      <c r="U12" s="12">
        <f t="shared" si="4"/>
        <v>0</v>
      </c>
      <c r="V12" s="12">
        <f>SUMIFS('Suivi des arrêts'!$M$10:$M$43,'Suivi des arrêts'!$A$10:$A$43,A12,'Suivi des arrêts'!$G$10:$G$43,BASE!$L$1)</f>
        <v>0</v>
      </c>
      <c r="W12" s="12">
        <f>SUMIFS('Suivi des arrêts'!$M$10:$M$43,'Suivi des arrêts'!$A$10:$A$43,A12,'Suivi des arrêts'!$G$10:$G$43,BASE!$L$2)</f>
        <v>0</v>
      </c>
      <c r="X12" s="12">
        <f t="shared" si="5"/>
        <v>0</v>
      </c>
      <c r="Y12" s="12">
        <f>SUMIFS('Suivi des arrêts'!$M$10:$M$43,'Suivi des arrêts'!$A$10:$A$43,A12,'Suivi des arrêts'!$G$10:$G$43,BASE!$L$5)</f>
        <v>0</v>
      </c>
      <c r="Z12" s="12">
        <f>SUMIFS('Suivi des arrêts'!$M$10:$M$43,'Suivi des arrêts'!$A$10:$A$43,A12,'Suivi des arrêts'!$G$10:$G$43,BASE!$L$6)</f>
        <v>0</v>
      </c>
      <c r="AA12" s="12">
        <f>SUMIFS('Suivi des arrêts'!$M$10:$M$43,'Suivi des arrêts'!$A$10:$A$43,A12,'Suivi des arrêts'!$G$10:$G$43,BASE!$L$8)</f>
        <v>0</v>
      </c>
      <c r="AB12" s="12">
        <f t="shared" si="6"/>
        <v>0</v>
      </c>
      <c r="AC12" s="12">
        <f>SUMIFS('Suivi des arrêts'!$M$10:$M$43,'Suivi des arrêts'!$A$10:$A$43,A12,'Suivi des arrêts'!$G$10:$G$43,BASE!$L$7)</f>
        <v>0</v>
      </c>
      <c r="AD12" s="12">
        <f>SUMIFS('Absences 2016'!$J$7:$J$41,'Absences 2016'!$A$7:$A$41,A12,'Absences 2016'!$F$7:$F$41,BASE!$S$2)</f>
        <v>0</v>
      </c>
      <c r="AE12" s="12">
        <f>SUMIFS('Absences 2016'!$J$7:$J$41,'Absences 2016'!$A$7:$A$41,A12,'Absences 2016'!$F$7:$F$41,BASE!$S$3)</f>
        <v>0</v>
      </c>
      <c r="AF12" s="12">
        <f>SUMIFS('Absences 2016'!$J$7:$J$41,'Absences 2016'!$A$7:$A$41,A12,'Absences 2016'!$F$7:$F$41,BASE!$S$4)</f>
        <v>0</v>
      </c>
      <c r="AG12" s="87">
        <f>SUMIFS('Absences 2016'!$J$7:$J$41,'Absences 2016'!$A$7:$A$41,A12,'Absences 2016'!$F$7:$F$41,BASE!$S$5)</f>
        <v>0</v>
      </c>
      <c r="AH12" s="86">
        <f>SUMIFS('Suivi des arrêts'!$N$10:$N$43,'Suivi des arrêts'!$A$10:$A$43,A12,'Suivi des arrêts'!$G$10:$G$43,BASE!$L$3)</f>
        <v>0</v>
      </c>
      <c r="AI12" s="12">
        <f>SUMIFS('Suivi des arrêts'!$N$10:$N$43,'Suivi des arrêts'!$A$10:$A$43,A12,'Suivi des arrêts'!$G$10:$G$43,BASE!$L$4)</f>
        <v>0</v>
      </c>
      <c r="AJ12" s="12">
        <f t="shared" si="7"/>
        <v>0</v>
      </c>
      <c r="AK12" s="12">
        <f>SUMIFS('Suivi des arrêts'!$N$10:$N$43,'Suivi des arrêts'!$A$10:$A$43,A12,'Suivi des arrêts'!$G$10:$G$43,BASE!$L$1)</f>
        <v>0</v>
      </c>
      <c r="AL12" s="12">
        <f>SUMIFS('Suivi des arrêts'!$N$10:$N$43,'Suivi des arrêts'!$A$10:$A$43,A12,'Suivi des arrêts'!$G$10:$G$43,BASE!$L$2)</f>
        <v>0</v>
      </c>
      <c r="AM12" s="12">
        <f t="shared" si="8"/>
        <v>0</v>
      </c>
      <c r="AN12" s="12">
        <f>SUMIFS('Suivi des arrêts'!$N$10:$N$43,'Suivi des arrêts'!$A$10:$A$43,A12,'Suivi des arrêts'!$G$10:$G$43,BASE!$L$5)</f>
        <v>0</v>
      </c>
      <c r="AO12" s="12">
        <f>SUMIFS('Suivi des arrêts'!$N$10:$N$43,'Suivi des arrêts'!$A$10:$A$43,A12,'Suivi des arrêts'!$G$10:$G$43,BASE!$L$6)</f>
        <v>0</v>
      </c>
      <c r="AP12" s="12">
        <f>SUMIFS('Suivi des arrêts'!$N$10:$N$43,'Suivi des arrêts'!$A$10:$A$43,A12,'Suivi des arrêts'!$G$10:$G$43,BASE!$L$8)</f>
        <v>0</v>
      </c>
      <c r="AQ12" s="12">
        <f t="shared" si="9"/>
        <v>0</v>
      </c>
      <c r="AR12" s="12">
        <f>SUMIFS('Suivi des arrêts'!$N$10:$N$43,'Suivi des arrêts'!$A$10:$A$43,A12,'Suivi des arrêts'!$G$10:$G$43,BASE!$L$7)</f>
        <v>0</v>
      </c>
      <c r="AS12" s="12">
        <f>SUMIFS('Absences 2016'!$K$7:$K$41,'Absences 2016'!$A$7:$A$41,A12,'Absences 2016'!$F$7:$F$41,BASE!$S$2)</f>
        <v>0</v>
      </c>
      <c r="AT12" s="12">
        <f>SUMIFS('Absences 2016'!$K$7:$K$41,'Absences 2016'!$A$7:$A$41,A12,'Absences 2016'!$F$7:$F$41,BASE!$S$3)</f>
        <v>0</v>
      </c>
      <c r="AU12" s="12">
        <f>SUMIFS('Absences 2016'!$K$7:$K$41,'Absences 2016'!$A$7:$A$41,A12,'Absences 2016'!$F$7:$F$41,BASE!$S$4)</f>
        <v>0</v>
      </c>
      <c r="AV12" s="87">
        <f>SUMIFS('Absences 2016'!$K$7:$K$41,'Absences 2016'!$A$7:$A$41,A12,'Absences 2016'!$F$7:$F$41,BASE!$S$5)</f>
        <v>0</v>
      </c>
      <c r="AW12" s="86">
        <f>SUMIFS('Suivi des arrêts'!$O$10:$O$43,'Suivi des arrêts'!$A$10:$A$43,A12,'Suivi des arrêts'!$G$10:$G$43,BASE!$L$3)</f>
        <v>0</v>
      </c>
      <c r="AX12" s="12">
        <f>SUMIFS('Suivi des arrêts'!$O$10:$O$43,'Suivi des arrêts'!$A$10:$A$43,A12,'Suivi des arrêts'!$G$10:$G$43,BASE!$L$4)</f>
        <v>0</v>
      </c>
      <c r="AY12" s="12">
        <f t="shared" si="10"/>
        <v>0</v>
      </c>
      <c r="AZ12" s="12">
        <f>SUMIFS('Suivi des arrêts'!$O$10:$O$43,'Suivi des arrêts'!$A$10:$A$43,A12,'Suivi des arrêts'!$G$10:$G$43,BASE!$L$1)</f>
        <v>0</v>
      </c>
      <c r="BA12" s="12">
        <f>SUMIFS('Suivi des arrêts'!$O$10:$O$43,'Suivi des arrêts'!$A$10:$A$43,A12,'Suivi des arrêts'!$G$10:$G$43,BASE!$L$2)</f>
        <v>0</v>
      </c>
      <c r="BB12" s="12">
        <f t="shared" si="11"/>
        <v>0</v>
      </c>
      <c r="BC12" s="12">
        <f>SUMIFS('Suivi des arrêts'!$O$10:$O$43,'Suivi des arrêts'!$A$10:$A$43,A12,'Suivi des arrêts'!$G$10:$G$43,BASE!$L$5)</f>
        <v>0</v>
      </c>
      <c r="BD12" s="12">
        <f>SUMIFS('Suivi des arrêts'!$O$10:$O$43,'Suivi des arrêts'!$A$10:$A$43,A12,'Suivi des arrêts'!$G$10:$G$43,BASE!$L$6)</f>
        <v>0</v>
      </c>
      <c r="BE12" s="12">
        <f>SUMIFS('Suivi des arrêts'!$O$10:$O$43,'Suivi des arrêts'!$A$10:$A$43,A12,'Suivi des arrêts'!$G$10:$G$43,BASE!$L$8)</f>
        <v>0</v>
      </c>
      <c r="BF12" s="12">
        <f t="shared" si="12"/>
        <v>0</v>
      </c>
      <c r="BG12" s="12">
        <f>SUMIFS('Suivi des arrêts'!$O$10:$O$43,'Suivi des arrêts'!$A$10:$A$43,A12,'Suivi des arrêts'!$G$10:$G$43,BASE!$L$7)</f>
        <v>0</v>
      </c>
      <c r="BH12" s="12">
        <f>SUMIFS('Absences 2016'!$L$7:$L$41,'Absences 2016'!$A$7:$A$41,A12,'Absences 2016'!$F$7:$F$41,BASE!$S$2)</f>
        <v>0</v>
      </c>
      <c r="BI12" s="12">
        <f>SUMIFS('Absences 2016'!$L$7:$L$41,'Absences 2016'!$A$7:$A$41,A12,'Absences 2016'!$F$7:$F$41,BASE!$S$3)</f>
        <v>0</v>
      </c>
      <c r="BJ12" s="12">
        <f>SUMIFS('Absences 2016'!$L$7:$L$41,'Absences 2016'!$A$7:$A$41,A12,'Absences 2016'!$F$7:$F$41,BASE!$S$4)</f>
        <v>0</v>
      </c>
      <c r="BK12" s="87">
        <f>SUMIFS('Absences 2016'!$L$7:$L$41,'Absences 2016'!$A$7:$A$41,A12,'Absences 2016'!$F$7:$F$41,BASE!$S$5)</f>
        <v>0</v>
      </c>
      <c r="BL12" s="86">
        <f>SUMIFS('Suivi des arrêts'!$P$10:$P$43,'Suivi des arrêts'!$A$10:$A$43,A12,'Suivi des arrêts'!$G$10:$G$43,BASE!$L$3)</f>
        <v>0</v>
      </c>
      <c r="BM12" s="12">
        <f>SUMIFS('Suivi des arrêts'!$P$10:$P$43,'Suivi des arrêts'!$A$10:$A$43,A12,'Suivi des arrêts'!$G$10:$G$43,BASE!$L$4)</f>
        <v>0</v>
      </c>
      <c r="BN12" s="12">
        <f t="shared" si="13"/>
        <v>0</v>
      </c>
      <c r="BO12" s="12">
        <f>SUMIFS('Suivi des arrêts'!$P$10:$P$43,'Suivi des arrêts'!$A$10:$A$43,A12,'Suivi des arrêts'!$G$10:$G$43,BASE!$L$1)</f>
        <v>0</v>
      </c>
      <c r="BP12" s="12">
        <f>SUMIFS('Suivi des arrêts'!$P$10:$P$43,'Suivi des arrêts'!$A$10:$A$43,A12,'Suivi des arrêts'!$G$10:$G$43,BASE!$L$2)</f>
        <v>0</v>
      </c>
      <c r="BQ12" s="12">
        <f t="shared" si="14"/>
        <v>0</v>
      </c>
      <c r="BR12" s="12">
        <f>SUMIFS('Suivi des arrêts'!$P$10:$P$43,'Suivi des arrêts'!$A$10:$A$43,A12,'Suivi des arrêts'!$G$10:$G$43,BASE!$L$5)</f>
        <v>0</v>
      </c>
      <c r="BS12" s="12">
        <f>SUMIFS('Suivi des arrêts'!$P$10:$P$43,'Suivi des arrêts'!$A$10:$A$43,A12,'Suivi des arrêts'!$G$10:$G$43,BASE!$L$6)</f>
        <v>0</v>
      </c>
      <c r="BT12" s="12">
        <f>SUMIFS('Suivi des arrêts'!$P$10:$P$43,'Suivi des arrêts'!$A$10:$A$43,A12,'Suivi des arrêts'!$G$10:$G$43,BASE!$L$8)</f>
        <v>0</v>
      </c>
      <c r="BU12" s="12">
        <f t="shared" si="15"/>
        <v>0</v>
      </c>
      <c r="BV12" s="12">
        <f>SUMIFS('Suivi des arrêts'!$P$10:$P$43,'Suivi des arrêts'!$A$10:$A$43,A12,'Suivi des arrêts'!$G$10:$G$43,BASE!$L$7)</f>
        <v>0</v>
      </c>
      <c r="BW12" s="12">
        <f>SUMIFS('Absences 2016'!$M$7:$M$41,'Absences 2016'!$A$7:$A$41,A12,'Absences 2016'!$F$7:$F$41,BASE!$S$2)</f>
        <v>0</v>
      </c>
      <c r="BX12" s="12">
        <f>SUMIFS('Absences 2016'!$M$7:$M$41,'Absences 2016'!$A$7:$A$41,A12,'Absences 2016'!$F$7:$F$41,BASE!$S$3)</f>
        <v>0</v>
      </c>
      <c r="BY12" s="12">
        <f>SUMIFS('Absences 2016'!$M$7:$M$41,'Absences 2016'!$A$7:$A$41,A12,'Absences 2016'!$F$7:$F$41,BASE!$S$4)</f>
        <v>0</v>
      </c>
      <c r="BZ12" s="87">
        <f>SUMIFS('Absences 2016'!$M$7:$M$41,'Absences 2016'!$A$7:$A$41,A12,'Absences 2016'!$F$7:$F$41,BASE!$S$5)</f>
        <v>0</v>
      </c>
      <c r="CA12" s="86">
        <f>SUMIFS('Suivi des arrêts'!$Q$10:$Q$43,'Suivi des arrêts'!$A$10:$A$43,A12,'Suivi des arrêts'!$G$10:$G$43,BASE!$L$3)</f>
        <v>0</v>
      </c>
      <c r="CB12" s="12">
        <f>SUMIFS('Suivi des arrêts'!$Q$10:$Q$43,'Suivi des arrêts'!$A$10:$A$43,A12,'Suivi des arrêts'!$G$10:$G$43,BASE!$L$4)</f>
        <v>0</v>
      </c>
      <c r="CC12" s="12">
        <f t="shared" si="16"/>
        <v>0</v>
      </c>
      <c r="CD12" s="12">
        <f>SUMIFS('Suivi des arrêts'!$Q$10:$Q$43,'Suivi des arrêts'!$A$10:$A$43,A12,'Suivi des arrêts'!$G$10:$G$43,BASE!$L$1)</f>
        <v>0</v>
      </c>
      <c r="CE12" s="12">
        <f>SUMIFS('Suivi des arrêts'!$Q$10:$Q$43,'Suivi des arrêts'!$A$10:$A$43,A12,'Suivi des arrêts'!$G$10:$G$43,BASE!$L$2)</f>
        <v>0</v>
      </c>
      <c r="CF12" s="12">
        <f t="shared" si="17"/>
        <v>0</v>
      </c>
      <c r="CG12" s="12">
        <f>SUMIFS('Suivi des arrêts'!$Q$10:$Q$43,'Suivi des arrêts'!$A$10:$A$43,A12,'Suivi des arrêts'!$G$10:$G$43,BASE!$L$5)</f>
        <v>0</v>
      </c>
      <c r="CH12" s="12">
        <f>SUMIFS('Suivi des arrêts'!$Q$10:$Q$43,'Suivi des arrêts'!$A$10:$A$43,A12,'Suivi des arrêts'!$G$10:$G$43,BASE!$L$6)</f>
        <v>0</v>
      </c>
      <c r="CI12" s="12">
        <f>SUMIFS('Suivi des arrêts'!$Q$10:$Q$43,'Suivi des arrêts'!$A$10:$A$43,A12,'Suivi des arrêts'!$G$10:$G$43,BASE!$L$8)</f>
        <v>0</v>
      </c>
      <c r="CJ12" s="12">
        <f t="shared" si="18"/>
        <v>0</v>
      </c>
      <c r="CK12" s="12">
        <f>SUMIFS('Suivi des arrêts'!$Q$10:$Q$43,'Suivi des arrêts'!$A$10:$A$43,A12,'Suivi des arrêts'!$G$10:$G$43,BASE!$L$7)</f>
        <v>0</v>
      </c>
      <c r="CL12" s="12">
        <f>SUMIFS('Absences 2016'!$N$7:$N$41,'Absences 2016'!$A$7:$A$41,A12,'Absences 2016'!$F$7:$F$41,BASE!$S$2)</f>
        <v>0</v>
      </c>
      <c r="CM12" s="12">
        <f>SUMIFS('Absences 2016'!$N$7:$N$41,'Absences 2016'!$A$7:$A$41,A12,'Absences 2016'!$F$7:$F$41,BASE!$S$3)</f>
        <v>0</v>
      </c>
      <c r="CN12" s="12">
        <f>SUMIFS('Absences 2016'!$N$7:$N$41,'Absences 2016'!$A$7:$A$41,A12,'Absences 2016'!$F$7:$F$41,BASE!$S$4)</f>
        <v>0</v>
      </c>
      <c r="CO12" s="87">
        <f>SUMIFS('Absences 2016'!$N$7:$N$41,'Absences 2016'!$A$7:$A$41,A12,'Absences 2016'!$F$7:$F$41,BASE!$S$5)</f>
        <v>0</v>
      </c>
      <c r="CP12" s="86">
        <f>SUMIFS('Suivi des arrêts'!$R$10:$R$43,'Suivi des arrêts'!$A$10:$A$43,A12,'Suivi des arrêts'!$G$10:$G$43,BASE!$L$3)</f>
        <v>0</v>
      </c>
      <c r="CQ12" s="12">
        <f>SUMIFS('Suivi des arrêts'!$R$10:$R$43,'Suivi des arrêts'!$A$10:$A$43,A12,'Suivi des arrêts'!$G$10:$G$43,BASE!$L$4)</f>
        <v>0</v>
      </c>
      <c r="CR12" s="12">
        <f t="shared" si="19"/>
        <v>0</v>
      </c>
      <c r="CS12" s="12">
        <f>SUMIFS('Suivi des arrêts'!$R$10:$R$43,'Suivi des arrêts'!$A$10:$A$43,A12,'Suivi des arrêts'!$G$10:$G$43,BASE!$L$1)</f>
        <v>0</v>
      </c>
      <c r="CT12" s="12">
        <f>SUMIFS('Suivi des arrêts'!$R$10:$R$43,'Suivi des arrêts'!$A$10:$A$43,A12,'Suivi des arrêts'!$G$10:$G$43,BASE!$L$2)</f>
        <v>0</v>
      </c>
      <c r="CU12" s="12">
        <f t="shared" si="20"/>
        <v>0</v>
      </c>
      <c r="CV12" s="12">
        <f>SUMIFS('Suivi des arrêts'!$R$10:$R$43,'Suivi des arrêts'!$A$10:$A$43,A12,'Suivi des arrêts'!$G$10:$G$43,BASE!$L$5)</f>
        <v>0</v>
      </c>
      <c r="CW12" s="12">
        <f>SUMIFS('Suivi des arrêts'!$R$10:$R$43,'Suivi des arrêts'!$A$10:$A$43,A12,'Suivi des arrêts'!$G$10:$G$43,BASE!$L$6)</f>
        <v>0</v>
      </c>
      <c r="CX12" s="12">
        <f>SUMIFS('Suivi des arrêts'!$R$10:$R$43,'Suivi des arrêts'!$A$10:$A$43,A12,'Suivi des arrêts'!$G$10:$G$43,BASE!$L$8)</f>
        <v>0</v>
      </c>
      <c r="CY12" s="12">
        <f t="shared" si="21"/>
        <v>0</v>
      </c>
      <c r="CZ12" s="12">
        <f>SUMIFS('Suivi des arrêts'!$R$10:$R$43,'Suivi des arrêts'!$A$10:$A$43,A12,'Suivi des arrêts'!$G$10:$G$43,BASE!$L$7)</f>
        <v>0</v>
      </c>
      <c r="DA12" s="12">
        <f>SUMIFS('Absences 2016'!$O$7:$O$41,'Absences 2016'!$A$7:$A$41,A12,'Absences 2016'!$F$7:$F$41,BASE!$S$2)</f>
        <v>0</v>
      </c>
      <c r="DB12" s="12">
        <f>SUMIFS('Absences 2016'!$O$7:$O$41,'Absences 2016'!$A$7:$A$41,A12,'Absences 2016'!$F$7:$F$41,BASE!$S$3)</f>
        <v>0</v>
      </c>
      <c r="DC12" s="12">
        <f>SUMIFS('Absences 2016'!$O$7:$O$41,'Absences 2016'!$A$7:$A$41,A12,'Absences 2016'!$F$7:$F$41,BASE!$S$4)</f>
        <v>0</v>
      </c>
      <c r="DD12" s="87">
        <f>SUMIFS('Absences 2016'!$O$7:$O$41,'Absences 2016'!$A$7:$A$41,A12,'Absences 2016'!$F$7:$F$41,BASE!$S$5)</f>
        <v>0</v>
      </c>
      <c r="DE12" s="86">
        <f>SUMIFS('Suivi des arrêts'!$S$10:$S$43,'Suivi des arrêts'!$A$10:$A$43,A12,'Suivi des arrêts'!$G$10:$G$43,BASE!$L$3)</f>
        <v>0</v>
      </c>
      <c r="DF12" s="12">
        <f>SUMIFS('Suivi des arrêts'!$S$10:$S$43,'Suivi des arrêts'!$A$10:$A$43,A12,'Suivi des arrêts'!$G$10:$G$43,BASE!$L$4)</f>
        <v>0</v>
      </c>
      <c r="DG12" s="12">
        <f t="shared" si="22"/>
        <v>0</v>
      </c>
      <c r="DH12" s="12">
        <f>SUMIFS('Suivi des arrêts'!$S$10:$S$43,'Suivi des arrêts'!$A$10:$A$43,A12,'Suivi des arrêts'!$G$10:$G$43,BASE!$L$1)</f>
        <v>0</v>
      </c>
      <c r="DI12" s="12">
        <f>SUMIFS('Suivi des arrêts'!$S$10:$S$43,'Suivi des arrêts'!$A$10:$A$43,A12,'Suivi des arrêts'!$G$10:$G$43,BASE!$L$2)</f>
        <v>0</v>
      </c>
      <c r="DJ12" s="12">
        <f t="shared" si="23"/>
        <v>0</v>
      </c>
      <c r="DK12" s="12">
        <f>SUMIFS('Suivi des arrêts'!$S$10:$S$43,'Suivi des arrêts'!$A$10:$A$43,A12,'Suivi des arrêts'!$G$10:$G$43,BASE!$L$5)</f>
        <v>0</v>
      </c>
      <c r="DL12" s="12">
        <f>SUMIFS('Suivi des arrêts'!$S$10:$S$43,'Suivi des arrêts'!$A$10:$A$43,A12,'Suivi des arrêts'!$G$10:$G$43,BASE!$L$6)</f>
        <v>0</v>
      </c>
      <c r="DM12" s="12">
        <f>SUMIFS('Suivi des arrêts'!$S$10:$S$43,'Suivi des arrêts'!$A$10:$A$43,A12,'Suivi des arrêts'!$G$10:$G$43,BASE!$L$8)</f>
        <v>0</v>
      </c>
      <c r="DN12" s="12">
        <f t="shared" si="24"/>
        <v>0</v>
      </c>
      <c r="DO12" s="12">
        <f>SUMIFS('Suivi des arrêts'!$S$10:$S$43,'Suivi des arrêts'!$A$10:$A$43,A12,'Suivi des arrêts'!$G$10:$G$43,BASE!$L$7)</f>
        <v>0</v>
      </c>
      <c r="DP12" s="12">
        <f>SUMIFS('Absences 2016'!$P$7:$P$41,'Absences 2016'!$A$7:$A$41,A12,'Absences 2016'!$F$7:$F$41,BASE!$S$2)</f>
        <v>0</v>
      </c>
      <c r="DQ12" s="12">
        <f>SUMIFS('Absences 2016'!$P$7:$P$41,'Absences 2016'!$A$7:$A$41,A12,'Absences 2016'!$F$7:$F$41,BASE!$S$3)</f>
        <v>0</v>
      </c>
      <c r="DR12" s="12">
        <f>SUMIFS('Absences 2016'!$P$7:$P$41,'Absences 2016'!$A$7:$A$41,A12,'Absences 2016'!$F$7:$F$41,BASE!$S$4)</f>
        <v>0</v>
      </c>
      <c r="DS12" s="87">
        <f>SUMIFS('Absences 2016'!$P$7:$P$41,'Absences 2016'!$A$7:$A$41,A12,'Absences 2016'!$F$7:$F$41,BASE!$S$5)</f>
        <v>0</v>
      </c>
      <c r="DT12" s="86">
        <f>SUMIFS('Suivi des arrêts'!$T$10:$T$43,'Suivi des arrêts'!$A$10:$A$43,A12,'Suivi des arrêts'!$G$10:$G$43,BASE!$L$3)</f>
        <v>0</v>
      </c>
      <c r="DU12" s="12">
        <f>SUMIFS('Suivi des arrêts'!$T$10:$T$43,'Suivi des arrêts'!$A$10:$A$43,A12,'Suivi des arrêts'!$G$10:$G$43,BASE!$L$4)</f>
        <v>0</v>
      </c>
      <c r="DV12" s="12">
        <f t="shared" si="25"/>
        <v>0</v>
      </c>
      <c r="DW12" s="12">
        <f>SUMIFS('Suivi des arrêts'!$T$10:$T$43,'Suivi des arrêts'!$A$10:$A$43,A12,'Suivi des arrêts'!$G$10:$G$43,BASE!$L$1)</f>
        <v>0</v>
      </c>
      <c r="DX12" s="12">
        <f>SUMIFS('Suivi des arrêts'!$T$10:$T$43,'Suivi des arrêts'!$A$10:$A$43,A12,'Suivi des arrêts'!$G$10:$G$43,BASE!$L$2)</f>
        <v>0</v>
      </c>
      <c r="DY12" s="12">
        <f t="shared" si="26"/>
        <v>0</v>
      </c>
      <c r="DZ12" s="12">
        <f>SUMIFS('Suivi des arrêts'!$T$10:$T$43,'Suivi des arrêts'!$A$10:$A$43,A12,'Suivi des arrêts'!$G$10:$G$43,BASE!$L$5)</f>
        <v>0</v>
      </c>
      <c r="EA12" s="12">
        <f>SUMIFS('Suivi des arrêts'!$T$10:$T$43,'Suivi des arrêts'!$A$10:$A$43,A12,'Suivi des arrêts'!$G$10:$G$43,BASE!$L$6)</f>
        <v>0</v>
      </c>
      <c r="EB12" s="12">
        <f>SUMIFS('Suivi des arrêts'!$T$10:$T$43,'Suivi des arrêts'!$A$10:$A$43,A12,'Suivi des arrêts'!$G$10:$G$43,BASE!$L$8)</f>
        <v>0</v>
      </c>
      <c r="EC12" s="12">
        <f t="shared" si="27"/>
        <v>0</v>
      </c>
      <c r="ED12" s="12">
        <f>SUMIFS('Suivi des arrêts'!$T$10:$T$43,'Suivi des arrêts'!$A$10:$A$43,A12,'Suivi des arrêts'!$G$10:$G$43,BASE!$L$7)</f>
        <v>0</v>
      </c>
      <c r="EE12" s="12">
        <f>SUMIFS('Absences 2016'!$Q$7:$Q$41,'Absences 2016'!$A$7:$A$41,A12,'Absences 2016'!$F$7:$F$41,BASE!$S$2)</f>
        <v>0</v>
      </c>
      <c r="EF12" s="12">
        <f>SUMIFS('Absences 2016'!$Q$7:$Q$41,'Absences 2016'!$A$7:$A$41,A12,'Absences 2016'!$F$7:$F$41,BASE!$S$3)</f>
        <v>0</v>
      </c>
      <c r="EG12" s="12">
        <f>SUMIFS('Absences 2016'!$Q$7:$Q$41,'Absences 2016'!$A$7:$A$41,A12,'Absences 2016'!$F$7:$F$41,BASE!$S$4)</f>
        <v>0</v>
      </c>
      <c r="EH12" s="87">
        <f>SUMIFS('Absences 2016'!$Q$7:$Q$41,'Absences 2016'!$A$7:$A$41,A12,'Absences 2016'!$F$7:$F$41,BASE!$S$5)</f>
        <v>0</v>
      </c>
      <c r="EI12" s="86">
        <f>SUMIFS('Suivi des arrêts'!$U$10:$U$43,'Suivi des arrêts'!$A$10:$A$43,A12,'Suivi des arrêts'!$G$10:$G$43,BASE!$L$3)</f>
        <v>0</v>
      </c>
      <c r="EJ12" s="12">
        <f>SUMIFS('Suivi des arrêts'!$U$10:$U$43,'Suivi des arrêts'!$A$10:$A$43,A12,'Suivi des arrêts'!$G$10:$G$43,BASE!$L$4)</f>
        <v>0</v>
      </c>
      <c r="EK12" s="12">
        <f t="shared" si="28"/>
        <v>0</v>
      </c>
      <c r="EL12" s="12">
        <f>SUMIFS('Suivi des arrêts'!$U$10:$U$43,'Suivi des arrêts'!$A$10:$A$43,A12,'Suivi des arrêts'!$G$10:$G$43,BASE!$L$1)</f>
        <v>0</v>
      </c>
      <c r="EM12" s="12">
        <f>SUMIFS('Suivi des arrêts'!$U$10:$U$43,'Suivi des arrêts'!$A$10:$A$43,A12,'Suivi des arrêts'!$G$10:$G$43,BASE!$L$2)</f>
        <v>0</v>
      </c>
      <c r="EN12" s="12">
        <f t="shared" si="29"/>
        <v>0</v>
      </c>
      <c r="EO12" s="12">
        <f>SUMIFS('Suivi des arrêts'!$U$10:$U$43,'Suivi des arrêts'!$A$10:$A$43,A12,'Suivi des arrêts'!$G$10:$G$43,BASE!$L$5)</f>
        <v>0</v>
      </c>
      <c r="EP12" s="12">
        <f>SUMIFS('Suivi des arrêts'!$U$10:$U$43,'Suivi des arrêts'!$A$10:$A$43,A12,'Suivi des arrêts'!$G$10:$G$43,BASE!$L$6)</f>
        <v>0</v>
      </c>
      <c r="EQ12" s="12">
        <f>SUMIFS('Suivi des arrêts'!$U$10:$U$43,'Suivi des arrêts'!$A$10:$A$43,A12,'Suivi des arrêts'!$G$10:$G$43,BASE!$L$8)</f>
        <v>0</v>
      </c>
      <c r="ER12" s="12">
        <f t="shared" si="30"/>
        <v>0</v>
      </c>
      <c r="ES12" s="12">
        <f>SUMIFS('Suivi des arrêts'!$U$10:$U$43,'Suivi des arrêts'!$A$10:$A$43,A12,'Suivi des arrêts'!$G$10:$G$43,BASE!$L$7)</f>
        <v>0</v>
      </c>
      <c r="ET12" s="12">
        <f>SUMIFS('Absences 2016'!$R$7:$R$41,'Absences 2016'!$A$7:$A$41,A12,'Absences 2016'!$F$7:$F$41,BASE!$S$2)</f>
        <v>0</v>
      </c>
      <c r="EU12" s="12">
        <f>SUMIFS('Absences 2016'!$R$7:$R$41,'Absences 2016'!$A$7:$A$41,A12,'Absences 2016'!$F$7:$F$41,BASE!$S$3)</f>
        <v>0</v>
      </c>
      <c r="EV12" s="12">
        <f>SUMIFS('Absences 2016'!$R$7:$R$41,'Absences 2016'!$A$7:$A$41,A12,'Absences 2016'!$F$7:$F$41,BASE!$S$4)</f>
        <v>0</v>
      </c>
      <c r="EW12" s="87">
        <f>SUMIFS('Absences 2016'!$R$7:$R$41,'Absences 2016'!$A$7:$A$41,A12,'Absences 2016'!$F$7:$F$41,BASE!$S$5)</f>
        <v>0</v>
      </c>
      <c r="EX12" s="86">
        <f>SUMIFS('Suivi des arrêts'!$V$10:$V$43,'Suivi des arrêts'!$A$10:$A$43,A12,'Suivi des arrêts'!$G$10:$G$43,BASE!$L$3)</f>
        <v>0</v>
      </c>
      <c r="EY12" s="12">
        <f>SUMIFS('Suivi des arrêts'!$V$10:$V$43,'Suivi des arrêts'!$A$10:$A$43,A12,'Suivi des arrêts'!$G$10:$G$43,BASE!$L$4)</f>
        <v>0</v>
      </c>
      <c r="EZ12" s="12">
        <f t="shared" si="31"/>
        <v>0</v>
      </c>
      <c r="FA12" s="12">
        <f>SUMIFS('Suivi des arrêts'!$V$10:$V$43,'Suivi des arrêts'!$A$10:$A$43,A12,'Suivi des arrêts'!$G$10:$G$43,BASE!$L$1)</f>
        <v>0</v>
      </c>
      <c r="FB12" s="12">
        <f>SUMIFS('Suivi des arrêts'!$V$10:$V$43,'Suivi des arrêts'!$A$10:$A$43,A12,'Suivi des arrêts'!$G$10:$G$43,BASE!$L$2)</f>
        <v>0</v>
      </c>
      <c r="FC12" s="12">
        <f t="shared" si="32"/>
        <v>0</v>
      </c>
      <c r="FD12" s="12">
        <f>SUMIFS('Suivi des arrêts'!$V$10:$V$43,'Suivi des arrêts'!$A$10:$A$43,A12,'Suivi des arrêts'!$G$10:$G$43,BASE!$L$5)</f>
        <v>0</v>
      </c>
      <c r="FE12" s="12">
        <f>SUMIFS('Suivi des arrêts'!$V$10:$V$43,'Suivi des arrêts'!$A$10:$A$43,A12,'Suivi des arrêts'!$G$10:$G$43,BASE!$L$6)</f>
        <v>0</v>
      </c>
      <c r="FF12" s="12">
        <f>SUMIFS('Suivi des arrêts'!$V$10:$V$43,'Suivi des arrêts'!$A$10:$A$43,A12,'Suivi des arrêts'!$G$10:$G$43,BASE!$L$8)</f>
        <v>0</v>
      </c>
      <c r="FG12" s="12">
        <f t="shared" si="33"/>
        <v>0</v>
      </c>
      <c r="FH12" s="12">
        <f>SUMIFS('Suivi des arrêts'!$V$10:$V$43,'Suivi des arrêts'!$A$10:$A$43,A12,'Suivi des arrêts'!$G$10:$G$43,BASE!$L$7)</f>
        <v>0</v>
      </c>
      <c r="FI12" s="12">
        <f>SUMIFS('Absences 2016'!$S$7:$S$41,'Absences 2016'!$A$7:$A$41,A12,'Absences 2016'!$F$7:$F$41,BASE!$S$2)</f>
        <v>0</v>
      </c>
      <c r="FJ12" s="12">
        <f>SUMIFS('Absences 2016'!$S$7:$S$41,'Absences 2016'!$A$7:$A$41,A12,'Absences 2016'!$F$7:$F$41,BASE!$S$3)</f>
        <v>0</v>
      </c>
      <c r="FK12" s="12">
        <f>SUMIFS('Absences 2016'!$S$7:$S$41,'Absences 2016'!$A$7:$A$41,A12,'Absences 2016'!$F$7:$F$41,BASE!$S$4)</f>
        <v>0</v>
      </c>
      <c r="FL12" s="87">
        <f>SUMIFS('Absences 2016'!$S$7:$S$41,'Absences 2016'!$A$7:$A$41,A12,'Absences 2016'!$F$7:$F$41,BASE!$S$5)</f>
        <v>0</v>
      </c>
      <c r="FM12" s="86">
        <f>SUMIFS('Suivi des arrêts'!$W$10:$W$43,'Suivi des arrêts'!$A$10:$A$43,A12,'Suivi des arrêts'!$G$10:$G$43,BASE!$L$3)</f>
        <v>0</v>
      </c>
      <c r="FN12" s="12">
        <f>SUMIFS('Suivi des arrêts'!$W$10:$W$43,'Suivi des arrêts'!$A$10:$A$43,A12,'Suivi des arrêts'!$G$10:$G$43,BASE!$L$4)</f>
        <v>0</v>
      </c>
      <c r="FO12" s="12">
        <f t="shared" si="34"/>
        <v>0</v>
      </c>
      <c r="FP12" s="12">
        <f>SUMIFS('Suivi des arrêts'!$W$10:$W$43,'Suivi des arrêts'!$A$10:$A$43,A12,'Suivi des arrêts'!$G$10:$G$43,BASE!$L$1)</f>
        <v>0</v>
      </c>
      <c r="FQ12" s="12">
        <f>SUMIFS('Suivi des arrêts'!$W$10:$W$43,'Suivi des arrêts'!$A$10:$A$43,A12,'Suivi des arrêts'!$G$10:$G$43,BASE!$L$2)</f>
        <v>0</v>
      </c>
      <c r="FR12" s="12">
        <f t="shared" si="35"/>
        <v>0</v>
      </c>
      <c r="FS12" s="12">
        <f>SUMIFS('Suivi des arrêts'!$W$10:$W$43,'Suivi des arrêts'!$A$10:$A$43,A12,'Suivi des arrêts'!$G$10:$G$43,BASE!$L$5)</f>
        <v>0</v>
      </c>
      <c r="FT12" s="12">
        <f>SUMIFS('Suivi des arrêts'!$W$10:$W$43,'Suivi des arrêts'!$A$10:$A$43,A12,'Suivi des arrêts'!$G$10:$G$43,BASE!$L$6)</f>
        <v>0</v>
      </c>
      <c r="FU12" s="12">
        <f>SUMIFS('Suivi des arrêts'!$W$10:$W$43,'Suivi des arrêts'!$A$10:$A$43,A12,'Suivi des arrêts'!$G$10:$G$43,BASE!$L$8)</f>
        <v>0</v>
      </c>
      <c r="FV12" s="12">
        <f t="shared" si="36"/>
        <v>0</v>
      </c>
      <c r="FW12" s="12">
        <f>SUMIFS('Suivi des arrêts'!$W$10:$W$43,'Suivi des arrêts'!$A$10:$A$43,A12,'Suivi des arrêts'!$G$10:$G$43,BASE!$L$7)</f>
        <v>0</v>
      </c>
      <c r="FX12" s="12">
        <f>SUMIFS('Absences 2016'!$T$7:$T$41,'Absences 2016'!$A$7:$A$41,A12,'Absences 2016'!$F$7:$F$41,BASE!$S$2)</f>
        <v>0</v>
      </c>
      <c r="FY12" s="12">
        <f>SUMIFS('Absences 2016'!$T$7:$T$41,'Absences 2016'!$A$7:$A$41,A12,'Absences 2016'!$F$7:$F$41,BASE!$S$3)</f>
        <v>0</v>
      </c>
      <c r="FZ12" s="12">
        <f>SUMIFS('Absences 2016'!$T$7:$T$41,'Absences 2016'!$A$7:$A$41,A12,'Absences 2016'!$F$7:$F$41,BASE!$S$4)</f>
        <v>0</v>
      </c>
      <c r="GA12" s="87">
        <f>SUMIFS('Absences 2016'!$T$7:$T$41,'Absences 2016'!$A$7:$A$41,A12,'Absences 2016'!$F$7:$F$41,BASE!$S$5)</f>
        <v>0</v>
      </c>
      <c r="GB12" s="22">
        <f t="shared" si="37"/>
        <v>0</v>
      </c>
      <c r="GC12" s="22">
        <f t="shared" si="38"/>
        <v>0</v>
      </c>
      <c r="GD12" s="22">
        <f t="shared" si="39"/>
        <v>0</v>
      </c>
      <c r="GE12" s="22">
        <f t="shared" si="40"/>
        <v>0</v>
      </c>
      <c r="GF12" s="22">
        <f t="shared" si="41"/>
        <v>0</v>
      </c>
      <c r="GG12" s="22">
        <f t="shared" si="42"/>
        <v>0</v>
      </c>
      <c r="GH12" s="22">
        <f t="shared" si="43"/>
        <v>0</v>
      </c>
      <c r="GI12" s="22">
        <f t="shared" si="44"/>
        <v>0</v>
      </c>
    </row>
    <row r="13" spans="1:191" x14ac:dyDescent="0.25">
      <c r="A13" s="8">
        <f>+BASE!A11</f>
        <v>0</v>
      </c>
      <c r="B13" s="9">
        <f>+BASE!B11</f>
        <v>0</v>
      </c>
      <c r="C13" s="9">
        <f>+BASE!C11</f>
        <v>0</v>
      </c>
      <c r="D13" s="86">
        <f>SUMIFS('Suivi des arrêts'!$L$10:$L$43,'Suivi des arrêts'!$A$10:$A$43,A13,'Suivi des arrêts'!$G$10:$G$43,BASE!$L$3)</f>
        <v>0</v>
      </c>
      <c r="E13" s="12">
        <f>SUMIFS('Suivi des arrêts'!$L$10:$L$43,'Suivi des arrêts'!$A$10:$A$43,A13,'Suivi des arrêts'!$G$10:$G$43,BASE!$L$4)</f>
        <v>0</v>
      </c>
      <c r="F13" s="12">
        <f t="shared" si="1"/>
        <v>0</v>
      </c>
      <c r="G13" s="12">
        <f>SUMIFS('Suivi des arrêts'!$L$10:$L$43,'Suivi des arrêts'!$A$10:$A$43,A13,'Suivi des arrêts'!$G$10:$G$43,BASE!$L$1)</f>
        <v>0</v>
      </c>
      <c r="H13" s="12">
        <f>SUMIFS('Suivi des arrêts'!$L$10:$L$43,'Suivi des arrêts'!$A$10:$A$43,B13,'Suivi des arrêts'!$G$10:$G$43,BASE!$L$2)</f>
        <v>0</v>
      </c>
      <c r="I13" s="12">
        <f t="shared" si="2"/>
        <v>0</v>
      </c>
      <c r="J13" s="12">
        <f>SUMIFS('Suivi des arrêts'!$L$10:$L$43,'Suivi des arrêts'!$A$10:$A$43,A13,'Suivi des arrêts'!$G$10:$G$43,BASE!$L$5)</f>
        <v>0</v>
      </c>
      <c r="K13" s="12">
        <f>SUMIFS('Suivi des arrêts'!$L$10:$L$43,'Suivi des arrêts'!$A$10:$A$43,A13,'Suivi des arrêts'!$G$10:$G$43,BASE!$L$6)</f>
        <v>0</v>
      </c>
      <c r="L13" s="12">
        <f>SUMIFS('Suivi des arrêts'!$L$10:$L$43,'Suivi des arrêts'!$A$10:$A$43,A13,'Suivi des arrêts'!$G$10:$G$43,BASE!$L$8)</f>
        <v>0</v>
      </c>
      <c r="M13" s="12">
        <f t="shared" si="3"/>
        <v>0</v>
      </c>
      <c r="N13" s="12">
        <f>SUMIFS('Suivi des arrêts'!$L$10:$L$43,'Suivi des arrêts'!$A$10:$A$43,A13,'Suivi des arrêts'!$G$10:$G$43,BASE!$L$7)</f>
        <v>0</v>
      </c>
      <c r="O13" s="12">
        <f>SUMIFS('Absences 2016'!$I$7:$I$41,'Absences 2016'!$A$7:$A$41,A13,'Absences 2016'!$F$7:$F$41,BASE!$S$2)</f>
        <v>0</v>
      </c>
      <c r="P13" s="12">
        <f>SUMIFS('Absences 2016'!$I$7:$I$41,'Absences 2016'!$A$7:$A$41,A13,'Absences 2016'!$F$7:$F$41,BASE!$S$3)</f>
        <v>0</v>
      </c>
      <c r="Q13" s="12">
        <f>SUMIFS('Absences 2016'!$I$7:$I$41,'Absences 2016'!$A$7:$A$41,A13,'Absences 2016'!$F$7:$F$41,BASE!$S$4)</f>
        <v>0</v>
      </c>
      <c r="R13" s="87">
        <f>SUMIFS('Absences 2016'!$I$7:$I$41,'Absences 2016'!$A$7:$A$41,A13,'Absences 2016'!$F$7:$F$41,BASE!$S$5)</f>
        <v>0</v>
      </c>
      <c r="S13" s="86">
        <f>SUMIFS('Suivi des arrêts'!$M$10:$M$43,'Suivi des arrêts'!$A$10:$A$43,A13,'Suivi des arrêts'!$G$10:$G$43,BASE!$L$3)</f>
        <v>0</v>
      </c>
      <c r="T13" s="12">
        <f>SUMIFS('Suivi des arrêts'!$M$10:$M$43,'Suivi des arrêts'!$A$10:$A$43,A13,'Suivi des arrêts'!$G$10:$G$43,BASE!$L$4)</f>
        <v>0</v>
      </c>
      <c r="U13" s="12">
        <f t="shared" si="4"/>
        <v>0</v>
      </c>
      <c r="V13" s="12">
        <f>SUMIFS('Suivi des arrêts'!$M$10:$M$43,'Suivi des arrêts'!$A$10:$A$43,A13,'Suivi des arrêts'!$G$10:$G$43,BASE!$L$1)</f>
        <v>0</v>
      </c>
      <c r="W13" s="12">
        <f>SUMIFS('Suivi des arrêts'!$M$10:$M$43,'Suivi des arrêts'!$A$10:$A$43,A13,'Suivi des arrêts'!$G$10:$G$43,BASE!$L$2)</f>
        <v>0</v>
      </c>
      <c r="X13" s="12">
        <f t="shared" si="5"/>
        <v>0</v>
      </c>
      <c r="Y13" s="12">
        <f>SUMIFS('Suivi des arrêts'!$M$10:$M$43,'Suivi des arrêts'!$A$10:$A$43,A13,'Suivi des arrêts'!$G$10:$G$43,BASE!$L$5)</f>
        <v>0</v>
      </c>
      <c r="Z13" s="12">
        <f>SUMIFS('Suivi des arrêts'!$M$10:$M$43,'Suivi des arrêts'!$A$10:$A$43,A13,'Suivi des arrêts'!$G$10:$G$43,BASE!$L$6)</f>
        <v>0</v>
      </c>
      <c r="AA13" s="12">
        <f>SUMIFS('Suivi des arrêts'!$M$10:$M$43,'Suivi des arrêts'!$A$10:$A$43,A13,'Suivi des arrêts'!$G$10:$G$43,BASE!$L$8)</f>
        <v>0</v>
      </c>
      <c r="AB13" s="12">
        <f t="shared" si="6"/>
        <v>0</v>
      </c>
      <c r="AC13" s="12">
        <f>SUMIFS('Suivi des arrêts'!$M$10:$M$43,'Suivi des arrêts'!$A$10:$A$43,A13,'Suivi des arrêts'!$G$10:$G$43,BASE!$L$7)</f>
        <v>0</v>
      </c>
      <c r="AD13" s="12">
        <f>SUMIFS('Absences 2016'!$J$7:$J$41,'Absences 2016'!$A$7:$A$41,A13,'Absences 2016'!$F$7:$F$41,BASE!$S$2)</f>
        <v>0</v>
      </c>
      <c r="AE13" s="12">
        <f>SUMIFS('Absences 2016'!$J$7:$J$41,'Absences 2016'!$A$7:$A$41,A13,'Absences 2016'!$F$7:$F$41,BASE!$S$3)</f>
        <v>0</v>
      </c>
      <c r="AF13" s="12">
        <f>SUMIFS('Absences 2016'!$J$7:$J$41,'Absences 2016'!$A$7:$A$41,A13,'Absences 2016'!$F$7:$F$41,BASE!$S$4)</f>
        <v>0</v>
      </c>
      <c r="AG13" s="87">
        <f>SUMIFS('Absences 2016'!$J$7:$J$41,'Absences 2016'!$A$7:$A$41,A13,'Absences 2016'!$F$7:$F$41,BASE!$S$5)</f>
        <v>0</v>
      </c>
      <c r="AH13" s="86">
        <f>SUMIFS('Suivi des arrêts'!$N$10:$N$43,'Suivi des arrêts'!$A$10:$A$43,A13,'Suivi des arrêts'!$G$10:$G$43,BASE!$L$3)</f>
        <v>0</v>
      </c>
      <c r="AI13" s="12">
        <f>SUMIFS('Suivi des arrêts'!$N$10:$N$43,'Suivi des arrêts'!$A$10:$A$43,A13,'Suivi des arrêts'!$G$10:$G$43,BASE!$L$4)</f>
        <v>0</v>
      </c>
      <c r="AJ13" s="12">
        <f t="shared" si="7"/>
        <v>0</v>
      </c>
      <c r="AK13" s="12">
        <f>SUMIFS('Suivi des arrêts'!$N$10:$N$43,'Suivi des arrêts'!$A$10:$A$43,A13,'Suivi des arrêts'!$G$10:$G$43,BASE!$L$1)</f>
        <v>0</v>
      </c>
      <c r="AL13" s="12">
        <f>SUMIFS('Suivi des arrêts'!$N$10:$N$43,'Suivi des arrêts'!$A$10:$A$43,A13,'Suivi des arrêts'!$G$10:$G$43,BASE!$L$2)</f>
        <v>0</v>
      </c>
      <c r="AM13" s="12">
        <f t="shared" si="8"/>
        <v>0</v>
      </c>
      <c r="AN13" s="12">
        <f>SUMIFS('Suivi des arrêts'!$N$10:$N$43,'Suivi des arrêts'!$A$10:$A$43,A13,'Suivi des arrêts'!$G$10:$G$43,BASE!$L$5)</f>
        <v>0</v>
      </c>
      <c r="AO13" s="12">
        <f>SUMIFS('Suivi des arrêts'!$N$10:$N$43,'Suivi des arrêts'!$A$10:$A$43,A13,'Suivi des arrêts'!$G$10:$G$43,BASE!$L$6)</f>
        <v>0</v>
      </c>
      <c r="AP13" s="12">
        <f>SUMIFS('Suivi des arrêts'!$N$10:$N$43,'Suivi des arrêts'!$A$10:$A$43,A13,'Suivi des arrêts'!$G$10:$G$43,BASE!$L$8)</f>
        <v>0</v>
      </c>
      <c r="AQ13" s="12">
        <f t="shared" si="9"/>
        <v>0</v>
      </c>
      <c r="AR13" s="12">
        <f>SUMIFS('Suivi des arrêts'!$N$10:$N$43,'Suivi des arrêts'!$A$10:$A$43,A13,'Suivi des arrêts'!$G$10:$G$43,BASE!$L$7)</f>
        <v>0</v>
      </c>
      <c r="AS13" s="12">
        <f>SUMIFS('Absences 2016'!$K$7:$K$41,'Absences 2016'!$A$7:$A$41,A13,'Absences 2016'!$F$7:$F$41,BASE!$S$2)</f>
        <v>0</v>
      </c>
      <c r="AT13" s="12">
        <f>SUMIFS('Absences 2016'!$K$7:$K$41,'Absences 2016'!$A$7:$A$41,A13,'Absences 2016'!$F$7:$F$41,BASE!$S$3)</f>
        <v>0</v>
      </c>
      <c r="AU13" s="12">
        <f>SUMIFS('Absences 2016'!$K$7:$K$41,'Absences 2016'!$A$7:$A$41,A13,'Absences 2016'!$F$7:$F$41,BASE!$S$4)</f>
        <v>0</v>
      </c>
      <c r="AV13" s="87">
        <f>SUMIFS('Absences 2016'!$K$7:$K$41,'Absences 2016'!$A$7:$A$41,A13,'Absences 2016'!$F$7:$F$41,BASE!$S$5)</f>
        <v>0</v>
      </c>
      <c r="AW13" s="86">
        <f>SUMIFS('Suivi des arrêts'!$O$10:$O$43,'Suivi des arrêts'!$A$10:$A$43,A13,'Suivi des arrêts'!$G$10:$G$43,BASE!$L$3)</f>
        <v>0</v>
      </c>
      <c r="AX13" s="12">
        <f>SUMIFS('Suivi des arrêts'!$O$10:$O$43,'Suivi des arrêts'!$A$10:$A$43,A13,'Suivi des arrêts'!$G$10:$G$43,BASE!$L$4)</f>
        <v>0</v>
      </c>
      <c r="AY13" s="12">
        <f t="shared" si="10"/>
        <v>0</v>
      </c>
      <c r="AZ13" s="12">
        <f>SUMIFS('Suivi des arrêts'!$O$10:$O$43,'Suivi des arrêts'!$A$10:$A$43,A13,'Suivi des arrêts'!$G$10:$G$43,BASE!$L$1)</f>
        <v>0</v>
      </c>
      <c r="BA13" s="12">
        <f>SUMIFS('Suivi des arrêts'!$O$10:$O$43,'Suivi des arrêts'!$A$10:$A$43,A13,'Suivi des arrêts'!$G$10:$G$43,BASE!$L$2)</f>
        <v>0</v>
      </c>
      <c r="BB13" s="12">
        <f t="shared" si="11"/>
        <v>0</v>
      </c>
      <c r="BC13" s="12">
        <f>SUMIFS('Suivi des arrêts'!$O$10:$O$43,'Suivi des arrêts'!$A$10:$A$43,A13,'Suivi des arrêts'!$G$10:$G$43,BASE!$L$5)</f>
        <v>0</v>
      </c>
      <c r="BD13" s="12">
        <f>SUMIFS('Suivi des arrêts'!$O$10:$O$43,'Suivi des arrêts'!$A$10:$A$43,A13,'Suivi des arrêts'!$G$10:$G$43,BASE!$L$6)</f>
        <v>0</v>
      </c>
      <c r="BE13" s="12">
        <f>SUMIFS('Suivi des arrêts'!$O$10:$O$43,'Suivi des arrêts'!$A$10:$A$43,A13,'Suivi des arrêts'!$G$10:$G$43,BASE!$L$8)</f>
        <v>0</v>
      </c>
      <c r="BF13" s="12">
        <f t="shared" si="12"/>
        <v>0</v>
      </c>
      <c r="BG13" s="12">
        <f>SUMIFS('Suivi des arrêts'!$O$10:$O$43,'Suivi des arrêts'!$A$10:$A$43,A13,'Suivi des arrêts'!$G$10:$G$43,BASE!$L$7)</f>
        <v>0</v>
      </c>
      <c r="BH13" s="12">
        <f>SUMIFS('Absences 2016'!$L$7:$L$41,'Absences 2016'!$A$7:$A$41,A13,'Absences 2016'!$F$7:$F$41,BASE!$S$2)</f>
        <v>0</v>
      </c>
      <c r="BI13" s="12">
        <f>SUMIFS('Absences 2016'!$L$7:$L$41,'Absences 2016'!$A$7:$A$41,A13,'Absences 2016'!$F$7:$F$41,BASE!$S$3)</f>
        <v>0</v>
      </c>
      <c r="BJ13" s="12">
        <f>SUMIFS('Absences 2016'!$L$7:$L$41,'Absences 2016'!$A$7:$A$41,A13,'Absences 2016'!$F$7:$F$41,BASE!$S$4)</f>
        <v>0</v>
      </c>
      <c r="BK13" s="87">
        <f>SUMIFS('Absences 2016'!$L$7:$L$41,'Absences 2016'!$A$7:$A$41,A13,'Absences 2016'!$F$7:$F$41,BASE!$S$5)</f>
        <v>0</v>
      </c>
      <c r="BL13" s="86">
        <f>SUMIFS('Suivi des arrêts'!$P$10:$P$43,'Suivi des arrêts'!$A$10:$A$43,A13,'Suivi des arrêts'!$G$10:$G$43,BASE!$L$3)</f>
        <v>0</v>
      </c>
      <c r="BM13" s="12">
        <f>SUMIFS('Suivi des arrêts'!$P$10:$P$43,'Suivi des arrêts'!$A$10:$A$43,A13,'Suivi des arrêts'!$G$10:$G$43,BASE!$L$4)</f>
        <v>0</v>
      </c>
      <c r="BN13" s="12">
        <f t="shared" si="13"/>
        <v>0</v>
      </c>
      <c r="BO13" s="12">
        <f>SUMIFS('Suivi des arrêts'!$P$10:$P$43,'Suivi des arrêts'!$A$10:$A$43,A13,'Suivi des arrêts'!$G$10:$G$43,BASE!$L$1)</f>
        <v>0</v>
      </c>
      <c r="BP13" s="12">
        <f>SUMIFS('Suivi des arrêts'!$P$10:$P$43,'Suivi des arrêts'!$A$10:$A$43,A13,'Suivi des arrêts'!$G$10:$G$43,BASE!$L$2)</f>
        <v>0</v>
      </c>
      <c r="BQ13" s="12">
        <f t="shared" si="14"/>
        <v>0</v>
      </c>
      <c r="BR13" s="12">
        <f>SUMIFS('Suivi des arrêts'!$P$10:$P$43,'Suivi des arrêts'!$A$10:$A$43,A13,'Suivi des arrêts'!$G$10:$G$43,BASE!$L$5)</f>
        <v>0</v>
      </c>
      <c r="BS13" s="12">
        <f>SUMIFS('Suivi des arrêts'!$P$10:$P$43,'Suivi des arrêts'!$A$10:$A$43,A13,'Suivi des arrêts'!$G$10:$G$43,BASE!$L$6)</f>
        <v>0</v>
      </c>
      <c r="BT13" s="12">
        <f>SUMIFS('Suivi des arrêts'!$P$10:$P$43,'Suivi des arrêts'!$A$10:$A$43,A13,'Suivi des arrêts'!$G$10:$G$43,BASE!$L$8)</f>
        <v>0</v>
      </c>
      <c r="BU13" s="12">
        <f t="shared" si="15"/>
        <v>0</v>
      </c>
      <c r="BV13" s="12">
        <f>SUMIFS('Suivi des arrêts'!$P$10:$P$43,'Suivi des arrêts'!$A$10:$A$43,A13,'Suivi des arrêts'!$G$10:$G$43,BASE!$L$7)</f>
        <v>0</v>
      </c>
      <c r="BW13" s="12">
        <f>SUMIFS('Absences 2016'!$M$7:$M$41,'Absences 2016'!$A$7:$A$41,A13,'Absences 2016'!$F$7:$F$41,BASE!$S$2)</f>
        <v>0</v>
      </c>
      <c r="BX13" s="12">
        <f>SUMIFS('Absences 2016'!$M$7:$M$41,'Absences 2016'!$A$7:$A$41,A13,'Absences 2016'!$F$7:$F$41,BASE!$S$3)</f>
        <v>0</v>
      </c>
      <c r="BY13" s="12">
        <f>SUMIFS('Absences 2016'!$M$7:$M$41,'Absences 2016'!$A$7:$A$41,A13,'Absences 2016'!$F$7:$F$41,BASE!$S$4)</f>
        <v>0</v>
      </c>
      <c r="BZ13" s="87">
        <f>SUMIFS('Absences 2016'!$M$7:$M$41,'Absences 2016'!$A$7:$A$41,A13,'Absences 2016'!$F$7:$F$41,BASE!$S$5)</f>
        <v>0</v>
      </c>
      <c r="CA13" s="86">
        <f>SUMIFS('Suivi des arrêts'!$Q$10:$Q$43,'Suivi des arrêts'!$A$10:$A$43,A13,'Suivi des arrêts'!$G$10:$G$43,BASE!$L$3)</f>
        <v>0</v>
      </c>
      <c r="CB13" s="12">
        <f>SUMIFS('Suivi des arrêts'!$Q$10:$Q$43,'Suivi des arrêts'!$A$10:$A$43,A13,'Suivi des arrêts'!$G$10:$G$43,BASE!$L$4)</f>
        <v>0</v>
      </c>
      <c r="CC13" s="12">
        <f t="shared" si="16"/>
        <v>0</v>
      </c>
      <c r="CD13" s="12">
        <f>SUMIFS('Suivi des arrêts'!$Q$10:$Q$43,'Suivi des arrêts'!$A$10:$A$43,A13,'Suivi des arrêts'!$G$10:$G$43,BASE!$L$1)</f>
        <v>0</v>
      </c>
      <c r="CE13" s="12">
        <f>SUMIFS('Suivi des arrêts'!$Q$10:$Q$43,'Suivi des arrêts'!$A$10:$A$43,A13,'Suivi des arrêts'!$G$10:$G$43,BASE!$L$2)</f>
        <v>0</v>
      </c>
      <c r="CF13" s="12">
        <f t="shared" si="17"/>
        <v>0</v>
      </c>
      <c r="CG13" s="12">
        <f>SUMIFS('Suivi des arrêts'!$Q$10:$Q$43,'Suivi des arrêts'!$A$10:$A$43,A13,'Suivi des arrêts'!$G$10:$G$43,BASE!$L$5)</f>
        <v>0</v>
      </c>
      <c r="CH13" s="12">
        <f>SUMIFS('Suivi des arrêts'!$Q$10:$Q$43,'Suivi des arrêts'!$A$10:$A$43,A13,'Suivi des arrêts'!$G$10:$G$43,BASE!$L$6)</f>
        <v>0</v>
      </c>
      <c r="CI13" s="12">
        <f>SUMIFS('Suivi des arrêts'!$Q$10:$Q$43,'Suivi des arrêts'!$A$10:$A$43,A13,'Suivi des arrêts'!$G$10:$G$43,BASE!$L$8)</f>
        <v>0</v>
      </c>
      <c r="CJ13" s="12">
        <f t="shared" si="18"/>
        <v>0</v>
      </c>
      <c r="CK13" s="12">
        <f>SUMIFS('Suivi des arrêts'!$Q$10:$Q$43,'Suivi des arrêts'!$A$10:$A$43,A13,'Suivi des arrêts'!$G$10:$G$43,BASE!$L$7)</f>
        <v>0</v>
      </c>
      <c r="CL13" s="12">
        <f>SUMIFS('Absences 2016'!$N$7:$N$41,'Absences 2016'!$A$7:$A$41,A13,'Absences 2016'!$F$7:$F$41,BASE!$S$2)</f>
        <v>0</v>
      </c>
      <c r="CM13" s="12">
        <f>SUMIFS('Absences 2016'!$N$7:$N$41,'Absences 2016'!$A$7:$A$41,A13,'Absences 2016'!$F$7:$F$41,BASE!$S$3)</f>
        <v>0</v>
      </c>
      <c r="CN13" s="12">
        <f>SUMIFS('Absences 2016'!$N$7:$N$41,'Absences 2016'!$A$7:$A$41,A13,'Absences 2016'!$F$7:$F$41,BASE!$S$4)</f>
        <v>0</v>
      </c>
      <c r="CO13" s="87">
        <f>SUMIFS('Absences 2016'!$N$7:$N$41,'Absences 2016'!$A$7:$A$41,A13,'Absences 2016'!$F$7:$F$41,BASE!$S$5)</f>
        <v>0</v>
      </c>
      <c r="CP13" s="86">
        <f>SUMIFS('Suivi des arrêts'!$R$10:$R$43,'Suivi des arrêts'!$A$10:$A$43,A13,'Suivi des arrêts'!$G$10:$G$43,BASE!$L$3)</f>
        <v>0</v>
      </c>
      <c r="CQ13" s="12">
        <f>SUMIFS('Suivi des arrêts'!$R$10:$R$43,'Suivi des arrêts'!$A$10:$A$43,A13,'Suivi des arrêts'!$G$10:$G$43,BASE!$L$4)</f>
        <v>0</v>
      </c>
      <c r="CR13" s="12">
        <f t="shared" si="19"/>
        <v>0</v>
      </c>
      <c r="CS13" s="12">
        <f>SUMIFS('Suivi des arrêts'!$R$10:$R$43,'Suivi des arrêts'!$A$10:$A$43,A13,'Suivi des arrêts'!$G$10:$G$43,BASE!$L$1)</f>
        <v>0</v>
      </c>
      <c r="CT13" s="12">
        <f>SUMIFS('Suivi des arrêts'!$R$10:$R$43,'Suivi des arrêts'!$A$10:$A$43,A13,'Suivi des arrêts'!$G$10:$G$43,BASE!$L$2)</f>
        <v>0</v>
      </c>
      <c r="CU13" s="12">
        <f t="shared" si="20"/>
        <v>0</v>
      </c>
      <c r="CV13" s="12">
        <f>SUMIFS('Suivi des arrêts'!$R$10:$R$43,'Suivi des arrêts'!$A$10:$A$43,A13,'Suivi des arrêts'!$G$10:$G$43,BASE!$L$5)</f>
        <v>0</v>
      </c>
      <c r="CW13" s="12">
        <f>SUMIFS('Suivi des arrêts'!$R$10:$R$43,'Suivi des arrêts'!$A$10:$A$43,A13,'Suivi des arrêts'!$G$10:$G$43,BASE!$L$6)</f>
        <v>0</v>
      </c>
      <c r="CX13" s="12">
        <f>SUMIFS('Suivi des arrêts'!$R$10:$R$43,'Suivi des arrêts'!$A$10:$A$43,A13,'Suivi des arrêts'!$G$10:$G$43,BASE!$L$8)</f>
        <v>0</v>
      </c>
      <c r="CY13" s="12">
        <f t="shared" si="21"/>
        <v>0</v>
      </c>
      <c r="CZ13" s="12">
        <f>SUMIFS('Suivi des arrêts'!$R$10:$R$43,'Suivi des arrêts'!$A$10:$A$43,A13,'Suivi des arrêts'!$G$10:$G$43,BASE!$L$7)</f>
        <v>0</v>
      </c>
      <c r="DA13" s="12">
        <f>SUMIFS('Absences 2016'!$O$7:$O$41,'Absences 2016'!$A$7:$A$41,A13,'Absences 2016'!$F$7:$F$41,BASE!$S$2)</f>
        <v>0</v>
      </c>
      <c r="DB13" s="12">
        <f>SUMIFS('Absences 2016'!$O$7:$O$41,'Absences 2016'!$A$7:$A$41,A13,'Absences 2016'!$F$7:$F$41,BASE!$S$3)</f>
        <v>0</v>
      </c>
      <c r="DC13" s="12">
        <f>SUMIFS('Absences 2016'!$O$7:$O$41,'Absences 2016'!$A$7:$A$41,A13,'Absences 2016'!$F$7:$F$41,BASE!$S$4)</f>
        <v>0</v>
      </c>
      <c r="DD13" s="87">
        <f>SUMIFS('Absences 2016'!$O$7:$O$41,'Absences 2016'!$A$7:$A$41,A13,'Absences 2016'!$F$7:$F$41,BASE!$S$5)</f>
        <v>0</v>
      </c>
      <c r="DE13" s="86">
        <f>SUMIFS('Suivi des arrêts'!$S$10:$S$43,'Suivi des arrêts'!$A$10:$A$43,A13,'Suivi des arrêts'!$G$10:$G$43,BASE!$L$3)</f>
        <v>0</v>
      </c>
      <c r="DF13" s="12">
        <f>SUMIFS('Suivi des arrêts'!$S$10:$S$43,'Suivi des arrêts'!$A$10:$A$43,A13,'Suivi des arrêts'!$G$10:$G$43,BASE!$L$4)</f>
        <v>0</v>
      </c>
      <c r="DG13" s="12">
        <f t="shared" si="22"/>
        <v>0</v>
      </c>
      <c r="DH13" s="12">
        <f>SUMIFS('Suivi des arrêts'!$S$10:$S$43,'Suivi des arrêts'!$A$10:$A$43,A13,'Suivi des arrêts'!$G$10:$G$43,BASE!$L$1)</f>
        <v>0</v>
      </c>
      <c r="DI13" s="12">
        <f>SUMIFS('Suivi des arrêts'!$S$10:$S$43,'Suivi des arrêts'!$A$10:$A$43,A13,'Suivi des arrêts'!$G$10:$G$43,BASE!$L$2)</f>
        <v>0</v>
      </c>
      <c r="DJ13" s="12">
        <f t="shared" si="23"/>
        <v>0</v>
      </c>
      <c r="DK13" s="12">
        <f>SUMIFS('Suivi des arrêts'!$S$10:$S$43,'Suivi des arrêts'!$A$10:$A$43,A13,'Suivi des arrêts'!$G$10:$G$43,BASE!$L$5)</f>
        <v>0</v>
      </c>
      <c r="DL13" s="12">
        <f>SUMIFS('Suivi des arrêts'!$S$10:$S$43,'Suivi des arrêts'!$A$10:$A$43,A13,'Suivi des arrêts'!$G$10:$G$43,BASE!$L$6)</f>
        <v>0</v>
      </c>
      <c r="DM13" s="12">
        <f>SUMIFS('Suivi des arrêts'!$S$10:$S$43,'Suivi des arrêts'!$A$10:$A$43,A13,'Suivi des arrêts'!$G$10:$G$43,BASE!$L$8)</f>
        <v>0</v>
      </c>
      <c r="DN13" s="12">
        <f t="shared" si="24"/>
        <v>0</v>
      </c>
      <c r="DO13" s="12">
        <f>SUMIFS('Suivi des arrêts'!$S$10:$S$43,'Suivi des arrêts'!$A$10:$A$43,A13,'Suivi des arrêts'!$G$10:$G$43,BASE!$L$7)</f>
        <v>0</v>
      </c>
      <c r="DP13" s="12">
        <f>SUMIFS('Absences 2016'!$P$7:$P$41,'Absences 2016'!$A$7:$A$41,A13,'Absences 2016'!$F$7:$F$41,BASE!$S$2)</f>
        <v>0</v>
      </c>
      <c r="DQ13" s="12">
        <f>SUMIFS('Absences 2016'!$P$7:$P$41,'Absences 2016'!$A$7:$A$41,A13,'Absences 2016'!$F$7:$F$41,BASE!$S$3)</f>
        <v>0</v>
      </c>
      <c r="DR13" s="12">
        <f>SUMIFS('Absences 2016'!$P$7:$P$41,'Absences 2016'!$A$7:$A$41,A13,'Absences 2016'!$F$7:$F$41,BASE!$S$4)</f>
        <v>0</v>
      </c>
      <c r="DS13" s="87">
        <f>SUMIFS('Absences 2016'!$P$7:$P$41,'Absences 2016'!$A$7:$A$41,A13,'Absences 2016'!$F$7:$F$41,BASE!$S$5)</f>
        <v>0</v>
      </c>
      <c r="DT13" s="86">
        <f>SUMIFS('Suivi des arrêts'!$T$10:$T$43,'Suivi des arrêts'!$A$10:$A$43,A13,'Suivi des arrêts'!$G$10:$G$43,BASE!$L$3)</f>
        <v>0</v>
      </c>
      <c r="DU13" s="12">
        <f>SUMIFS('Suivi des arrêts'!$T$10:$T$43,'Suivi des arrêts'!$A$10:$A$43,A13,'Suivi des arrêts'!$G$10:$G$43,BASE!$L$4)</f>
        <v>0</v>
      </c>
      <c r="DV13" s="12">
        <f t="shared" si="25"/>
        <v>0</v>
      </c>
      <c r="DW13" s="12">
        <f>SUMIFS('Suivi des arrêts'!$T$10:$T$43,'Suivi des arrêts'!$A$10:$A$43,A13,'Suivi des arrêts'!$G$10:$G$43,BASE!$L$1)</f>
        <v>0</v>
      </c>
      <c r="DX13" s="12">
        <f>SUMIFS('Suivi des arrêts'!$T$10:$T$43,'Suivi des arrêts'!$A$10:$A$43,A13,'Suivi des arrêts'!$G$10:$G$43,BASE!$L$2)</f>
        <v>0</v>
      </c>
      <c r="DY13" s="12">
        <f t="shared" si="26"/>
        <v>0</v>
      </c>
      <c r="DZ13" s="12">
        <f>SUMIFS('Suivi des arrêts'!$T$10:$T$43,'Suivi des arrêts'!$A$10:$A$43,A13,'Suivi des arrêts'!$G$10:$G$43,BASE!$L$5)</f>
        <v>0</v>
      </c>
      <c r="EA13" s="12">
        <f>SUMIFS('Suivi des arrêts'!$T$10:$T$43,'Suivi des arrêts'!$A$10:$A$43,A13,'Suivi des arrêts'!$G$10:$G$43,BASE!$L$6)</f>
        <v>0</v>
      </c>
      <c r="EB13" s="12">
        <f>SUMIFS('Suivi des arrêts'!$T$10:$T$43,'Suivi des arrêts'!$A$10:$A$43,A13,'Suivi des arrêts'!$G$10:$G$43,BASE!$L$8)</f>
        <v>0</v>
      </c>
      <c r="EC13" s="12">
        <f t="shared" si="27"/>
        <v>0</v>
      </c>
      <c r="ED13" s="12">
        <f>SUMIFS('Suivi des arrêts'!$T$10:$T$43,'Suivi des arrêts'!$A$10:$A$43,A13,'Suivi des arrêts'!$G$10:$G$43,BASE!$L$7)</f>
        <v>0</v>
      </c>
      <c r="EE13" s="12">
        <f>SUMIFS('Absences 2016'!$Q$7:$Q$41,'Absences 2016'!$A$7:$A$41,A13,'Absences 2016'!$F$7:$F$41,BASE!$S$2)</f>
        <v>0</v>
      </c>
      <c r="EF13" s="12">
        <f>SUMIFS('Absences 2016'!$Q$7:$Q$41,'Absences 2016'!$A$7:$A$41,A13,'Absences 2016'!$F$7:$F$41,BASE!$S$3)</f>
        <v>0</v>
      </c>
      <c r="EG13" s="12">
        <f>SUMIFS('Absences 2016'!$Q$7:$Q$41,'Absences 2016'!$A$7:$A$41,A13,'Absences 2016'!$F$7:$F$41,BASE!$S$4)</f>
        <v>0</v>
      </c>
      <c r="EH13" s="87">
        <f>SUMIFS('Absences 2016'!$Q$7:$Q$41,'Absences 2016'!$A$7:$A$41,A13,'Absences 2016'!$F$7:$F$41,BASE!$S$5)</f>
        <v>0</v>
      </c>
      <c r="EI13" s="86">
        <f>SUMIFS('Suivi des arrêts'!$U$10:$U$43,'Suivi des arrêts'!$A$10:$A$43,A13,'Suivi des arrêts'!$G$10:$G$43,BASE!$L$3)</f>
        <v>0</v>
      </c>
      <c r="EJ13" s="12">
        <f>SUMIFS('Suivi des arrêts'!$U$10:$U$43,'Suivi des arrêts'!$A$10:$A$43,A13,'Suivi des arrêts'!$G$10:$G$43,BASE!$L$4)</f>
        <v>0</v>
      </c>
      <c r="EK13" s="12">
        <f t="shared" si="28"/>
        <v>0</v>
      </c>
      <c r="EL13" s="12">
        <f>SUMIFS('Suivi des arrêts'!$U$10:$U$43,'Suivi des arrêts'!$A$10:$A$43,A13,'Suivi des arrêts'!$G$10:$G$43,BASE!$L$1)</f>
        <v>0</v>
      </c>
      <c r="EM13" s="12">
        <f>SUMIFS('Suivi des arrêts'!$U$10:$U$43,'Suivi des arrêts'!$A$10:$A$43,A13,'Suivi des arrêts'!$G$10:$G$43,BASE!$L$2)</f>
        <v>0</v>
      </c>
      <c r="EN13" s="12">
        <f t="shared" si="29"/>
        <v>0</v>
      </c>
      <c r="EO13" s="12">
        <f>SUMIFS('Suivi des arrêts'!$U$10:$U$43,'Suivi des arrêts'!$A$10:$A$43,A13,'Suivi des arrêts'!$G$10:$G$43,BASE!$L$5)</f>
        <v>0</v>
      </c>
      <c r="EP13" s="12">
        <f>SUMIFS('Suivi des arrêts'!$U$10:$U$43,'Suivi des arrêts'!$A$10:$A$43,A13,'Suivi des arrêts'!$G$10:$G$43,BASE!$L$6)</f>
        <v>0</v>
      </c>
      <c r="EQ13" s="12">
        <f>SUMIFS('Suivi des arrêts'!$U$10:$U$43,'Suivi des arrêts'!$A$10:$A$43,A13,'Suivi des arrêts'!$G$10:$G$43,BASE!$L$8)</f>
        <v>0</v>
      </c>
      <c r="ER13" s="12">
        <f t="shared" si="30"/>
        <v>0</v>
      </c>
      <c r="ES13" s="12">
        <f>SUMIFS('Suivi des arrêts'!$U$10:$U$43,'Suivi des arrêts'!$A$10:$A$43,A13,'Suivi des arrêts'!$G$10:$G$43,BASE!$L$7)</f>
        <v>0</v>
      </c>
      <c r="ET13" s="12">
        <f>SUMIFS('Absences 2016'!$R$7:$R$41,'Absences 2016'!$A$7:$A$41,A13,'Absences 2016'!$F$7:$F$41,BASE!$S$2)</f>
        <v>0</v>
      </c>
      <c r="EU13" s="12">
        <f>SUMIFS('Absences 2016'!$R$7:$R$41,'Absences 2016'!$A$7:$A$41,A13,'Absences 2016'!$F$7:$F$41,BASE!$S$3)</f>
        <v>0</v>
      </c>
      <c r="EV13" s="12">
        <f>SUMIFS('Absences 2016'!$R$7:$R$41,'Absences 2016'!$A$7:$A$41,A13,'Absences 2016'!$F$7:$F$41,BASE!$S$4)</f>
        <v>0</v>
      </c>
      <c r="EW13" s="87">
        <f>SUMIFS('Absences 2016'!$R$7:$R$41,'Absences 2016'!$A$7:$A$41,A13,'Absences 2016'!$F$7:$F$41,BASE!$S$5)</f>
        <v>0</v>
      </c>
      <c r="EX13" s="86">
        <f>SUMIFS('Suivi des arrêts'!$V$10:$V$43,'Suivi des arrêts'!$A$10:$A$43,A13,'Suivi des arrêts'!$G$10:$G$43,BASE!$L$3)</f>
        <v>0</v>
      </c>
      <c r="EY13" s="12">
        <f>SUMIFS('Suivi des arrêts'!$V$10:$V$43,'Suivi des arrêts'!$A$10:$A$43,A13,'Suivi des arrêts'!$G$10:$G$43,BASE!$L$4)</f>
        <v>0</v>
      </c>
      <c r="EZ13" s="12">
        <f t="shared" si="31"/>
        <v>0</v>
      </c>
      <c r="FA13" s="12">
        <f>SUMIFS('Suivi des arrêts'!$V$10:$V$43,'Suivi des arrêts'!$A$10:$A$43,A13,'Suivi des arrêts'!$G$10:$G$43,BASE!$L$1)</f>
        <v>0</v>
      </c>
      <c r="FB13" s="12">
        <f>SUMIFS('Suivi des arrêts'!$V$10:$V$43,'Suivi des arrêts'!$A$10:$A$43,A13,'Suivi des arrêts'!$G$10:$G$43,BASE!$L$2)</f>
        <v>0</v>
      </c>
      <c r="FC13" s="12">
        <f t="shared" si="32"/>
        <v>0</v>
      </c>
      <c r="FD13" s="12">
        <f>SUMIFS('Suivi des arrêts'!$V$10:$V$43,'Suivi des arrêts'!$A$10:$A$43,A13,'Suivi des arrêts'!$G$10:$G$43,BASE!$L$5)</f>
        <v>0</v>
      </c>
      <c r="FE13" s="12">
        <f>SUMIFS('Suivi des arrêts'!$V$10:$V$43,'Suivi des arrêts'!$A$10:$A$43,A13,'Suivi des arrêts'!$G$10:$G$43,BASE!$L$6)</f>
        <v>0</v>
      </c>
      <c r="FF13" s="12">
        <f>SUMIFS('Suivi des arrêts'!$V$10:$V$43,'Suivi des arrêts'!$A$10:$A$43,A13,'Suivi des arrêts'!$G$10:$G$43,BASE!$L$8)</f>
        <v>0</v>
      </c>
      <c r="FG13" s="12">
        <f t="shared" si="33"/>
        <v>0</v>
      </c>
      <c r="FH13" s="12">
        <f>SUMIFS('Suivi des arrêts'!$V$10:$V$43,'Suivi des arrêts'!$A$10:$A$43,A13,'Suivi des arrêts'!$G$10:$G$43,BASE!$L$7)</f>
        <v>0</v>
      </c>
      <c r="FI13" s="12">
        <f>SUMIFS('Absences 2016'!$S$7:$S$41,'Absences 2016'!$A$7:$A$41,A13,'Absences 2016'!$F$7:$F$41,BASE!$S$2)</f>
        <v>0</v>
      </c>
      <c r="FJ13" s="12">
        <f>SUMIFS('Absences 2016'!$S$7:$S$41,'Absences 2016'!$A$7:$A$41,A13,'Absences 2016'!$F$7:$F$41,BASE!$S$3)</f>
        <v>0</v>
      </c>
      <c r="FK13" s="12">
        <f>SUMIFS('Absences 2016'!$S$7:$S$41,'Absences 2016'!$A$7:$A$41,A13,'Absences 2016'!$F$7:$F$41,BASE!$S$4)</f>
        <v>0</v>
      </c>
      <c r="FL13" s="87">
        <f>SUMIFS('Absences 2016'!$S$7:$S$41,'Absences 2016'!$A$7:$A$41,A13,'Absences 2016'!$F$7:$F$41,BASE!$S$5)</f>
        <v>0</v>
      </c>
      <c r="FM13" s="86">
        <f>SUMIFS('Suivi des arrêts'!$W$10:$W$43,'Suivi des arrêts'!$A$10:$A$43,A13,'Suivi des arrêts'!$G$10:$G$43,BASE!$L$3)</f>
        <v>0</v>
      </c>
      <c r="FN13" s="12">
        <f>SUMIFS('Suivi des arrêts'!$W$10:$W$43,'Suivi des arrêts'!$A$10:$A$43,A13,'Suivi des arrêts'!$G$10:$G$43,BASE!$L$4)</f>
        <v>0</v>
      </c>
      <c r="FO13" s="12">
        <f t="shared" si="34"/>
        <v>0</v>
      </c>
      <c r="FP13" s="12">
        <f>SUMIFS('Suivi des arrêts'!$W$10:$W$43,'Suivi des arrêts'!$A$10:$A$43,A13,'Suivi des arrêts'!$G$10:$G$43,BASE!$L$1)</f>
        <v>0</v>
      </c>
      <c r="FQ13" s="12">
        <f>SUMIFS('Suivi des arrêts'!$W$10:$W$43,'Suivi des arrêts'!$A$10:$A$43,A13,'Suivi des arrêts'!$G$10:$G$43,BASE!$L$2)</f>
        <v>0</v>
      </c>
      <c r="FR13" s="12">
        <f t="shared" si="35"/>
        <v>0</v>
      </c>
      <c r="FS13" s="12">
        <f>SUMIFS('Suivi des arrêts'!$W$10:$W$43,'Suivi des arrêts'!$A$10:$A$43,A13,'Suivi des arrêts'!$G$10:$G$43,BASE!$L$5)</f>
        <v>0</v>
      </c>
      <c r="FT13" s="12">
        <f>SUMIFS('Suivi des arrêts'!$W$10:$W$43,'Suivi des arrêts'!$A$10:$A$43,A13,'Suivi des arrêts'!$G$10:$G$43,BASE!$L$6)</f>
        <v>0</v>
      </c>
      <c r="FU13" s="12">
        <f>SUMIFS('Suivi des arrêts'!$W$10:$W$43,'Suivi des arrêts'!$A$10:$A$43,A13,'Suivi des arrêts'!$G$10:$G$43,BASE!$L$8)</f>
        <v>0</v>
      </c>
      <c r="FV13" s="12">
        <f t="shared" si="36"/>
        <v>0</v>
      </c>
      <c r="FW13" s="12">
        <f>SUMIFS('Suivi des arrêts'!$W$10:$W$43,'Suivi des arrêts'!$A$10:$A$43,A13,'Suivi des arrêts'!$G$10:$G$43,BASE!$L$7)</f>
        <v>0</v>
      </c>
      <c r="FX13" s="12">
        <f>SUMIFS('Absences 2016'!$T$7:$T$41,'Absences 2016'!$A$7:$A$41,A13,'Absences 2016'!$F$7:$F$41,BASE!$S$2)</f>
        <v>0</v>
      </c>
      <c r="FY13" s="12">
        <f>SUMIFS('Absences 2016'!$T$7:$T$41,'Absences 2016'!$A$7:$A$41,A13,'Absences 2016'!$F$7:$F$41,BASE!$S$3)</f>
        <v>0</v>
      </c>
      <c r="FZ13" s="12">
        <f>SUMIFS('Absences 2016'!$T$7:$T$41,'Absences 2016'!$A$7:$A$41,A13,'Absences 2016'!$F$7:$F$41,BASE!$S$4)</f>
        <v>0</v>
      </c>
      <c r="GA13" s="87">
        <f>SUMIFS('Absences 2016'!$T$7:$T$41,'Absences 2016'!$A$7:$A$41,A13,'Absences 2016'!$F$7:$F$41,BASE!$S$5)</f>
        <v>0</v>
      </c>
      <c r="GB13" s="22">
        <f t="shared" si="37"/>
        <v>0</v>
      </c>
      <c r="GC13" s="22">
        <f t="shared" si="38"/>
        <v>0</v>
      </c>
      <c r="GD13" s="22">
        <f t="shared" si="39"/>
        <v>0</v>
      </c>
      <c r="GE13" s="22">
        <f t="shared" si="40"/>
        <v>0</v>
      </c>
      <c r="GF13" s="22">
        <f t="shared" si="41"/>
        <v>0</v>
      </c>
      <c r="GG13" s="22">
        <f t="shared" si="42"/>
        <v>0</v>
      </c>
      <c r="GH13" s="22">
        <f t="shared" si="43"/>
        <v>0</v>
      </c>
      <c r="GI13" s="22">
        <f t="shared" si="44"/>
        <v>0</v>
      </c>
    </row>
    <row r="14" spans="1:191" x14ac:dyDescent="0.25">
      <c r="A14" s="8">
        <f>+BASE!A12</f>
        <v>0</v>
      </c>
      <c r="B14" s="9">
        <f>+BASE!B12</f>
        <v>0</v>
      </c>
      <c r="C14" s="9">
        <f>+BASE!C12</f>
        <v>0</v>
      </c>
      <c r="D14" s="86">
        <f>SUMIFS('Suivi des arrêts'!$L$10:$L$43,'Suivi des arrêts'!$A$10:$A$43,A14,'Suivi des arrêts'!$G$10:$G$43,BASE!$L$3)</f>
        <v>0</v>
      </c>
      <c r="E14" s="12">
        <f>SUMIFS('Suivi des arrêts'!$L$10:$L$43,'Suivi des arrêts'!$A$10:$A$43,A14,'Suivi des arrêts'!$G$10:$G$43,BASE!$L$4)</f>
        <v>0</v>
      </c>
      <c r="F14" s="12">
        <f t="shared" si="1"/>
        <v>0</v>
      </c>
      <c r="G14" s="12">
        <f>SUMIFS('Suivi des arrêts'!$L$10:$L$43,'Suivi des arrêts'!$A$10:$A$43,A14,'Suivi des arrêts'!$G$10:$G$43,BASE!$L$1)</f>
        <v>0</v>
      </c>
      <c r="H14" s="12">
        <f>SUMIFS('Suivi des arrêts'!$L$10:$L$43,'Suivi des arrêts'!$A$10:$A$43,B14,'Suivi des arrêts'!$G$10:$G$43,BASE!$L$2)</f>
        <v>0</v>
      </c>
      <c r="I14" s="12">
        <f t="shared" si="2"/>
        <v>0</v>
      </c>
      <c r="J14" s="12">
        <f>SUMIFS('Suivi des arrêts'!$L$10:$L$43,'Suivi des arrêts'!$A$10:$A$43,A14,'Suivi des arrêts'!$G$10:$G$43,BASE!$L$5)</f>
        <v>0</v>
      </c>
      <c r="K14" s="12">
        <f>SUMIFS('Suivi des arrêts'!$L$10:$L$43,'Suivi des arrêts'!$A$10:$A$43,A14,'Suivi des arrêts'!$G$10:$G$43,BASE!$L$6)</f>
        <v>0</v>
      </c>
      <c r="L14" s="12">
        <f>SUMIFS('Suivi des arrêts'!$L$10:$L$43,'Suivi des arrêts'!$A$10:$A$43,A14,'Suivi des arrêts'!$G$10:$G$43,BASE!$L$8)</f>
        <v>0</v>
      </c>
      <c r="M14" s="12">
        <f t="shared" si="3"/>
        <v>0</v>
      </c>
      <c r="N14" s="12">
        <f>SUMIFS('Suivi des arrêts'!$L$10:$L$43,'Suivi des arrêts'!$A$10:$A$43,A14,'Suivi des arrêts'!$G$10:$G$43,BASE!$L$7)</f>
        <v>0</v>
      </c>
      <c r="O14" s="12">
        <f>SUMIFS('Absences 2016'!$I$7:$I$41,'Absences 2016'!$A$7:$A$41,A14,'Absences 2016'!$F$7:$F$41,BASE!$S$2)</f>
        <v>0</v>
      </c>
      <c r="P14" s="12">
        <f>SUMIFS('Absences 2016'!$I$7:$I$41,'Absences 2016'!$A$7:$A$41,A14,'Absences 2016'!$F$7:$F$41,BASE!$S$3)</f>
        <v>0</v>
      </c>
      <c r="Q14" s="12">
        <f>SUMIFS('Absences 2016'!$I$7:$I$41,'Absences 2016'!$A$7:$A$41,A14,'Absences 2016'!$F$7:$F$41,BASE!$S$4)</f>
        <v>0</v>
      </c>
      <c r="R14" s="87">
        <f>SUMIFS('Absences 2016'!$I$7:$I$41,'Absences 2016'!$A$7:$A$41,A14,'Absences 2016'!$F$7:$F$41,BASE!$S$5)</f>
        <v>0</v>
      </c>
      <c r="S14" s="86">
        <f>SUMIFS('Suivi des arrêts'!$M$10:$M$43,'Suivi des arrêts'!$A$10:$A$43,A14,'Suivi des arrêts'!$G$10:$G$43,BASE!$L$3)</f>
        <v>0</v>
      </c>
      <c r="T14" s="12">
        <f>SUMIFS('Suivi des arrêts'!$M$10:$M$43,'Suivi des arrêts'!$A$10:$A$43,A14,'Suivi des arrêts'!$G$10:$G$43,BASE!$L$4)</f>
        <v>0</v>
      </c>
      <c r="U14" s="12">
        <f t="shared" si="4"/>
        <v>0</v>
      </c>
      <c r="V14" s="12">
        <f>SUMIFS('Suivi des arrêts'!$M$10:$M$43,'Suivi des arrêts'!$A$10:$A$43,A14,'Suivi des arrêts'!$G$10:$G$43,BASE!$L$1)</f>
        <v>0</v>
      </c>
      <c r="W14" s="12">
        <f>SUMIFS('Suivi des arrêts'!$M$10:$M$43,'Suivi des arrêts'!$A$10:$A$43,A14,'Suivi des arrêts'!$G$10:$G$43,BASE!$L$2)</f>
        <v>0</v>
      </c>
      <c r="X14" s="12">
        <f t="shared" si="5"/>
        <v>0</v>
      </c>
      <c r="Y14" s="12">
        <f>SUMIFS('Suivi des arrêts'!$M$10:$M$43,'Suivi des arrêts'!$A$10:$A$43,A14,'Suivi des arrêts'!$G$10:$G$43,BASE!$L$5)</f>
        <v>0</v>
      </c>
      <c r="Z14" s="12">
        <f>SUMIFS('Suivi des arrêts'!$M$10:$M$43,'Suivi des arrêts'!$A$10:$A$43,A14,'Suivi des arrêts'!$G$10:$G$43,BASE!$L$6)</f>
        <v>0</v>
      </c>
      <c r="AA14" s="12">
        <f>SUMIFS('Suivi des arrêts'!$M$10:$M$43,'Suivi des arrêts'!$A$10:$A$43,A14,'Suivi des arrêts'!$G$10:$G$43,BASE!$L$8)</f>
        <v>0</v>
      </c>
      <c r="AB14" s="12">
        <f t="shared" si="6"/>
        <v>0</v>
      </c>
      <c r="AC14" s="12">
        <f>SUMIFS('Suivi des arrêts'!$M$10:$M$43,'Suivi des arrêts'!$A$10:$A$43,A14,'Suivi des arrêts'!$G$10:$G$43,BASE!$L$7)</f>
        <v>0</v>
      </c>
      <c r="AD14" s="12">
        <f>SUMIFS('Absences 2016'!$J$7:$J$41,'Absences 2016'!$A$7:$A$41,A14,'Absences 2016'!$F$7:$F$41,BASE!$S$2)</f>
        <v>0</v>
      </c>
      <c r="AE14" s="12">
        <f>SUMIFS('Absences 2016'!$J$7:$J$41,'Absences 2016'!$A$7:$A$41,A14,'Absences 2016'!$F$7:$F$41,BASE!$S$3)</f>
        <v>0</v>
      </c>
      <c r="AF14" s="12">
        <f>SUMIFS('Absences 2016'!$J$7:$J$41,'Absences 2016'!$A$7:$A$41,A14,'Absences 2016'!$F$7:$F$41,BASE!$S$4)</f>
        <v>0</v>
      </c>
      <c r="AG14" s="87">
        <f>SUMIFS('Absences 2016'!$J$7:$J$41,'Absences 2016'!$A$7:$A$41,A14,'Absences 2016'!$F$7:$F$41,BASE!$S$5)</f>
        <v>0</v>
      </c>
      <c r="AH14" s="86">
        <f>SUMIFS('Suivi des arrêts'!$N$10:$N$43,'Suivi des arrêts'!$A$10:$A$43,A14,'Suivi des arrêts'!$G$10:$G$43,BASE!$L$3)</f>
        <v>0</v>
      </c>
      <c r="AI14" s="12">
        <f>SUMIFS('Suivi des arrêts'!$N$10:$N$43,'Suivi des arrêts'!$A$10:$A$43,A14,'Suivi des arrêts'!$G$10:$G$43,BASE!$L$4)</f>
        <v>0</v>
      </c>
      <c r="AJ14" s="12">
        <f t="shared" si="7"/>
        <v>0</v>
      </c>
      <c r="AK14" s="12">
        <f>SUMIFS('Suivi des arrêts'!$N$10:$N$43,'Suivi des arrêts'!$A$10:$A$43,A14,'Suivi des arrêts'!$G$10:$G$43,BASE!$L$1)</f>
        <v>0</v>
      </c>
      <c r="AL14" s="12">
        <f>SUMIFS('Suivi des arrêts'!$N$10:$N$43,'Suivi des arrêts'!$A$10:$A$43,A14,'Suivi des arrêts'!$G$10:$G$43,BASE!$L$2)</f>
        <v>0</v>
      </c>
      <c r="AM14" s="12">
        <f t="shared" si="8"/>
        <v>0</v>
      </c>
      <c r="AN14" s="12">
        <f>SUMIFS('Suivi des arrêts'!$N$10:$N$43,'Suivi des arrêts'!$A$10:$A$43,A14,'Suivi des arrêts'!$G$10:$G$43,BASE!$L$5)</f>
        <v>0</v>
      </c>
      <c r="AO14" s="12">
        <f>SUMIFS('Suivi des arrêts'!$N$10:$N$43,'Suivi des arrêts'!$A$10:$A$43,A14,'Suivi des arrêts'!$G$10:$G$43,BASE!$L$6)</f>
        <v>0</v>
      </c>
      <c r="AP14" s="12">
        <f>SUMIFS('Suivi des arrêts'!$N$10:$N$43,'Suivi des arrêts'!$A$10:$A$43,A14,'Suivi des arrêts'!$G$10:$G$43,BASE!$L$8)</f>
        <v>0</v>
      </c>
      <c r="AQ14" s="12">
        <f t="shared" si="9"/>
        <v>0</v>
      </c>
      <c r="AR14" s="12">
        <f>SUMIFS('Suivi des arrêts'!$N$10:$N$43,'Suivi des arrêts'!$A$10:$A$43,A14,'Suivi des arrêts'!$G$10:$G$43,BASE!$L$7)</f>
        <v>0</v>
      </c>
      <c r="AS14" s="12">
        <f>SUMIFS('Absences 2016'!$K$7:$K$41,'Absences 2016'!$A$7:$A$41,A14,'Absences 2016'!$F$7:$F$41,BASE!$S$2)</f>
        <v>0</v>
      </c>
      <c r="AT14" s="12">
        <f>SUMIFS('Absences 2016'!$K$7:$K$41,'Absences 2016'!$A$7:$A$41,A14,'Absences 2016'!$F$7:$F$41,BASE!$S$3)</f>
        <v>0</v>
      </c>
      <c r="AU14" s="12">
        <f>SUMIFS('Absences 2016'!$K$7:$K$41,'Absences 2016'!$A$7:$A$41,A14,'Absences 2016'!$F$7:$F$41,BASE!$S$4)</f>
        <v>0</v>
      </c>
      <c r="AV14" s="87">
        <f>SUMIFS('Absences 2016'!$K$7:$K$41,'Absences 2016'!$A$7:$A$41,A14,'Absences 2016'!$F$7:$F$41,BASE!$S$5)</f>
        <v>0</v>
      </c>
      <c r="AW14" s="86">
        <f>SUMIFS('Suivi des arrêts'!$O$10:$O$43,'Suivi des arrêts'!$A$10:$A$43,A14,'Suivi des arrêts'!$G$10:$G$43,BASE!$L$3)</f>
        <v>0</v>
      </c>
      <c r="AX14" s="12">
        <f>SUMIFS('Suivi des arrêts'!$O$10:$O$43,'Suivi des arrêts'!$A$10:$A$43,A14,'Suivi des arrêts'!$G$10:$G$43,BASE!$L$4)</f>
        <v>0</v>
      </c>
      <c r="AY14" s="12">
        <f t="shared" si="10"/>
        <v>0</v>
      </c>
      <c r="AZ14" s="12">
        <f>SUMIFS('Suivi des arrêts'!$O$10:$O$43,'Suivi des arrêts'!$A$10:$A$43,A14,'Suivi des arrêts'!$G$10:$G$43,BASE!$L$1)</f>
        <v>0</v>
      </c>
      <c r="BA14" s="12">
        <f>SUMIFS('Suivi des arrêts'!$O$10:$O$43,'Suivi des arrêts'!$A$10:$A$43,A14,'Suivi des arrêts'!$G$10:$G$43,BASE!$L$2)</f>
        <v>0</v>
      </c>
      <c r="BB14" s="12">
        <f t="shared" si="11"/>
        <v>0</v>
      </c>
      <c r="BC14" s="12">
        <f>SUMIFS('Suivi des arrêts'!$O$10:$O$43,'Suivi des arrêts'!$A$10:$A$43,A14,'Suivi des arrêts'!$G$10:$G$43,BASE!$L$5)</f>
        <v>0</v>
      </c>
      <c r="BD14" s="12">
        <f>SUMIFS('Suivi des arrêts'!$O$10:$O$43,'Suivi des arrêts'!$A$10:$A$43,A14,'Suivi des arrêts'!$G$10:$G$43,BASE!$L$6)</f>
        <v>0</v>
      </c>
      <c r="BE14" s="12">
        <f>SUMIFS('Suivi des arrêts'!$O$10:$O$43,'Suivi des arrêts'!$A$10:$A$43,A14,'Suivi des arrêts'!$G$10:$G$43,BASE!$L$8)</f>
        <v>0</v>
      </c>
      <c r="BF14" s="12">
        <f t="shared" si="12"/>
        <v>0</v>
      </c>
      <c r="BG14" s="12">
        <f>SUMIFS('Suivi des arrêts'!$O$10:$O$43,'Suivi des arrêts'!$A$10:$A$43,A14,'Suivi des arrêts'!$G$10:$G$43,BASE!$L$7)</f>
        <v>0</v>
      </c>
      <c r="BH14" s="12">
        <f>SUMIFS('Absences 2016'!$L$7:$L$41,'Absences 2016'!$A$7:$A$41,A14,'Absences 2016'!$F$7:$F$41,BASE!$S$2)</f>
        <v>0</v>
      </c>
      <c r="BI14" s="12">
        <f>SUMIFS('Absences 2016'!$L$7:$L$41,'Absences 2016'!$A$7:$A$41,A14,'Absences 2016'!$F$7:$F$41,BASE!$S$3)</f>
        <v>0</v>
      </c>
      <c r="BJ14" s="12">
        <f>SUMIFS('Absences 2016'!$L$7:$L$41,'Absences 2016'!$A$7:$A$41,A14,'Absences 2016'!$F$7:$F$41,BASE!$S$4)</f>
        <v>0</v>
      </c>
      <c r="BK14" s="87">
        <f>SUMIFS('Absences 2016'!$L$7:$L$41,'Absences 2016'!$A$7:$A$41,A14,'Absences 2016'!$F$7:$F$41,BASE!$S$5)</f>
        <v>0</v>
      </c>
      <c r="BL14" s="86">
        <f>SUMIFS('Suivi des arrêts'!$P$10:$P$43,'Suivi des arrêts'!$A$10:$A$43,A14,'Suivi des arrêts'!$G$10:$G$43,BASE!$L$3)</f>
        <v>0</v>
      </c>
      <c r="BM14" s="12">
        <f>SUMIFS('Suivi des arrêts'!$P$10:$P$43,'Suivi des arrêts'!$A$10:$A$43,A14,'Suivi des arrêts'!$G$10:$G$43,BASE!$L$4)</f>
        <v>0</v>
      </c>
      <c r="BN14" s="12">
        <f t="shared" si="13"/>
        <v>0</v>
      </c>
      <c r="BO14" s="12">
        <f>SUMIFS('Suivi des arrêts'!$P$10:$P$43,'Suivi des arrêts'!$A$10:$A$43,A14,'Suivi des arrêts'!$G$10:$G$43,BASE!$L$1)</f>
        <v>0</v>
      </c>
      <c r="BP14" s="12">
        <f>SUMIFS('Suivi des arrêts'!$P$10:$P$43,'Suivi des arrêts'!$A$10:$A$43,A14,'Suivi des arrêts'!$G$10:$G$43,BASE!$L$2)</f>
        <v>0</v>
      </c>
      <c r="BQ14" s="12">
        <f t="shared" si="14"/>
        <v>0</v>
      </c>
      <c r="BR14" s="12">
        <f>SUMIFS('Suivi des arrêts'!$P$10:$P$43,'Suivi des arrêts'!$A$10:$A$43,A14,'Suivi des arrêts'!$G$10:$G$43,BASE!$L$5)</f>
        <v>0</v>
      </c>
      <c r="BS14" s="12">
        <f>SUMIFS('Suivi des arrêts'!$P$10:$P$43,'Suivi des arrêts'!$A$10:$A$43,A14,'Suivi des arrêts'!$G$10:$G$43,BASE!$L$6)</f>
        <v>0</v>
      </c>
      <c r="BT14" s="12">
        <f>SUMIFS('Suivi des arrêts'!$P$10:$P$43,'Suivi des arrêts'!$A$10:$A$43,A14,'Suivi des arrêts'!$G$10:$G$43,BASE!$L$8)</f>
        <v>0</v>
      </c>
      <c r="BU14" s="12">
        <f t="shared" si="15"/>
        <v>0</v>
      </c>
      <c r="BV14" s="12">
        <f>SUMIFS('Suivi des arrêts'!$P$10:$P$43,'Suivi des arrêts'!$A$10:$A$43,A14,'Suivi des arrêts'!$G$10:$G$43,BASE!$L$7)</f>
        <v>0</v>
      </c>
      <c r="BW14" s="12">
        <f>SUMIFS('Absences 2016'!$M$7:$M$41,'Absences 2016'!$A$7:$A$41,A14,'Absences 2016'!$F$7:$F$41,BASE!$S$2)</f>
        <v>0</v>
      </c>
      <c r="BX14" s="12">
        <f>SUMIFS('Absences 2016'!$M$7:$M$41,'Absences 2016'!$A$7:$A$41,A14,'Absences 2016'!$F$7:$F$41,BASE!$S$3)</f>
        <v>0</v>
      </c>
      <c r="BY14" s="12">
        <f>SUMIFS('Absences 2016'!$M$7:$M$41,'Absences 2016'!$A$7:$A$41,A14,'Absences 2016'!$F$7:$F$41,BASE!$S$4)</f>
        <v>0</v>
      </c>
      <c r="BZ14" s="87">
        <f>SUMIFS('Absences 2016'!$M$7:$M$41,'Absences 2016'!$A$7:$A$41,A14,'Absences 2016'!$F$7:$F$41,BASE!$S$5)</f>
        <v>0</v>
      </c>
      <c r="CA14" s="86">
        <f>SUMIFS('Suivi des arrêts'!$Q$10:$Q$43,'Suivi des arrêts'!$A$10:$A$43,A14,'Suivi des arrêts'!$G$10:$G$43,BASE!$L$3)</f>
        <v>0</v>
      </c>
      <c r="CB14" s="12">
        <f>SUMIFS('Suivi des arrêts'!$Q$10:$Q$43,'Suivi des arrêts'!$A$10:$A$43,A14,'Suivi des arrêts'!$G$10:$G$43,BASE!$L$4)</f>
        <v>0</v>
      </c>
      <c r="CC14" s="12">
        <f t="shared" si="16"/>
        <v>0</v>
      </c>
      <c r="CD14" s="12">
        <f>SUMIFS('Suivi des arrêts'!$Q$10:$Q$43,'Suivi des arrêts'!$A$10:$A$43,A14,'Suivi des arrêts'!$G$10:$G$43,BASE!$L$1)</f>
        <v>0</v>
      </c>
      <c r="CE14" s="12">
        <f>SUMIFS('Suivi des arrêts'!$Q$10:$Q$43,'Suivi des arrêts'!$A$10:$A$43,A14,'Suivi des arrêts'!$G$10:$G$43,BASE!$L$2)</f>
        <v>0</v>
      </c>
      <c r="CF14" s="12">
        <f t="shared" si="17"/>
        <v>0</v>
      </c>
      <c r="CG14" s="12">
        <f>SUMIFS('Suivi des arrêts'!$Q$10:$Q$43,'Suivi des arrêts'!$A$10:$A$43,A14,'Suivi des arrêts'!$G$10:$G$43,BASE!$L$5)</f>
        <v>0</v>
      </c>
      <c r="CH14" s="12">
        <f>SUMIFS('Suivi des arrêts'!$Q$10:$Q$43,'Suivi des arrêts'!$A$10:$A$43,A14,'Suivi des arrêts'!$G$10:$G$43,BASE!$L$6)</f>
        <v>0</v>
      </c>
      <c r="CI14" s="12">
        <f>SUMIFS('Suivi des arrêts'!$Q$10:$Q$43,'Suivi des arrêts'!$A$10:$A$43,A14,'Suivi des arrêts'!$G$10:$G$43,BASE!$L$8)</f>
        <v>0</v>
      </c>
      <c r="CJ14" s="12">
        <f t="shared" si="18"/>
        <v>0</v>
      </c>
      <c r="CK14" s="12">
        <f>SUMIFS('Suivi des arrêts'!$Q$10:$Q$43,'Suivi des arrêts'!$A$10:$A$43,A14,'Suivi des arrêts'!$G$10:$G$43,BASE!$L$7)</f>
        <v>0</v>
      </c>
      <c r="CL14" s="12">
        <f>SUMIFS('Absences 2016'!$N$7:$N$41,'Absences 2016'!$A$7:$A$41,A14,'Absences 2016'!$F$7:$F$41,BASE!$S$2)</f>
        <v>0</v>
      </c>
      <c r="CM14" s="12">
        <f>SUMIFS('Absences 2016'!$N$7:$N$41,'Absences 2016'!$A$7:$A$41,A14,'Absences 2016'!$F$7:$F$41,BASE!$S$3)</f>
        <v>0</v>
      </c>
      <c r="CN14" s="12">
        <f>SUMIFS('Absences 2016'!$N$7:$N$41,'Absences 2016'!$A$7:$A$41,A14,'Absences 2016'!$F$7:$F$41,BASE!$S$4)</f>
        <v>0</v>
      </c>
      <c r="CO14" s="87">
        <f>SUMIFS('Absences 2016'!$N$7:$N$41,'Absences 2016'!$A$7:$A$41,A14,'Absences 2016'!$F$7:$F$41,BASE!$S$5)</f>
        <v>0</v>
      </c>
      <c r="CP14" s="86">
        <f>SUMIFS('Suivi des arrêts'!$R$10:$R$43,'Suivi des arrêts'!$A$10:$A$43,A14,'Suivi des arrêts'!$G$10:$G$43,BASE!$L$3)</f>
        <v>0</v>
      </c>
      <c r="CQ14" s="12">
        <f>SUMIFS('Suivi des arrêts'!$R$10:$R$43,'Suivi des arrêts'!$A$10:$A$43,A14,'Suivi des arrêts'!$G$10:$G$43,BASE!$L$4)</f>
        <v>0</v>
      </c>
      <c r="CR14" s="12">
        <f t="shared" si="19"/>
        <v>0</v>
      </c>
      <c r="CS14" s="12">
        <f>SUMIFS('Suivi des arrêts'!$R$10:$R$43,'Suivi des arrêts'!$A$10:$A$43,A14,'Suivi des arrêts'!$G$10:$G$43,BASE!$L$1)</f>
        <v>0</v>
      </c>
      <c r="CT14" s="12">
        <f>SUMIFS('Suivi des arrêts'!$R$10:$R$43,'Suivi des arrêts'!$A$10:$A$43,A14,'Suivi des arrêts'!$G$10:$G$43,BASE!$L$2)</f>
        <v>0</v>
      </c>
      <c r="CU14" s="12">
        <f t="shared" si="20"/>
        <v>0</v>
      </c>
      <c r="CV14" s="12">
        <f>SUMIFS('Suivi des arrêts'!$R$10:$R$43,'Suivi des arrêts'!$A$10:$A$43,A14,'Suivi des arrêts'!$G$10:$G$43,BASE!$L$5)</f>
        <v>0</v>
      </c>
      <c r="CW14" s="12">
        <f>SUMIFS('Suivi des arrêts'!$R$10:$R$43,'Suivi des arrêts'!$A$10:$A$43,A14,'Suivi des arrêts'!$G$10:$G$43,BASE!$L$6)</f>
        <v>0</v>
      </c>
      <c r="CX14" s="12">
        <f>SUMIFS('Suivi des arrêts'!$R$10:$R$43,'Suivi des arrêts'!$A$10:$A$43,A14,'Suivi des arrêts'!$G$10:$G$43,BASE!$L$8)</f>
        <v>0</v>
      </c>
      <c r="CY14" s="12">
        <f t="shared" si="21"/>
        <v>0</v>
      </c>
      <c r="CZ14" s="12">
        <f>SUMIFS('Suivi des arrêts'!$R$10:$R$43,'Suivi des arrêts'!$A$10:$A$43,A14,'Suivi des arrêts'!$G$10:$G$43,BASE!$L$7)</f>
        <v>0</v>
      </c>
      <c r="DA14" s="12">
        <f>SUMIFS('Absences 2016'!$O$7:$O$41,'Absences 2016'!$A$7:$A$41,A14,'Absences 2016'!$F$7:$F$41,BASE!$S$2)</f>
        <v>0</v>
      </c>
      <c r="DB14" s="12">
        <f>SUMIFS('Absences 2016'!$O$7:$O$41,'Absences 2016'!$A$7:$A$41,A14,'Absences 2016'!$F$7:$F$41,BASE!$S$3)</f>
        <v>0</v>
      </c>
      <c r="DC14" s="12">
        <f>SUMIFS('Absences 2016'!$O$7:$O$41,'Absences 2016'!$A$7:$A$41,A14,'Absences 2016'!$F$7:$F$41,BASE!$S$4)</f>
        <v>0</v>
      </c>
      <c r="DD14" s="87">
        <f>SUMIFS('Absences 2016'!$O$7:$O$41,'Absences 2016'!$A$7:$A$41,A14,'Absences 2016'!$F$7:$F$41,BASE!$S$5)</f>
        <v>0</v>
      </c>
      <c r="DE14" s="86">
        <f>SUMIFS('Suivi des arrêts'!$S$10:$S$43,'Suivi des arrêts'!$A$10:$A$43,A14,'Suivi des arrêts'!$G$10:$G$43,BASE!$L$3)</f>
        <v>0</v>
      </c>
      <c r="DF14" s="12">
        <f>SUMIFS('Suivi des arrêts'!$S$10:$S$43,'Suivi des arrêts'!$A$10:$A$43,A14,'Suivi des arrêts'!$G$10:$G$43,BASE!$L$4)</f>
        <v>0</v>
      </c>
      <c r="DG14" s="12">
        <f t="shared" si="22"/>
        <v>0</v>
      </c>
      <c r="DH14" s="12">
        <f>SUMIFS('Suivi des arrêts'!$S$10:$S$43,'Suivi des arrêts'!$A$10:$A$43,A14,'Suivi des arrêts'!$G$10:$G$43,BASE!$L$1)</f>
        <v>0</v>
      </c>
      <c r="DI14" s="12">
        <f>SUMIFS('Suivi des arrêts'!$S$10:$S$43,'Suivi des arrêts'!$A$10:$A$43,A14,'Suivi des arrêts'!$G$10:$G$43,BASE!$L$2)</f>
        <v>0</v>
      </c>
      <c r="DJ14" s="12">
        <f t="shared" si="23"/>
        <v>0</v>
      </c>
      <c r="DK14" s="12">
        <f>SUMIFS('Suivi des arrêts'!$S$10:$S$43,'Suivi des arrêts'!$A$10:$A$43,A14,'Suivi des arrêts'!$G$10:$G$43,BASE!$L$5)</f>
        <v>0</v>
      </c>
      <c r="DL14" s="12">
        <f>SUMIFS('Suivi des arrêts'!$S$10:$S$43,'Suivi des arrêts'!$A$10:$A$43,A14,'Suivi des arrêts'!$G$10:$G$43,BASE!$L$6)</f>
        <v>0</v>
      </c>
      <c r="DM14" s="12">
        <f>SUMIFS('Suivi des arrêts'!$S$10:$S$43,'Suivi des arrêts'!$A$10:$A$43,A14,'Suivi des arrêts'!$G$10:$G$43,BASE!$L$8)</f>
        <v>0</v>
      </c>
      <c r="DN14" s="12">
        <f t="shared" si="24"/>
        <v>0</v>
      </c>
      <c r="DO14" s="12">
        <f>SUMIFS('Suivi des arrêts'!$S$10:$S$43,'Suivi des arrêts'!$A$10:$A$43,A14,'Suivi des arrêts'!$G$10:$G$43,BASE!$L$7)</f>
        <v>0</v>
      </c>
      <c r="DP14" s="12">
        <f>SUMIFS('Absences 2016'!$P$7:$P$41,'Absences 2016'!$A$7:$A$41,A14,'Absences 2016'!$F$7:$F$41,BASE!$S$2)</f>
        <v>0</v>
      </c>
      <c r="DQ14" s="12">
        <f>SUMIFS('Absences 2016'!$P$7:$P$41,'Absences 2016'!$A$7:$A$41,A14,'Absences 2016'!$F$7:$F$41,BASE!$S$3)</f>
        <v>0</v>
      </c>
      <c r="DR14" s="12">
        <f>SUMIFS('Absences 2016'!$P$7:$P$41,'Absences 2016'!$A$7:$A$41,A14,'Absences 2016'!$F$7:$F$41,BASE!$S$4)</f>
        <v>0</v>
      </c>
      <c r="DS14" s="87">
        <f>SUMIFS('Absences 2016'!$P$7:$P$41,'Absences 2016'!$A$7:$A$41,A14,'Absences 2016'!$F$7:$F$41,BASE!$S$5)</f>
        <v>0</v>
      </c>
      <c r="DT14" s="86">
        <f>SUMIFS('Suivi des arrêts'!$T$10:$T$43,'Suivi des arrêts'!$A$10:$A$43,A14,'Suivi des arrêts'!$G$10:$G$43,BASE!$L$3)</f>
        <v>0</v>
      </c>
      <c r="DU14" s="12">
        <f>SUMIFS('Suivi des arrêts'!$T$10:$T$43,'Suivi des arrêts'!$A$10:$A$43,A14,'Suivi des arrêts'!$G$10:$G$43,BASE!$L$4)</f>
        <v>0</v>
      </c>
      <c r="DV14" s="12">
        <f t="shared" si="25"/>
        <v>0</v>
      </c>
      <c r="DW14" s="12">
        <f>SUMIFS('Suivi des arrêts'!$T$10:$T$43,'Suivi des arrêts'!$A$10:$A$43,A14,'Suivi des arrêts'!$G$10:$G$43,BASE!$L$1)</f>
        <v>0</v>
      </c>
      <c r="DX14" s="12">
        <f>SUMIFS('Suivi des arrêts'!$T$10:$T$43,'Suivi des arrêts'!$A$10:$A$43,A14,'Suivi des arrêts'!$G$10:$G$43,BASE!$L$2)</f>
        <v>0</v>
      </c>
      <c r="DY14" s="12">
        <f t="shared" si="26"/>
        <v>0</v>
      </c>
      <c r="DZ14" s="12">
        <f>SUMIFS('Suivi des arrêts'!$T$10:$T$43,'Suivi des arrêts'!$A$10:$A$43,A14,'Suivi des arrêts'!$G$10:$G$43,BASE!$L$5)</f>
        <v>0</v>
      </c>
      <c r="EA14" s="12">
        <f>SUMIFS('Suivi des arrêts'!$T$10:$T$43,'Suivi des arrêts'!$A$10:$A$43,A14,'Suivi des arrêts'!$G$10:$G$43,BASE!$L$6)</f>
        <v>0</v>
      </c>
      <c r="EB14" s="12">
        <f>SUMIFS('Suivi des arrêts'!$T$10:$T$43,'Suivi des arrêts'!$A$10:$A$43,A14,'Suivi des arrêts'!$G$10:$G$43,BASE!$L$8)</f>
        <v>0</v>
      </c>
      <c r="EC14" s="12">
        <f t="shared" si="27"/>
        <v>0</v>
      </c>
      <c r="ED14" s="12">
        <f>SUMIFS('Suivi des arrêts'!$T$10:$T$43,'Suivi des arrêts'!$A$10:$A$43,A14,'Suivi des arrêts'!$G$10:$G$43,BASE!$L$7)</f>
        <v>0</v>
      </c>
      <c r="EE14" s="12">
        <f>SUMIFS('Absences 2016'!$Q$7:$Q$41,'Absences 2016'!$A$7:$A$41,A14,'Absences 2016'!$F$7:$F$41,BASE!$S$2)</f>
        <v>0</v>
      </c>
      <c r="EF14" s="12">
        <f>SUMIFS('Absences 2016'!$Q$7:$Q$41,'Absences 2016'!$A$7:$A$41,A14,'Absences 2016'!$F$7:$F$41,BASE!$S$3)</f>
        <v>0</v>
      </c>
      <c r="EG14" s="12">
        <f>SUMIFS('Absences 2016'!$Q$7:$Q$41,'Absences 2016'!$A$7:$A$41,A14,'Absences 2016'!$F$7:$F$41,BASE!$S$4)</f>
        <v>0</v>
      </c>
      <c r="EH14" s="87">
        <f>SUMIFS('Absences 2016'!$Q$7:$Q$41,'Absences 2016'!$A$7:$A$41,A14,'Absences 2016'!$F$7:$F$41,BASE!$S$5)</f>
        <v>0</v>
      </c>
      <c r="EI14" s="86">
        <f>SUMIFS('Suivi des arrêts'!$U$10:$U$43,'Suivi des arrêts'!$A$10:$A$43,A14,'Suivi des arrêts'!$G$10:$G$43,BASE!$L$3)</f>
        <v>0</v>
      </c>
      <c r="EJ14" s="12">
        <f>SUMIFS('Suivi des arrêts'!$U$10:$U$43,'Suivi des arrêts'!$A$10:$A$43,A14,'Suivi des arrêts'!$G$10:$G$43,BASE!$L$4)</f>
        <v>0</v>
      </c>
      <c r="EK14" s="12">
        <f t="shared" si="28"/>
        <v>0</v>
      </c>
      <c r="EL14" s="12">
        <f>SUMIFS('Suivi des arrêts'!$U$10:$U$43,'Suivi des arrêts'!$A$10:$A$43,A14,'Suivi des arrêts'!$G$10:$G$43,BASE!$L$1)</f>
        <v>0</v>
      </c>
      <c r="EM14" s="12">
        <f>SUMIFS('Suivi des arrêts'!$U$10:$U$43,'Suivi des arrêts'!$A$10:$A$43,A14,'Suivi des arrêts'!$G$10:$G$43,BASE!$L$2)</f>
        <v>0</v>
      </c>
      <c r="EN14" s="12">
        <f t="shared" si="29"/>
        <v>0</v>
      </c>
      <c r="EO14" s="12">
        <f>SUMIFS('Suivi des arrêts'!$U$10:$U$43,'Suivi des arrêts'!$A$10:$A$43,A14,'Suivi des arrêts'!$G$10:$G$43,BASE!$L$5)</f>
        <v>0</v>
      </c>
      <c r="EP14" s="12">
        <f>SUMIFS('Suivi des arrêts'!$U$10:$U$43,'Suivi des arrêts'!$A$10:$A$43,A14,'Suivi des arrêts'!$G$10:$G$43,BASE!$L$6)</f>
        <v>0</v>
      </c>
      <c r="EQ14" s="12">
        <f>SUMIFS('Suivi des arrêts'!$U$10:$U$43,'Suivi des arrêts'!$A$10:$A$43,A14,'Suivi des arrêts'!$G$10:$G$43,BASE!$L$8)</f>
        <v>0</v>
      </c>
      <c r="ER14" s="12">
        <f t="shared" si="30"/>
        <v>0</v>
      </c>
      <c r="ES14" s="12">
        <f>SUMIFS('Suivi des arrêts'!$U$10:$U$43,'Suivi des arrêts'!$A$10:$A$43,A14,'Suivi des arrêts'!$G$10:$G$43,BASE!$L$7)</f>
        <v>0</v>
      </c>
      <c r="ET14" s="12">
        <f>SUMIFS('Absences 2016'!$R$7:$R$41,'Absences 2016'!$A$7:$A$41,A14,'Absences 2016'!$F$7:$F$41,BASE!$S$2)</f>
        <v>0</v>
      </c>
      <c r="EU14" s="12">
        <f>SUMIFS('Absences 2016'!$R$7:$R$41,'Absences 2016'!$A$7:$A$41,A14,'Absences 2016'!$F$7:$F$41,BASE!$S$3)</f>
        <v>0</v>
      </c>
      <c r="EV14" s="12">
        <f>SUMIFS('Absences 2016'!$R$7:$R$41,'Absences 2016'!$A$7:$A$41,A14,'Absences 2016'!$F$7:$F$41,BASE!$S$4)</f>
        <v>0</v>
      </c>
      <c r="EW14" s="87">
        <f>SUMIFS('Absences 2016'!$R$7:$R$41,'Absences 2016'!$A$7:$A$41,A14,'Absences 2016'!$F$7:$F$41,BASE!$S$5)</f>
        <v>0</v>
      </c>
      <c r="EX14" s="86">
        <f>SUMIFS('Suivi des arrêts'!$V$10:$V$43,'Suivi des arrêts'!$A$10:$A$43,A14,'Suivi des arrêts'!$G$10:$G$43,BASE!$L$3)</f>
        <v>0</v>
      </c>
      <c r="EY14" s="12">
        <f>SUMIFS('Suivi des arrêts'!$V$10:$V$43,'Suivi des arrêts'!$A$10:$A$43,A14,'Suivi des arrêts'!$G$10:$G$43,BASE!$L$4)</f>
        <v>0</v>
      </c>
      <c r="EZ14" s="12">
        <f t="shared" si="31"/>
        <v>0</v>
      </c>
      <c r="FA14" s="12">
        <f>SUMIFS('Suivi des arrêts'!$V$10:$V$43,'Suivi des arrêts'!$A$10:$A$43,A14,'Suivi des arrêts'!$G$10:$G$43,BASE!$L$1)</f>
        <v>0</v>
      </c>
      <c r="FB14" s="12">
        <f>SUMIFS('Suivi des arrêts'!$V$10:$V$43,'Suivi des arrêts'!$A$10:$A$43,A14,'Suivi des arrêts'!$G$10:$G$43,BASE!$L$2)</f>
        <v>0</v>
      </c>
      <c r="FC14" s="12">
        <f t="shared" si="32"/>
        <v>0</v>
      </c>
      <c r="FD14" s="12">
        <f>SUMIFS('Suivi des arrêts'!$V$10:$V$43,'Suivi des arrêts'!$A$10:$A$43,A14,'Suivi des arrêts'!$G$10:$G$43,BASE!$L$5)</f>
        <v>0</v>
      </c>
      <c r="FE14" s="12">
        <f>SUMIFS('Suivi des arrêts'!$V$10:$V$43,'Suivi des arrêts'!$A$10:$A$43,A14,'Suivi des arrêts'!$G$10:$G$43,BASE!$L$6)</f>
        <v>0</v>
      </c>
      <c r="FF14" s="12">
        <f>SUMIFS('Suivi des arrêts'!$V$10:$V$43,'Suivi des arrêts'!$A$10:$A$43,A14,'Suivi des arrêts'!$G$10:$G$43,BASE!$L$8)</f>
        <v>0</v>
      </c>
      <c r="FG14" s="12">
        <f t="shared" si="33"/>
        <v>0</v>
      </c>
      <c r="FH14" s="12">
        <f>SUMIFS('Suivi des arrêts'!$V$10:$V$43,'Suivi des arrêts'!$A$10:$A$43,A14,'Suivi des arrêts'!$G$10:$G$43,BASE!$L$7)</f>
        <v>0</v>
      </c>
      <c r="FI14" s="12">
        <f>SUMIFS('Absences 2016'!$S$7:$S$41,'Absences 2016'!$A$7:$A$41,A14,'Absences 2016'!$F$7:$F$41,BASE!$S$2)</f>
        <v>0</v>
      </c>
      <c r="FJ14" s="12">
        <f>SUMIFS('Absences 2016'!$S$7:$S$41,'Absences 2016'!$A$7:$A$41,A14,'Absences 2016'!$F$7:$F$41,BASE!$S$3)</f>
        <v>0</v>
      </c>
      <c r="FK14" s="12">
        <f>SUMIFS('Absences 2016'!$S$7:$S$41,'Absences 2016'!$A$7:$A$41,A14,'Absences 2016'!$F$7:$F$41,BASE!$S$4)</f>
        <v>0</v>
      </c>
      <c r="FL14" s="87">
        <f>SUMIFS('Absences 2016'!$S$7:$S$41,'Absences 2016'!$A$7:$A$41,A14,'Absences 2016'!$F$7:$F$41,BASE!$S$5)</f>
        <v>0</v>
      </c>
      <c r="FM14" s="86">
        <f>SUMIFS('Suivi des arrêts'!$W$10:$W$43,'Suivi des arrêts'!$A$10:$A$43,A14,'Suivi des arrêts'!$G$10:$G$43,BASE!$L$3)</f>
        <v>0</v>
      </c>
      <c r="FN14" s="12">
        <f>SUMIFS('Suivi des arrêts'!$W$10:$W$43,'Suivi des arrêts'!$A$10:$A$43,A14,'Suivi des arrêts'!$G$10:$G$43,BASE!$L$4)</f>
        <v>0</v>
      </c>
      <c r="FO14" s="12">
        <f t="shared" si="34"/>
        <v>0</v>
      </c>
      <c r="FP14" s="12">
        <f>SUMIFS('Suivi des arrêts'!$W$10:$W$43,'Suivi des arrêts'!$A$10:$A$43,A14,'Suivi des arrêts'!$G$10:$G$43,BASE!$L$1)</f>
        <v>0</v>
      </c>
      <c r="FQ14" s="12">
        <f>SUMIFS('Suivi des arrêts'!$W$10:$W$43,'Suivi des arrêts'!$A$10:$A$43,A14,'Suivi des arrêts'!$G$10:$G$43,BASE!$L$2)</f>
        <v>0</v>
      </c>
      <c r="FR14" s="12">
        <f t="shared" si="35"/>
        <v>0</v>
      </c>
      <c r="FS14" s="12">
        <f>SUMIFS('Suivi des arrêts'!$W$10:$W$43,'Suivi des arrêts'!$A$10:$A$43,A14,'Suivi des arrêts'!$G$10:$G$43,BASE!$L$5)</f>
        <v>0</v>
      </c>
      <c r="FT14" s="12">
        <f>SUMIFS('Suivi des arrêts'!$W$10:$W$43,'Suivi des arrêts'!$A$10:$A$43,A14,'Suivi des arrêts'!$G$10:$G$43,BASE!$L$6)</f>
        <v>0</v>
      </c>
      <c r="FU14" s="12">
        <f>SUMIFS('Suivi des arrêts'!$W$10:$W$43,'Suivi des arrêts'!$A$10:$A$43,A14,'Suivi des arrêts'!$G$10:$G$43,BASE!$L$8)</f>
        <v>0</v>
      </c>
      <c r="FV14" s="12">
        <f t="shared" si="36"/>
        <v>0</v>
      </c>
      <c r="FW14" s="12">
        <f>SUMIFS('Suivi des arrêts'!$W$10:$W$43,'Suivi des arrêts'!$A$10:$A$43,A14,'Suivi des arrêts'!$G$10:$G$43,BASE!$L$7)</f>
        <v>0</v>
      </c>
      <c r="FX14" s="12">
        <f>SUMIFS('Absences 2016'!$T$7:$T$41,'Absences 2016'!$A$7:$A$41,A14,'Absences 2016'!$F$7:$F$41,BASE!$S$2)</f>
        <v>0</v>
      </c>
      <c r="FY14" s="12">
        <f>SUMIFS('Absences 2016'!$T$7:$T$41,'Absences 2016'!$A$7:$A$41,A14,'Absences 2016'!$F$7:$F$41,BASE!$S$3)</f>
        <v>0</v>
      </c>
      <c r="FZ14" s="12">
        <f>SUMIFS('Absences 2016'!$T$7:$T$41,'Absences 2016'!$A$7:$A$41,A14,'Absences 2016'!$F$7:$F$41,BASE!$S$4)</f>
        <v>0</v>
      </c>
      <c r="GA14" s="87">
        <f>SUMIFS('Absences 2016'!$T$7:$T$41,'Absences 2016'!$A$7:$A$41,A14,'Absences 2016'!$F$7:$F$41,BASE!$S$5)</f>
        <v>0</v>
      </c>
      <c r="GB14" s="22">
        <f t="shared" si="37"/>
        <v>0</v>
      </c>
      <c r="GC14" s="22">
        <f t="shared" si="38"/>
        <v>0</v>
      </c>
      <c r="GD14" s="22">
        <f t="shared" si="39"/>
        <v>0</v>
      </c>
      <c r="GE14" s="22">
        <f t="shared" si="40"/>
        <v>0</v>
      </c>
      <c r="GF14" s="22">
        <f t="shared" si="41"/>
        <v>0</v>
      </c>
      <c r="GG14" s="22">
        <f t="shared" si="42"/>
        <v>0</v>
      </c>
      <c r="GH14" s="22">
        <f t="shared" si="43"/>
        <v>0</v>
      </c>
      <c r="GI14" s="22">
        <f t="shared" si="44"/>
        <v>0</v>
      </c>
    </row>
    <row r="15" spans="1:191" x14ac:dyDescent="0.25">
      <c r="A15" s="8">
        <f>+BASE!A13</f>
        <v>0</v>
      </c>
      <c r="B15" s="9">
        <f>+BASE!B13</f>
        <v>0</v>
      </c>
      <c r="C15" s="9">
        <f>+BASE!C13</f>
        <v>0</v>
      </c>
      <c r="D15" s="86">
        <f>SUMIFS('Suivi des arrêts'!$L$10:$L$43,'Suivi des arrêts'!$A$10:$A$43,A15,'Suivi des arrêts'!$G$10:$G$43,BASE!$L$3)</f>
        <v>0</v>
      </c>
      <c r="E15" s="12">
        <f>SUMIFS('Suivi des arrêts'!$L$10:$L$43,'Suivi des arrêts'!$A$10:$A$43,A15,'Suivi des arrêts'!$G$10:$G$43,BASE!$L$4)</f>
        <v>0</v>
      </c>
      <c r="F15" s="12">
        <f t="shared" si="1"/>
        <v>0</v>
      </c>
      <c r="G15" s="12">
        <f>SUMIFS('Suivi des arrêts'!$L$10:$L$43,'Suivi des arrêts'!$A$10:$A$43,A15,'Suivi des arrêts'!$G$10:$G$43,BASE!$L$1)</f>
        <v>0</v>
      </c>
      <c r="H15" s="12">
        <f>SUMIFS('Suivi des arrêts'!$L$10:$L$43,'Suivi des arrêts'!$A$10:$A$43,B15,'Suivi des arrêts'!$G$10:$G$43,BASE!$L$2)</f>
        <v>0</v>
      </c>
      <c r="I15" s="12">
        <f t="shared" si="2"/>
        <v>0</v>
      </c>
      <c r="J15" s="12">
        <f>SUMIFS('Suivi des arrêts'!$L$10:$L$43,'Suivi des arrêts'!$A$10:$A$43,A15,'Suivi des arrêts'!$G$10:$G$43,BASE!$L$5)</f>
        <v>0</v>
      </c>
      <c r="K15" s="12">
        <f>SUMIFS('Suivi des arrêts'!$L$10:$L$43,'Suivi des arrêts'!$A$10:$A$43,A15,'Suivi des arrêts'!$G$10:$G$43,BASE!$L$6)</f>
        <v>0</v>
      </c>
      <c r="L15" s="12">
        <f>SUMIFS('Suivi des arrêts'!$L$10:$L$43,'Suivi des arrêts'!$A$10:$A$43,A15,'Suivi des arrêts'!$G$10:$G$43,BASE!$L$8)</f>
        <v>0</v>
      </c>
      <c r="M15" s="12">
        <f t="shared" si="3"/>
        <v>0</v>
      </c>
      <c r="N15" s="12">
        <f>SUMIFS('Suivi des arrêts'!$L$10:$L$43,'Suivi des arrêts'!$A$10:$A$43,A15,'Suivi des arrêts'!$G$10:$G$43,BASE!$L$7)</f>
        <v>0</v>
      </c>
      <c r="O15" s="12">
        <f>SUMIFS('Absences 2016'!$I$7:$I$41,'Absences 2016'!$A$7:$A$41,A15,'Absences 2016'!$F$7:$F$41,BASE!$S$2)</f>
        <v>0</v>
      </c>
      <c r="P15" s="12">
        <f>SUMIFS('Absences 2016'!$I$7:$I$41,'Absences 2016'!$A$7:$A$41,A15,'Absences 2016'!$F$7:$F$41,BASE!$S$3)</f>
        <v>0</v>
      </c>
      <c r="Q15" s="12">
        <f>SUMIFS('Absences 2016'!$I$7:$I$41,'Absences 2016'!$A$7:$A$41,A15,'Absences 2016'!$F$7:$F$41,BASE!$S$4)</f>
        <v>0</v>
      </c>
      <c r="R15" s="87">
        <f>SUMIFS('Absences 2016'!$I$7:$I$41,'Absences 2016'!$A$7:$A$41,A15,'Absences 2016'!$F$7:$F$41,BASE!$S$5)</f>
        <v>0</v>
      </c>
      <c r="S15" s="86">
        <f>SUMIFS('Suivi des arrêts'!$M$10:$M$43,'Suivi des arrêts'!$A$10:$A$43,A15,'Suivi des arrêts'!$G$10:$G$43,BASE!$L$3)</f>
        <v>0</v>
      </c>
      <c r="T15" s="12">
        <f>SUMIFS('Suivi des arrêts'!$M$10:$M$43,'Suivi des arrêts'!$A$10:$A$43,A15,'Suivi des arrêts'!$G$10:$G$43,BASE!$L$4)</f>
        <v>0</v>
      </c>
      <c r="U15" s="12">
        <f t="shared" si="4"/>
        <v>0</v>
      </c>
      <c r="V15" s="12">
        <f>SUMIFS('Suivi des arrêts'!$M$10:$M$43,'Suivi des arrêts'!$A$10:$A$43,A15,'Suivi des arrêts'!$G$10:$G$43,BASE!$L$1)</f>
        <v>0</v>
      </c>
      <c r="W15" s="12">
        <f>SUMIFS('Suivi des arrêts'!$M$10:$M$43,'Suivi des arrêts'!$A$10:$A$43,A15,'Suivi des arrêts'!$G$10:$G$43,BASE!$L$2)</f>
        <v>0</v>
      </c>
      <c r="X15" s="12">
        <f t="shared" si="5"/>
        <v>0</v>
      </c>
      <c r="Y15" s="12">
        <f>SUMIFS('Suivi des arrêts'!$M$10:$M$43,'Suivi des arrêts'!$A$10:$A$43,A15,'Suivi des arrêts'!$G$10:$G$43,BASE!$L$5)</f>
        <v>0</v>
      </c>
      <c r="Z15" s="12">
        <f>SUMIFS('Suivi des arrêts'!$M$10:$M$43,'Suivi des arrêts'!$A$10:$A$43,A15,'Suivi des arrêts'!$G$10:$G$43,BASE!$L$6)</f>
        <v>0</v>
      </c>
      <c r="AA15" s="12">
        <f>SUMIFS('Suivi des arrêts'!$M$10:$M$43,'Suivi des arrêts'!$A$10:$A$43,A15,'Suivi des arrêts'!$G$10:$G$43,BASE!$L$8)</f>
        <v>0</v>
      </c>
      <c r="AB15" s="12">
        <f t="shared" si="6"/>
        <v>0</v>
      </c>
      <c r="AC15" s="12">
        <f>SUMIFS('Suivi des arrêts'!$M$10:$M$43,'Suivi des arrêts'!$A$10:$A$43,A15,'Suivi des arrêts'!$G$10:$G$43,BASE!$L$7)</f>
        <v>0</v>
      </c>
      <c r="AD15" s="12">
        <f>SUMIFS('Absences 2016'!$J$7:$J$41,'Absences 2016'!$A$7:$A$41,A15,'Absences 2016'!$F$7:$F$41,BASE!$S$2)</f>
        <v>0</v>
      </c>
      <c r="AE15" s="12">
        <f>SUMIFS('Absences 2016'!$J$7:$J$41,'Absences 2016'!$A$7:$A$41,A15,'Absences 2016'!$F$7:$F$41,BASE!$S$3)</f>
        <v>0</v>
      </c>
      <c r="AF15" s="12">
        <f>SUMIFS('Absences 2016'!$J$7:$J$41,'Absences 2016'!$A$7:$A$41,A15,'Absences 2016'!$F$7:$F$41,BASE!$S$4)</f>
        <v>0</v>
      </c>
      <c r="AG15" s="87">
        <f>SUMIFS('Absences 2016'!$J$7:$J$41,'Absences 2016'!$A$7:$A$41,A15,'Absences 2016'!$F$7:$F$41,BASE!$S$5)</f>
        <v>0</v>
      </c>
      <c r="AH15" s="86">
        <f>SUMIFS('Suivi des arrêts'!$N$10:$N$43,'Suivi des arrêts'!$A$10:$A$43,A15,'Suivi des arrêts'!$G$10:$G$43,BASE!$L$3)</f>
        <v>0</v>
      </c>
      <c r="AI15" s="12">
        <f>SUMIFS('Suivi des arrêts'!$N$10:$N$43,'Suivi des arrêts'!$A$10:$A$43,A15,'Suivi des arrêts'!$G$10:$G$43,BASE!$L$4)</f>
        <v>0</v>
      </c>
      <c r="AJ15" s="12">
        <f t="shared" si="7"/>
        <v>0</v>
      </c>
      <c r="AK15" s="12">
        <f>SUMIFS('Suivi des arrêts'!$N$10:$N$43,'Suivi des arrêts'!$A$10:$A$43,A15,'Suivi des arrêts'!$G$10:$G$43,BASE!$L$1)</f>
        <v>0</v>
      </c>
      <c r="AL15" s="12">
        <f>SUMIFS('Suivi des arrêts'!$N$10:$N$43,'Suivi des arrêts'!$A$10:$A$43,A15,'Suivi des arrêts'!$G$10:$G$43,BASE!$L$2)</f>
        <v>0</v>
      </c>
      <c r="AM15" s="12">
        <f t="shared" si="8"/>
        <v>0</v>
      </c>
      <c r="AN15" s="12">
        <f>SUMIFS('Suivi des arrêts'!$N$10:$N$43,'Suivi des arrêts'!$A$10:$A$43,A15,'Suivi des arrêts'!$G$10:$G$43,BASE!$L$5)</f>
        <v>0</v>
      </c>
      <c r="AO15" s="12">
        <f>SUMIFS('Suivi des arrêts'!$N$10:$N$43,'Suivi des arrêts'!$A$10:$A$43,A15,'Suivi des arrêts'!$G$10:$G$43,BASE!$L$6)</f>
        <v>0</v>
      </c>
      <c r="AP15" s="12">
        <f>SUMIFS('Suivi des arrêts'!$N$10:$N$43,'Suivi des arrêts'!$A$10:$A$43,A15,'Suivi des arrêts'!$G$10:$G$43,BASE!$L$8)</f>
        <v>0</v>
      </c>
      <c r="AQ15" s="12">
        <f t="shared" si="9"/>
        <v>0</v>
      </c>
      <c r="AR15" s="12">
        <f>SUMIFS('Suivi des arrêts'!$N$10:$N$43,'Suivi des arrêts'!$A$10:$A$43,A15,'Suivi des arrêts'!$G$10:$G$43,BASE!$L$7)</f>
        <v>0</v>
      </c>
      <c r="AS15" s="12">
        <f>SUMIFS('Absences 2016'!$K$7:$K$41,'Absences 2016'!$A$7:$A$41,A15,'Absences 2016'!$F$7:$F$41,BASE!$S$2)</f>
        <v>0</v>
      </c>
      <c r="AT15" s="12">
        <f>SUMIFS('Absences 2016'!$K$7:$K$41,'Absences 2016'!$A$7:$A$41,A15,'Absences 2016'!$F$7:$F$41,BASE!$S$3)</f>
        <v>0</v>
      </c>
      <c r="AU15" s="12">
        <f>SUMIFS('Absences 2016'!$K$7:$K$41,'Absences 2016'!$A$7:$A$41,A15,'Absences 2016'!$F$7:$F$41,BASE!$S$4)</f>
        <v>0</v>
      </c>
      <c r="AV15" s="87">
        <f>SUMIFS('Absences 2016'!$K$7:$K$41,'Absences 2016'!$A$7:$A$41,A15,'Absences 2016'!$F$7:$F$41,BASE!$S$5)</f>
        <v>0</v>
      </c>
      <c r="AW15" s="86">
        <f>SUMIFS('Suivi des arrêts'!$O$10:$O$43,'Suivi des arrêts'!$A$10:$A$43,A15,'Suivi des arrêts'!$G$10:$G$43,BASE!$L$3)</f>
        <v>0</v>
      </c>
      <c r="AX15" s="12">
        <f>SUMIFS('Suivi des arrêts'!$O$10:$O$43,'Suivi des arrêts'!$A$10:$A$43,A15,'Suivi des arrêts'!$G$10:$G$43,BASE!$L$4)</f>
        <v>0</v>
      </c>
      <c r="AY15" s="12">
        <f t="shared" si="10"/>
        <v>0</v>
      </c>
      <c r="AZ15" s="12">
        <f>SUMIFS('Suivi des arrêts'!$O$10:$O$43,'Suivi des arrêts'!$A$10:$A$43,A15,'Suivi des arrêts'!$G$10:$G$43,BASE!$L$1)</f>
        <v>0</v>
      </c>
      <c r="BA15" s="12">
        <f>SUMIFS('Suivi des arrêts'!$O$10:$O$43,'Suivi des arrêts'!$A$10:$A$43,A15,'Suivi des arrêts'!$G$10:$G$43,BASE!$L$2)</f>
        <v>0</v>
      </c>
      <c r="BB15" s="12">
        <f t="shared" si="11"/>
        <v>0</v>
      </c>
      <c r="BC15" s="12">
        <f>SUMIFS('Suivi des arrêts'!$O$10:$O$43,'Suivi des arrêts'!$A$10:$A$43,A15,'Suivi des arrêts'!$G$10:$G$43,BASE!$L$5)</f>
        <v>0</v>
      </c>
      <c r="BD15" s="12">
        <f>SUMIFS('Suivi des arrêts'!$O$10:$O$43,'Suivi des arrêts'!$A$10:$A$43,A15,'Suivi des arrêts'!$G$10:$G$43,BASE!$L$6)</f>
        <v>0</v>
      </c>
      <c r="BE15" s="12">
        <f>SUMIFS('Suivi des arrêts'!$O$10:$O$43,'Suivi des arrêts'!$A$10:$A$43,A15,'Suivi des arrêts'!$G$10:$G$43,BASE!$L$8)</f>
        <v>0</v>
      </c>
      <c r="BF15" s="12">
        <f t="shared" si="12"/>
        <v>0</v>
      </c>
      <c r="BG15" s="12">
        <f>SUMIFS('Suivi des arrêts'!$O$10:$O$43,'Suivi des arrêts'!$A$10:$A$43,A15,'Suivi des arrêts'!$G$10:$G$43,BASE!$L$7)</f>
        <v>0</v>
      </c>
      <c r="BH15" s="12">
        <f>SUMIFS('Absences 2016'!$L$7:$L$41,'Absences 2016'!$A$7:$A$41,A15,'Absences 2016'!$F$7:$F$41,BASE!$S$2)</f>
        <v>0</v>
      </c>
      <c r="BI15" s="12">
        <f>SUMIFS('Absences 2016'!$L$7:$L$41,'Absences 2016'!$A$7:$A$41,A15,'Absences 2016'!$F$7:$F$41,BASE!$S$3)</f>
        <v>0</v>
      </c>
      <c r="BJ15" s="12">
        <f>SUMIFS('Absences 2016'!$L$7:$L$41,'Absences 2016'!$A$7:$A$41,A15,'Absences 2016'!$F$7:$F$41,BASE!$S$4)</f>
        <v>0</v>
      </c>
      <c r="BK15" s="87">
        <f>SUMIFS('Absences 2016'!$L$7:$L$41,'Absences 2016'!$A$7:$A$41,A15,'Absences 2016'!$F$7:$F$41,BASE!$S$5)</f>
        <v>0</v>
      </c>
      <c r="BL15" s="86">
        <f>SUMIFS('Suivi des arrêts'!$P$10:$P$43,'Suivi des arrêts'!$A$10:$A$43,A15,'Suivi des arrêts'!$G$10:$G$43,BASE!$L$3)</f>
        <v>0</v>
      </c>
      <c r="BM15" s="12">
        <f>SUMIFS('Suivi des arrêts'!$P$10:$P$43,'Suivi des arrêts'!$A$10:$A$43,A15,'Suivi des arrêts'!$G$10:$G$43,BASE!$L$4)</f>
        <v>0</v>
      </c>
      <c r="BN15" s="12">
        <f t="shared" si="13"/>
        <v>0</v>
      </c>
      <c r="BO15" s="12">
        <f>SUMIFS('Suivi des arrêts'!$P$10:$P$43,'Suivi des arrêts'!$A$10:$A$43,A15,'Suivi des arrêts'!$G$10:$G$43,BASE!$L$1)</f>
        <v>0</v>
      </c>
      <c r="BP15" s="12">
        <f>SUMIFS('Suivi des arrêts'!$P$10:$P$43,'Suivi des arrêts'!$A$10:$A$43,A15,'Suivi des arrêts'!$G$10:$G$43,BASE!$L$2)</f>
        <v>0</v>
      </c>
      <c r="BQ15" s="12">
        <f t="shared" si="14"/>
        <v>0</v>
      </c>
      <c r="BR15" s="12">
        <f>SUMIFS('Suivi des arrêts'!$P$10:$P$43,'Suivi des arrêts'!$A$10:$A$43,A15,'Suivi des arrêts'!$G$10:$G$43,BASE!$L$5)</f>
        <v>0</v>
      </c>
      <c r="BS15" s="12">
        <f>SUMIFS('Suivi des arrêts'!$P$10:$P$43,'Suivi des arrêts'!$A$10:$A$43,A15,'Suivi des arrêts'!$G$10:$G$43,BASE!$L$6)</f>
        <v>0</v>
      </c>
      <c r="BT15" s="12">
        <f>SUMIFS('Suivi des arrêts'!$P$10:$P$43,'Suivi des arrêts'!$A$10:$A$43,A15,'Suivi des arrêts'!$G$10:$G$43,BASE!$L$8)</f>
        <v>0</v>
      </c>
      <c r="BU15" s="12">
        <f t="shared" si="15"/>
        <v>0</v>
      </c>
      <c r="BV15" s="12">
        <f>SUMIFS('Suivi des arrêts'!$P$10:$P$43,'Suivi des arrêts'!$A$10:$A$43,A15,'Suivi des arrêts'!$G$10:$G$43,BASE!$L$7)</f>
        <v>0</v>
      </c>
      <c r="BW15" s="12">
        <f>SUMIFS('Absences 2016'!$M$7:$M$41,'Absences 2016'!$A$7:$A$41,A15,'Absences 2016'!$F$7:$F$41,BASE!$S$2)</f>
        <v>0</v>
      </c>
      <c r="BX15" s="12">
        <f>SUMIFS('Absences 2016'!$M$7:$M$41,'Absences 2016'!$A$7:$A$41,A15,'Absences 2016'!$F$7:$F$41,BASE!$S$3)</f>
        <v>0</v>
      </c>
      <c r="BY15" s="12">
        <f>SUMIFS('Absences 2016'!$M$7:$M$41,'Absences 2016'!$A$7:$A$41,A15,'Absences 2016'!$F$7:$F$41,BASE!$S$4)</f>
        <v>0</v>
      </c>
      <c r="BZ15" s="87">
        <f>SUMIFS('Absences 2016'!$M$7:$M$41,'Absences 2016'!$A$7:$A$41,A15,'Absences 2016'!$F$7:$F$41,BASE!$S$5)</f>
        <v>0</v>
      </c>
      <c r="CA15" s="86">
        <f>SUMIFS('Suivi des arrêts'!$Q$10:$Q$43,'Suivi des arrêts'!$A$10:$A$43,A15,'Suivi des arrêts'!$G$10:$G$43,BASE!$L$3)</f>
        <v>0</v>
      </c>
      <c r="CB15" s="12">
        <f>SUMIFS('Suivi des arrêts'!$Q$10:$Q$43,'Suivi des arrêts'!$A$10:$A$43,A15,'Suivi des arrêts'!$G$10:$G$43,BASE!$L$4)</f>
        <v>0</v>
      </c>
      <c r="CC15" s="12">
        <f t="shared" si="16"/>
        <v>0</v>
      </c>
      <c r="CD15" s="12">
        <f>SUMIFS('Suivi des arrêts'!$Q$10:$Q$43,'Suivi des arrêts'!$A$10:$A$43,A15,'Suivi des arrêts'!$G$10:$G$43,BASE!$L$1)</f>
        <v>0</v>
      </c>
      <c r="CE15" s="12">
        <f>SUMIFS('Suivi des arrêts'!$Q$10:$Q$43,'Suivi des arrêts'!$A$10:$A$43,A15,'Suivi des arrêts'!$G$10:$G$43,BASE!$L$2)</f>
        <v>0</v>
      </c>
      <c r="CF15" s="12">
        <f t="shared" si="17"/>
        <v>0</v>
      </c>
      <c r="CG15" s="12">
        <f>SUMIFS('Suivi des arrêts'!$Q$10:$Q$43,'Suivi des arrêts'!$A$10:$A$43,A15,'Suivi des arrêts'!$G$10:$G$43,BASE!$L$5)</f>
        <v>0</v>
      </c>
      <c r="CH15" s="12">
        <f>SUMIFS('Suivi des arrêts'!$Q$10:$Q$43,'Suivi des arrêts'!$A$10:$A$43,A15,'Suivi des arrêts'!$G$10:$G$43,BASE!$L$6)</f>
        <v>0</v>
      </c>
      <c r="CI15" s="12">
        <f>SUMIFS('Suivi des arrêts'!$Q$10:$Q$43,'Suivi des arrêts'!$A$10:$A$43,A15,'Suivi des arrêts'!$G$10:$G$43,BASE!$L$8)</f>
        <v>0</v>
      </c>
      <c r="CJ15" s="12">
        <f t="shared" si="18"/>
        <v>0</v>
      </c>
      <c r="CK15" s="12">
        <f>SUMIFS('Suivi des arrêts'!$Q$10:$Q$43,'Suivi des arrêts'!$A$10:$A$43,A15,'Suivi des arrêts'!$G$10:$G$43,BASE!$L$7)</f>
        <v>0</v>
      </c>
      <c r="CL15" s="12">
        <f>SUMIFS('Absences 2016'!$N$7:$N$41,'Absences 2016'!$A$7:$A$41,A15,'Absences 2016'!$F$7:$F$41,BASE!$S$2)</f>
        <v>0</v>
      </c>
      <c r="CM15" s="12">
        <f>SUMIFS('Absences 2016'!$N$7:$N$41,'Absences 2016'!$A$7:$A$41,A15,'Absences 2016'!$F$7:$F$41,BASE!$S$3)</f>
        <v>0</v>
      </c>
      <c r="CN15" s="12">
        <f>SUMIFS('Absences 2016'!$N$7:$N$41,'Absences 2016'!$A$7:$A$41,A15,'Absences 2016'!$F$7:$F$41,BASE!$S$4)</f>
        <v>0</v>
      </c>
      <c r="CO15" s="87">
        <f>SUMIFS('Absences 2016'!$N$7:$N$41,'Absences 2016'!$A$7:$A$41,A15,'Absences 2016'!$F$7:$F$41,BASE!$S$5)</f>
        <v>0</v>
      </c>
      <c r="CP15" s="86">
        <f>SUMIFS('Suivi des arrêts'!$R$10:$R$43,'Suivi des arrêts'!$A$10:$A$43,A15,'Suivi des arrêts'!$G$10:$G$43,BASE!$L$3)</f>
        <v>0</v>
      </c>
      <c r="CQ15" s="12">
        <f>SUMIFS('Suivi des arrêts'!$R$10:$R$43,'Suivi des arrêts'!$A$10:$A$43,A15,'Suivi des arrêts'!$G$10:$G$43,BASE!$L$4)</f>
        <v>0</v>
      </c>
      <c r="CR15" s="12">
        <f t="shared" si="19"/>
        <v>0</v>
      </c>
      <c r="CS15" s="12">
        <f>SUMIFS('Suivi des arrêts'!$R$10:$R$43,'Suivi des arrêts'!$A$10:$A$43,A15,'Suivi des arrêts'!$G$10:$G$43,BASE!$L$1)</f>
        <v>0</v>
      </c>
      <c r="CT15" s="12">
        <f>SUMIFS('Suivi des arrêts'!$R$10:$R$43,'Suivi des arrêts'!$A$10:$A$43,A15,'Suivi des arrêts'!$G$10:$G$43,BASE!$L$2)</f>
        <v>0</v>
      </c>
      <c r="CU15" s="12">
        <f t="shared" si="20"/>
        <v>0</v>
      </c>
      <c r="CV15" s="12">
        <f>SUMIFS('Suivi des arrêts'!$R$10:$R$43,'Suivi des arrêts'!$A$10:$A$43,A15,'Suivi des arrêts'!$G$10:$G$43,BASE!$L$5)</f>
        <v>0</v>
      </c>
      <c r="CW15" s="12">
        <f>SUMIFS('Suivi des arrêts'!$R$10:$R$43,'Suivi des arrêts'!$A$10:$A$43,A15,'Suivi des arrêts'!$G$10:$G$43,BASE!$L$6)</f>
        <v>0</v>
      </c>
      <c r="CX15" s="12">
        <f>SUMIFS('Suivi des arrêts'!$R$10:$R$43,'Suivi des arrêts'!$A$10:$A$43,A15,'Suivi des arrêts'!$G$10:$G$43,BASE!$L$8)</f>
        <v>0</v>
      </c>
      <c r="CY15" s="12">
        <f t="shared" si="21"/>
        <v>0</v>
      </c>
      <c r="CZ15" s="12">
        <f>SUMIFS('Suivi des arrêts'!$R$10:$R$43,'Suivi des arrêts'!$A$10:$A$43,A15,'Suivi des arrêts'!$G$10:$G$43,BASE!$L$7)</f>
        <v>0</v>
      </c>
      <c r="DA15" s="12">
        <f>SUMIFS('Absences 2016'!$O$7:$O$41,'Absences 2016'!$A$7:$A$41,A15,'Absences 2016'!$F$7:$F$41,BASE!$S$2)</f>
        <v>0</v>
      </c>
      <c r="DB15" s="12">
        <f>SUMIFS('Absences 2016'!$O$7:$O$41,'Absences 2016'!$A$7:$A$41,A15,'Absences 2016'!$F$7:$F$41,BASE!$S$3)</f>
        <v>0</v>
      </c>
      <c r="DC15" s="12">
        <f>SUMIFS('Absences 2016'!$O$7:$O$41,'Absences 2016'!$A$7:$A$41,A15,'Absences 2016'!$F$7:$F$41,BASE!$S$4)</f>
        <v>0</v>
      </c>
      <c r="DD15" s="87">
        <f>SUMIFS('Absences 2016'!$O$7:$O$41,'Absences 2016'!$A$7:$A$41,A15,'Absences 2016'!$F$7:$F$41,BASE!$S$5)</f>
        <v>0</v>
      </c>
      <c r="DE15" s="86">
        <f>SUMIFS('Suivi des arrêts'!$S$10:$S$43,'Suivi des arrêts'!$A$10:$A$43,A15,'Suivi des arrêts'!$G$10:$G$43,BASE!$L$3)</f>
        <v>0</v>
      </c>
      <c r="DF15" s="12">
        <f>SUMIFS('Suivi des arrêts'!$S$10:$S$43,'Suivi des arrêts'!$A$10:$A$43,A15,'Suivi des arrêts'!$G$10:$G$43,BASE!$L$4)</f>
        <v>0</v>
      </c>
      <c r="DG15" s="12">
        <f t="shared" si="22"/>
        <v>0</v>
      </c>
      <c r="DH15" s="12">
        <f>SUMIFS('Suivi des arrêts'!$S$10:$S$43,'Suivi des arrêts'!$A$10:$A$43,A15,'Suivi des arrêts'!$G$10:$G$43,BASE!$L$1)</f>
        <v>0</v>
      </c>
      <c r="DI15" s="12">
        <f>SUMIFS('Suivi des arrêts'!$S$10:$S$43,'Suivi des arrêts'!$A$10:$A$43,A15,'Suivi des arrêts'!$G$10:$G$43,BASE!$L$2)</f>
        <v>0</v>
      </c>
      <c r="DJ15" s="12">
        <f t="shared" si="23"/>
        <v>0</v>
      </c>
      <c r="DK15" s="12">
        <f>SUMIFS('Suivi des arrêts'!$S$10:$S$43,'Suivi des arrêts'!$A$10:$A$43,A15,'Suivi des arrêts'!$G$10:$G$43,BASE!$L$5)</f>
        <v>0</v>
      </c>
      <c r="DL15" s="12">
        <f>SUMIFS('Suivi des arrêts'!$S$10:$S$43,'Suivi des arrêts'!$A$10:$A$43,A15,'Suivi des arrêts'!$G$10:$G$43,BASE!$L$6)</f>
        <v>0</v>
      </c>
      <c r="DM15" s="12">
        <f>SUMIFS('Suivi des arrêts'!$S$10:$S$43,'Suivi des arrêts'!$A$10:$A$43,A15,'Suivi des arrêts'!$G$10:$G$43,BASE!$L$8)</f>
        <v>0</v>
      </c>
      <c r="DN15" s="12">
        <f t="shared" si="24"/>
        <v>0</v>
      </c>
      <c r="DO15" s="12">
        <f>SUMIFS('Suivi des arrêts'!$S$10:$S$43,'Suivi des arrêts'!$A$10:$A$43,A15,'Suivi des arrêts'!$G$10:$G$43,BASE!$L$7)</f>
        <v>0</v>
      </c>
      <c r="DP15" s="12">
        <f>SUMIFS('Absences 2016'!$P$7:$P$41,'Absences 2016'!$A$7:$A$41,A15,'Absences 2016'!$F$7:$F$41,BASE!$S$2)</f>
        <v>0</v>
      </c>
      <c r="DQ15" s="12">
        <f>SUMIFS('Absences 2016'!$P$7:$P$41,'Absences 2016'!$A$7:$A$41,A15,'Absences 2016'!$F$7:$F$41,BASE!$S$3)</f>
        <v>0</v>
      </c>
      <c r="DR15" s="12">
        <f>SUMIFS('Absences 2016'!$P$7:$P$41,'Absences 2016'!$A$7:$A$41,A15,'Absences 2016'!$F$7:$F$41,BASE!$S$4)</f>
        <v>0</v>
      </c>
      <c r="DS15" s="87">
        <f>SUMIFS('Absences 2016'!$P$7:$P$41,'Absences 2016'!$A$7:$A$41,A15,'Absences 2016'!$F$7:$F$41,BASE!$S$5)</f>
        <v>0</v>
      </c>
      <c r="DT15" s="86">
        <f>SUMIFS('Suivi des arrêts'!$T$10:$T$43,'Suivi des arrêts'!$A$10:$A$43,A15,'Suivi des arrêts'!$G$10:$G$43,BASE!$L$3)</f>
        <v>0</v>
      </c>
      <c r="DU15" s="12">
        <f>SUMIFS('Suivi des arrêts'!$T$10:$T$43,'Suivi des arrêts'!$A$10:$A$43,A15,'Suivi des arrêts'!$G$10:$G$43,BASE!$L$4)</f>
        <v>0</v>
      </c>
      <c r="DV15" s="12">
        <f t="shared" si="25"/>
        <v>0</v>
      </c>
      <c r="DW15" s="12">
        <f>SUMIFS('Suivi des arrêts'!$T$10:$T$43,'Suivi des arrêts'!$A$10:$A$43,A15,'Suivi des arrêts'!$G$10:$G$43,BASE!$L$1)</f>
        <v>0</v>
      </c>
      <c r="DX15" s="12">
        <f>SUMIFS('Suivi des arrêts'!$T$10:$T$43,'Suivi des arrêts'!$A$10:$A$43,A15,'Suivi des arrêts'!$G$10:$G$43,BASE!$L$2)</f>
        <v>0</v>
      </c>
      <c r="DY15" s="12">
        <f t="shared" si="26"/>
        <v>0</v>
      </c>
      <c r="DZ15" s="12">
        <f>SUMIFS('Suivi des arrêts'!$T$10:$T$43,'Suivi des arrêts'!$A$10:$A$43,A15,'Suivi des arrêts'!$G$10:$G$43,BASE!$L$5)</f>
        <v>0</v>
      </c>
      <c r="EA15" s="12">
        <f>SUMIFS('Suivi des arrêts'!$T$10:$T$43,'Suivi des arrêts'!$A$10:$A$43,A15,'Suivi des arrêts'!$G$10:$G$43,BASE!$L$6)</f>
        <v>0</v>
      </c>
      <c r="EB15" s="12">
        <f>SUMIFS('Suivi des arrêts'!$T$10:$T$43,'Suivi des arrêts'!$A$10:$A$43,A15,'Suivi des arrêts'!$G$10:$G$43,BASE!$L$8)</f>
        <v>0</v>
      </c>
      <c r="EC15" s="12">
        <f t="shared" si="27"/>
        <v>0</v>
      </c>
      <c r="ED15" s="12">
        <f>SUMIFS('Suivi des arrêts'!$T$10:$T$43,'Suivi des arrêts'!$A$10:$A$43,A15,'Suivi des arrêts'!$G$10:$G$43,BASE!$L$7)</f>
        <v>0</v>
      </c>
      <c r="EE15" s="12">
        <f>SUMIFS('Absences 2016'!$Q$7:$Q$41,'Absences 2016'!$A$7:$A$41,A15,'Absences 2016'!$F$7:$F$41,BASE!$S$2)</f>
        <v>0</v>
      </c>
      <c r="EF15" s="12">
        <f>SUMIFS('Absences 2016'!$Q$7:$Q$41,'Absences 2016'!$A$7:$A$41,A15,'Absences 2016'!$F$7:$F$41,BASE!$S$3)</f>
        <v>0</v>
      </c>
      <c r="EG15" s="12">
        <f>SUMIFS('Absences 2016'!$Q$7:$Q$41,'Absences 2016'!$A$7:$A$41,A15,'Absences 2016'!$F$7:$F$41,BASE!$S$4)</f>
        <v>0</v>
      </c>
      <c r="EH15" s="87">
        <f>SUMIFS('Absences 2016'!$Q$7:$Q$41,'Absences 2016'!$A$7:$A$41,A15,'Absences 2016'!$F$7:$F$41,BASE!$S$5)</f>
        <v>0</v>
      </c>
      <c r="EI15" s="86">
        <f>SUMIFS('Suivi des arrêts'!$U$10:$U$43,'Suivi des arrêts'!$A$10:$A$43,A15,'Suivi des arrêts'!$G$10:$G$43,BASE!$L$3)</f>
        <v>0</v>
      </c>
      <c r="EJ15" s="12">
        <f>SUMIFS('Suivi des arrêts'!$U$10:$U$43,'Suivi des arrêts'!$A$10:$A$43,A15,'Suivi des arrêts'!$G$10:$G$43,BASE!$L$4)</f>
        <v>0</v>
      </c>
      <c r="EK15" s="12">
        <f t="shared" si="28"/>
        <v>0</v>
      </c>
      <c r="EL15" s="12">
        <f>SUMIFS('Suivi des arrêts'!$U$10:$U$43,'Suivi des arrêts'!$A$10:$A$43,A15,'Suivi des arrêts'!$G$10:$G$43,BASE!$L$1)</f>
        <v>0</v>
      </c>
      <c r="EM15" s="12">
        <f>SUMIFS('Suivi des arrêts'!$U$10:$U$43,'Suivi des arrêts'!$A$10:$A$43,A15,'Suivi des arrêts'!$G$10:$G$43,BASE!$L$2)</f>
        <v>0</v>
      </c>
      <c r="EN15" s="12">
        <f t="shared" si="29"/>
        <v>0</v>
      </c>
      <c r="EO15" s="12">
        <f>SUMIFS('Suivi des arrêts'!$U$10:$U$43,'Suivi des arrêts'!$A$10:$A$43,A15,'Suivi des arrêts'!$G$10:$G$43,BASE!$L$5)</f>
        <v>0</v>
      </c>
      <c r="EP15" s="12">
        <f>SUMIFS('Suivi des arrêts'!$U$10:$U$43,'Suivi des arrêts'!$A$10:$A$43,A15,'Suivi des arrêts'!$G$10:$G$43,BASE!$L$6)</f>
        <v>0</v>
      </c>
      <c r="EQ15" s="12">
        <f>SUMIFS('Suivi des arrêts'!$U$10:$U$43,'Suivi des arrêts'!$A$10:$A$43,A15,'Suivi des arrêts'!$G$10:$G$43,BASE!$L$8)</f>
        <v>0</v>
      </c>
      <c r="ER15" s="12">
        <f t="shared" si="30"/>
        <v>0</v>
      </c>
      <c r="ES15" s="12">
        <f>SUMIFS('Suivi des arrêts'!$U$10:$U$43,'Suivi des arrêts'!$A$10:$A$43,A15,'Suivi des arrêts'!$G$10:$G$43,BASE!$L$7)</f>
        <v>0</v>
      </c>
      <c r="ET15" s="12">
        <f>SUMIFS('Absences 2016'!$R$7:$R$41,'Absences 2016'!$A$7:$A$41,A15,'Absences 2016'!$F$7:$F$41,BASE!$S$2)</f>
        <v>0</v>
      </c>
      <c r="EU15" s="12">
        <f>SUMIFS('Absences 2016'!$R$7:$R$41,'Absences 2016'!$A$7:$A$41,A15,'Absences 2016'!$F$7:$F$41,BASE!$S$3)</f>
        <v>0</v>
      </c>
      <c r="EV15" s="12">
        <f>SUMIFS('Absences 2016'!$R$7:$R$41,'Absences 2016'!$A$7:$A$41,A15,'Absences 2016'!$F$7:$F$41,BASE!$S$4)</f>
        <v>0</v>
      </c>
      <c r="EW15" s="87">
        <f>SUMIFS('Absences 2016'!$R$7:$R$41,'Absences 2016'!$A$7:$A$41,A15,'Absences 2016'!$F$7:$F$41,BASE!$S$5)</f>
        <v>0</v>
      </c>
      <c r="EX15" s="86">
        <f>SUMIFS('Suivi des arrêts'!$V$10:$V$43,'Suivi des arrêts'!$A$10:$A$43,A15,'Suivi des arrêts'!$G$10:$G$43,BASE!$L$3)</f>
        <v>0</v>
      </c>
      <c r="EY15" s="12">
        <f>SUMIFS('Suivi des arrêts'!$V$10:$V$43,'Suivi des arrêts'!$A$10:$A$43,A15,'Suivi des arrêts'!$G$10:$G$43,BASE!$L$4)</f>
        <v>0</v>
      </c>
      <c r="EZ15" s="12">
        <f t="shared" si="31"/>
        <v>0</v>
      </c>
      <c r="FA15" s="12">
        <f>SUMIFS('Suivi des arrêts'!$V$10:$V$43,'Suivi des arrêts'!$A$10:$A$43,A15,'Suivi des arrêts'!$G$10:$G$43,BASE!$L$1)</f>
        <v>0</v>
      </c>
      <c r="FB15" s="12">
        <f>SUMIFS('Suivi des arrêts'!$V$10:$V$43,'Suivi des arrêts'!$A$10:$A$43,A15,'Suivi des arrêts'!$G$10:$G$43,BASE!$L$2)</f>
        <v>0</v>
      </c>
      <c r="FC15" s="12">
        <f t="shared" si="32"/>
        <v>0</v>
      </c>
      <c r="FD15" s="12">
        <f>SUMIFS('Suivi des arrêts'!$V$10:$V$43,'Suivi des arrêts'!$A$10:$A$43,A15,'Suivi des arrêts'!$G$10:$G$43,BASE!$L$5)</f>
        <v>0</v>
      </c>
      <c r="FE15" s="12">
        <f>SUMIFS('Suivi des arrêts'!$V$10:$V$43,'Suivi des arrêts'!$A$10:$A$43,A15,'Suivi des arrêts'!$G$10:$G$43,BASE!$L$6)</f>
        <v>0</v>
      </c>
      <c r="FF15" s="12">
        <f>SUMIFS('Suivi des arrêts'!$V$10:$V$43,'Suivi des arrêts'!$A$10:$A$43,A15,'Suivi des arrêts'!$G$10:$G$43,BASE!$L$8)</f>
        <v>0</v>
      </c>
      <c r="FG15" s="12">
        <f t="shared" si="33"/>
        <v>0</v>
      </c>
      <c r="FH15" s="12">
        <f>SUMIFS('Suivi des arrêts'!$V$10:$V$43,'Suivi des arrêts'!$A$10:$A$43,A15,'Suivi des arrêts'!$G$10:$G$43,BASE!$L$7)</f>
        <v>0</v>
      </c>
      <c r="FI15" s="12">
        <f>SUMIFS('Absences 2016'!$S$7:$S$41,'Absences 2016'!$A$7:$A$41,A15,'Absences 2016'!$F$7:$F$41,BASE!$S$2)</f>
        <v>0</v>
      </c>
      <c r="FJ15" s="12">
        <f>SUMIFS('Absences 2016'!$S$7:$S$41,'Absences 2016'!$A$7:$A$41,A15,'Absences 2016'!$F$7:$F$41,BASE!$S$3)</f>
        <v>0</v>
      </c>
      <c r="FK15" s="12">
        <f>SUMIFS('Absences 2016'!$S$7:$S$41,'Absences 2016'!$A$7:$A$41,A15,'Absences 2016'!$F$7:$F$41,BASE!$S$4)</f>
        <v>0</v>
      </c>
      <c r="FL15" s="87">
        <f>SUMIFS('Absences 2016'!$S$7:$S$41,'Absences 2016'!$A$7:$A$41,A15,'Absences 2016'!$F$7:$F$41,BASE!$S$5)</f>
        <v>0</v>
      </c>
      <c r="FM15" s="86">
        <f>SUMIFS('Suivi des arrêts'!$W$10:$W$43,'Suivi des arrêts'!$A$10:$A$43,A15,'Suivi des arrêts'!$G$10:$G$43,BASE!$L$3)</f>
        <v>0</v>
      </c>
      <c r="FN15" s="12">
        <f>SUMIFS('Suivi des arrêts'!$W$10:$W$43,'Suivi des arrêts'!$A$10:$A$43,A15,'Suivi des arrêts'!$G$10:$G$43,BASE!$L$4)</f>
        <v>0</v>
      </c>
      <c r="FO15" s="12">
        <f t="shared" si="34"/>
        <v>0</v>
      </c>
      <c r="FP15" s="12">
        <f>SUMIFS('Suivi des arrêts'!$W$10:$W$43,'Suivi des arrêts'!$A$10:$A$43,A15,'Suivi des arrêts'!$G$10:$G$43,BASE!$L$1)</f>
        <v>0</v>
      </c>
      <c r="FQ15" s="12">
        <f>SUMIFS('Suivi des arrêts'!$W$10:$W$43,'Suivi des arrêts'!$A$10:$A$43,A15,'Suivi des arrêts'!$G$10:$G$43,BASE!$L$2)</f>
        <v>0</v>
      </c>
      <c r="FR15" s="12">
        <f t="shared" si="35"/>
        <v>0</v>
      </c>
      <c r="FS15" s="12">
        <f>SUMIFS('Suivi des arrêts'!$W$10:$W$43,'Suivi des arrêts'!$A$10:$A$43,A15,'Suivi des arrêts'!$G$10:$G$43,BASE!$L$5)</f>
        <v>0</v>
      </c>
      <c r="FT15" s="12">
        <f>SUMIFS('Suivi des arrêts'!$W$10:$W$43,'Suivi des arrêts'!$A$10:$A$43,A15,'Suivi des arrêts'!$G$10:$G$43,BASE!$L$6)</f>
        <v>0</v>
      </c>
      <c r="FU15" s="12">
        <f>SUMIFS('Suivi des arrêts'!$W$10:$W$43,'Suivi des arrêts'!$A$10:$A$43,A15,'Suivi des arrêts'!$G$10:$G$43,BASE!$L$8)</f>
        <v>0</v>
      </c>
      <c r="FV15" s="12">
        <f t="shared" si="36"/>
        <v>0</v>
      </c>
      <c r="FW15" s="12">
        <f>SUMIFS('Suivi des arrêts'!$W$10:$W$43,'Suivi des arrêts'!$A$10:$A$43,A15,'Suivi des arrêts'!$G$10:$G$43,BASE!$L$7)</f>
        <v>0</v>
      </c>
      <c r="FX15" s="12">
        <f>SUMIFS('Absences 2016'!$T$7:$T$41,'Absences 2016'!$A$7:$A$41,A15,'Absences 2016'!$F$7:$F$41,BASE!$S$2)</f>
        <v>0</v>
      </c>
      <c r="FY15" s="12">
        <f>SUMIFS('Absences 2016'!$T$7:$T$41,'Absences 2016'!$A$7:$A$41,A15,'Absences 2016'!$F$7:$F$41,BASE!$S$3)</f>
        <v>0</v>
      </c>
      <c r="FZ15" s="12">
        <f>SUMIFS('Absences 2016'!$T$7:$T$41,'Absences 2016'!$A$7:$A$41,A15,'Absences 2016'!$F$7:$F$41,BASE!$S$4)</f>
        <v>0</v>
      </c>
      <c r="GA15" s="87">
        <f>SUMIFS('Absences 2016'!$T$7:$T$41,'Absences 2016'!$A$7:$A$41,A15,'Absences 2016'!$F$7:$F$41,BASE!$S$5)</f>
        <v>0</v>
      </c>
      <c r="GB15" s="22">
        <f t="shared" si="37"/>
        <v>0</v>
      </c>
      <c r="GC15" s="22">
        <f t="shared" si="38"/>
        <v>0</v>
      </c>
      <c r="GD15" s="22">
        <f t="shared" si="39"/>
        <v>0</v>
      </c>
      <c r="GE15" s="22">
        <f t="shared" si="40"/>
        <v>0</v>
      </c>
      <c r="GF15" s="22">
        <f t="shared" si="41"/>
        <v>0</v>
      </c>
      <c r="GG15" s="22">
        <f t="shared" si="42"/>
        <v>0</v>
      </c>
      <c r="GH15" s="22">
        <f t="shared" si="43"/>
        <v>0</v>
      </c>
      <c r="GI15" s="22">
        <f t="shared" si="44"/>
        <v>0</v>
      </c>
    </row>
    <row r="16" spans="1:191" x14ac:dyDescent="0.25">
      <c r="A16" s="8">
        <f>+BASE!A14</f>
        <v>0</v>
      </c>
      <c r="B16" s="9">
        <f>+BASE!B14</f>
        <v>0</v>
      </c>
      <c r="C16" s="9">
        <f>+BASE!C14</f>
        <v>0</v>
      </c>
      <c r="D16" s="86">
        <f>SUMIFS('Suivi des arrêts'!$L$10:$L$43,'Suivi des arrêts'!$A$10:$A$43,A16,'Suivi des arrêts'!$G$10:$G$43,BASE!$L$3)</f>
        <v>0</v>
      </c>
      <c r="E16" s="12">
        <f>SUMIFS('Suivi des arrêts'!$L$10:$L$43,'Suivi des arrêts'!$A$10:$A$43,A16,'Suivi des arrêts'!$G$10:$G$43,BASE!$L$4)</f>
        <v>0</v>
      </c>
      <c r="F16" s="12">
        <f t="shared" si="1"/>
        <v>0</v>
      </c>
      <c r="G16" s="12">
        <f>SUMIFS('Suivi des arrêts'!$L$10:$L$43,'Suivi des arrêts'!$A$10:$A$43,A16,'Suivi des arrêts'!$G$10:$G$43,BASE!$L$1)</f>
        <v>0</v>
      </c>
      <c r="H16" s="12">
        <f>SUMIFS('Suivi des arrêts'!$L$10:$L$43,'Suivi des arrêts'!$A$10:$A$43,B16,'Suivi des arrêts'!$G$10:$G$43,BASE!$L$2)</f>
        <v>0</v>
      </c>
      <c r="I16" s="12">
        <f t="shared" si="2"/>
        <v>0</v>
      </c>
      <c r="J16" s="12">
        <f>SUMIFS('Suivi des arrêts'!$L$10:$L$43,'Suivi des arrêts'!$A$10:$A$43,A16,'Suivi des arrêts'!$G$10:$G$43,BASE!$L$5)</f>
        <v>0</v>
      </c>
      <c r="K16" s="12">
        <f>SUMIFS('Suivi des arrêts'!$L$10:$L$43,'Suivi des arrêts'!$A$10:$A$43,A16,'Suivi des arrêts'!$G$10:$G$43,BASE!$L$6)</f>
        <v>0</v>
      </c>
      <c r="L16" s="12">
        <f>SUMIFS('Suivi des arrêts'!$L$10:$L$43,'Suivi des arrêts'!$A$10:$A$43,A16,'Suivi des arrêts'!$G$10:$G$43,BASE!$L$8)</f>
        <v>0</v>
      </c>
      <c r="M16" s="12">
        <f t="shared" si="3"/>
        <v>0</v>
      </c>
      <c r="N16" s="12">
        <f>SUMIFS('Suivi des arrêts'!$L$10:$L$43,'Suivi des arrêts'!$A$10:$A$43,A16,'Suivi des arrêts'!$G$10:$G$43,BASE!$L$7)</f>
        <v>0</v>
      </c>
      <c r="O16" s="12">
        <f>SUMIFS('Absences 2016'!$I$7:$I$41,'Absences 2016'!$A$7:$A$41,A16,'Absences 2016'!$F$7:$F$41,BASE!$S$2)</f>
        <v>0</v>
      </c>
      <c r="P16" s="12">
        <f>SUMIFS('Absences 2016'!$I$7:$I$41,'Absences 2016'!$A$7:$A$41,A16,'Absences 2016'!$F$7:$F$41,BASE!$S$3)</f>
        <v>0</v>
      </c>
      <c r="Q16" s="12">
        <f>SUMIFS('Absences 2016'!$I$7:$I$41,'Absences 2016'!$A$7:$A$41,A16,'Absences 2016'!$F$7:$F$41,BASE!$S$4)</f>
        <v>0</v>
      </c>
      <c r="R16" s="87">
        <f>SUMIFS('Absences 2016'!$I$7:$I$41,'Absences 2016'!$A$7:$A$41,A16,'Absences 2016'!$F$7:$F$41,BASE!$S$5)</f>
        <v>0</v>
      </c>
      <c r="S16" s="86">
        <f>SUMIFS('Suivi des arrêts'!$M$10:$M$43,'Suivi des arrêts'!$A$10:$A$43,A16,'Suivi des arrêts'!$G$10:$G$43,BASE!$L$3)</f>
        <v>0</v>
      </c>
      <c r="T16" s="12">
        <f>SUMIFS('Suivi des arrêts'!$M$10:$M$43,'Suivi des arrêts'!$A$10:$A$43,A16,'Suivi des arrêts'!$G$10:$G$43,BASE!$L$4)</f>
        <v>0</v>
      </c>
      <c r="U16" s="12">
        <f t="shared" si="4"/>
        <v>0</v>
      </c>
      <c r="V16" s="12">
        <f>SUMIFS('Suivi des arrêts'!$M$10:$M$43,'Suivi des arrêts'!$A$10:$A$43,A16,'Suivi des arrêts'!$G$10:$G$43,BASE!$L$1)</f>
        <v>0</v>
      </c>
      <c r="W16" s="12">
        <f>SUMIFS('Suivi des arrêts'!$M$10:$M$43,'Suivi des arrêts'!$A$10:$A$43,A16,'Suivi des arrêts'!$G$10:$G$43,BASE!$L$2)</f>
        <v>0</v>
      </c>
      <c r="X16" s="12">
        <f t="shared" si="5"/>
        <v>0</v>
      </c>
      <c r="Y16" s="12">
        <f>SUMIFS('Suivi des arrêts'!$M$10:$M$43,'Suivi des arrêts'!$A$10:$A$43,A16,'Suivi des arrêts'!$G$10:$G$43,BASE!$L$5)</f>
        <v>0</v>
      </c>
      <c r="Z16" s="12">
        <f>SUMIFS('Suivi des arrêts'!$M$10:$M$43,'Suivi des arrêts'!$A$10:$A$43,A16,'Suivi des arrêts'!$G$10:$G$43,BASE!$L$6)</f>
        <v>0</v>
      </c>
      <c r="AA16" s="12">
        <f>SUMIFS('Suivi des arrêts'!$M$10:$M$43,'Suivi des arrêts'!$A$10:$A$43,A16,'Suivi des arrêts'!$G$10:$G$43,BASE!$L$8)</f>
        <v>0</v>
      </c>
      <c r="AB16" s="12">
        <f t="shared" si="6"/>
        <v>0</v>
      </c>
      <c r="AC16" s="12">
        <f>SUMIFS('Suivi des arrêts'!$M$10:$M$43,'Suivi des arrêts'!$A$10:$A$43,A16,'Suivi des arrêts'!$G$10:$G$43,BASE!$L$7)</f>
        <v>0</v>
      </c>
      <c r="AD16" s="12">
        <f>SUMIFS('Absences 2016'!$J$7:$J$41,'Absences 2016'!$A$7:$A$41,A16,'Absences 2016'!$F$7:$F$41,BASE!$S$2)</f>
        <v>0</v>
      </c>
      <c r="AE16" s="12">
        <f>SUMIFS('Absences 2016'!$J$7:$J$41,'Absences 2016'!$A$7:$A$41,A16,'Absences 2016'!$F$7:$F$41,BASE!$S$3)</f>
        <v>0</v>
      </c>
      <c r="AF16" s="12">
        <f>SUMIFS('Absences 2016'!$J$7:$J$41,'Absences 2016'!$A$7:$A$41,A16,'Absences 2016'!$F$7:$F$41,BASE!$S$4)</f>
        <v>0</v>
      </c>
      <c r="AG16" s="87">
        <f>SUMIFS('Absences 2016'!$J$7:$J$41,'Absences 2016'!$A$7:$A$41,A16,'Absences 2016'!$F$7:$F$41,BASE!$S$5)</f>
        <v>0</v>
      </c>
      <c r="AH16" s="86">
        <f>SUMIFS('Suivi des arrêts'!$N$10:$N$43,'Suivi des arrêts'!$A$10:$A$43,A16,'Suivi des arrêts'!$G$10:$G$43,BASE!$L$3)</f>
        <v>0</v>
      </c>
      <c r="AI16" s="12">
        <f>SUMIFS('Suivi des arrêts'!$N$10:$N$43,'Suivi des arrêts'!$A$10:$A$43,A16,'Suivi des arrêts'!$G$10:$G$43,BASE!$L$4)</f>
        <v>0</v>
      </c>
      <c r="AJ16" s="12">
        <f t="shared" si="7"/>
        <v>0</v>
      </c>
      <c r="AK16" s="12">
        <f>SUMIFS('Suivi des arrêts'!$N$10:$N$43,'Suivi des arrêts'!$A$10:$A$43,A16,'Suivi des arrêts'!$G$10:$G$43,BASE!$L$1)</f>
        <v>0</v>
      </c>
      <c r="AL16" s="12">
        <f>SUMIFS('Suivi des arrêts'!$N$10:$N$43,'Suivi des arrêts'!$A$10:$A$43,A16,'Suivi des arrêts'!$G$10:$G$43,BASE!$L$2)</f>
        <v>0</v>
      </c>
      <c r="AM16" s="12">
        <f t="shared" si="8"/>
        <v>0</v>
      </c>
      <c r="AN16" s="12">
        <f>SUMIFS('Suivi des arrêts'!$N$10:$N$43,'Suivi des arrêts'!$A$10:$A$43,A16,'Suivi des arrêts'!$G$10:$G$43,BASE!$L$5)</f>
        <v>0</v>
      </c>
      <c r="AO16" s="12">
        <f>SUMIFS('Suivi des arrêts'!$N$10:$N$43,'Suivi des arrêts'!$A$10:$A$43,A16,'Suivi des arrêts'!$G$10:$G$43,BASE!$L$6)</f>
        <v>0</v>
      </c>
      <c r="AP16" s="12">
        <f>SUMIFS('Suivi des arrêts'!$N$10:$N$43,'Suivi des arrêts'!$A$10:$A$43,A16,'Suivi des arrêts'!$G$10:$G$43,BASE!$L$8)</f>
        <v>0</v>
      </c>
      <c r="AQ16" s="12">
        <f t="shared" si="9"/>
        <v>0</v>
      </c>
      <c r="AR16" s="12">
        <f>SUMIFS('Suivi des arrêts'!$N$10:$N$43,'Suivi des arrêts'!$A$10:$A$43,A16,'Suivi des arrêts'!$G$10:$G$43,BASE!$L$7)</f>
        <v>0</v>
      </c>
      <c r="AS16" s="12">
        <f>SUMIFS('Absences 2016'!$K$7:$K$41,'Absences 2016'!$A$7:$A$41,A16,'Absences 2016'!$F$7:$F$41,BASE!$S$2)</f>
        <v>0</v>
      </c>
      <c r="AT16" s="12">
        <f>SUMIFS('Absences 2016'!$K$7:$K$41,'Absences 2016'!$A$7:$A$41,A16,'Absences 2016'!$F$7:$F$41,BASE!$S$3)</f>
        <v>0</v>
      </c>
      <c r="AU16" s="12">
        <f>SUMIFS('Absences 2016'!$K$7:$K$41,'Absences 2016'!$A$7:$A$41,A16,'Absences 2016'!$F$7:$F$41,BASE!$S$4)</f>
        <v>0</v>
      </c>
      <c r="AV16" s="87">
        <f>SUMIFS('Absences 2016'!$K$7:$K$41,'Absences 2016'!$A$7:$A$41,A16,'Absences 2016'!$F$7:$F$41,BASE!$S$5)</f>
        <v>0</v>
      </c>
      <c r="AW16" s="86">
        <f>SUMIFS('Suivi des arrêts'!$O$10:$O$43,'Suivi des arrêts'!$A$10:$A$43,A16,'Suivi des arrêts'!$G$10:$G$43,BASE!$L$3)</f>
        <v>0</v>
      </c>
      <c r="AX16" s="12">
        <f>SUMIFS('Suivi des arrêts'!$O$10:$O$43,'Suivi des arrêts'!$A$10:$A$43,A16,'Suivi des arrêts'!$G$10:$G$43,BASE!$L$4)</f>
        <v>0</v>
      </c>
      <c r="AY16" s="12">
        <f t="shared" si="10"/>
        <v>0</v>
      </c>
      <c r="AZ16" s="12">
        <f>SUMIFS('Suivi des arrêts'!$O$10:$O$43,'Suivi des arrêts'!$A$10:$A$43,A16,'Suivi des arrêts'!$G$10:$G$43,BASE!$L$1)</f>
        <v>0</v>
      </c>
      <c r="BA16" s="12">
        <f>SUMIFS('Suivi des arrêts'!$O$10:$O$43,'Suivi des arrêts'!$A$10:$A$43,A16,'Suivi des arrêts'!$G$10:$G$43,BASE!$L$2)</f>
        <v>0</v>
      </c>
      <c r="BB16" s="12">
        <f t="shared" si="11"/>
        <v>0</v>
      </c>
      <c r="BC16" s="12">
        <f>SUMIFS('Suivi des arrêts'!$O$10:$O$43,'Suivi des arrêts'!$A$10:$A$43,A16,'Suivi des arrêts'!$G$10:$G$43,BASE!$L$5)</f>
        <v>0</v>
      </c>
      <c r="BD16" s="12">
        <f>SUMIFS('Suivi des arrêts'!$O$10:$O$43,'Suivi des arrêts'!$A$10:$A$43,A16,'Suivi des arrêts'!$G$10:$G$43,BASE!$L$6)</f>
        <v>0</v>
      </c>
      <c r="BE16" s="12">
        <f>SUMIFS('Suivi des arrêts'!$O$10:$O$43,'Suivi des arrêts'!$A$10:$A$43,A16,'Suivi des arrêts'!$G$10:$G$43,BASE!$L$8)</f>
        <v>0</v>
      </c>
      <c r="BF16" s="12">
        <f t="shared" si="12"/>
        <v>0</v>
      </c>
      <c r="BG16" s="12">
        <f>SUMIFS('Suivi des arrêts'!$O$10:$O$43,'Suivi des arrêts'!$A$10:$A$43,A16,'Suivi des arrêts'!$G$10:$G$43,BASE!$L$7)</f>
        <v>0</v>
      </c>
      <c r="BH16" s="12">
        <f>SUMIFS('Absences 2016'!$L$7:$L$41,'Absences 2016'!$A$7:$A$41,A16,'Absences 2016'!$F$7:$F$41,BASE!$S$2)</f>
        <v>0</v>
      </c>
      <c r="BI16" s="12">
        <f>SUMIFS('Absences 2016'!$L$7:$L$41,'Absences 2016'!$A$7:$A$41,A16,'Absences 2016'!$F$7:$F$41,BASE!$S$3)</f>
        <v>0</v>
      </c>
      <c r="BJ16" s="12">
        <f>SUMIFS('Absences 2016'!$L$7:$L$41,'Absences 2016'!$A$7:$A$41,A16,'Absences 2016'!$F$7:$F$41,BASE!$S$4)</f>
        <v>0</v>
      </c>
      <c r="BK16" s="87">
        <f>SUMIFS('Absences 2016'!$L$7:$L$41,'Absences 2016'!$A$7:$A$41,A16,'Absences 2016'!$F$7:$F$41,BASE!$S$5)</f>
        <v>0</v>
      </c>
      <c r="BL16" s="86">
        <f>SUMIFS('Suivi des arrêts'!$P$10:$P$43,'Suivi des arrêts'!$A$10:$A$43,A16,'Suivi des arrêts'!$G$10:$G$43,BASE!$L$3)</f>
        <v>0</v>
      </c>
      <c r="BM16" s="12">
        <f>SUMIFS('Suivi des arrêts'!$P$10:$P$43,'Suivi des arrêts'!$A$10:$A$43,A16,'Suivi des arrêts'!$G$10:$G$43,BASE!$L$4)</f>
        <v>0</v>
      </c>
      <c r="BN16" s="12">
        <f t="shared" si="13"/>
        <v>0</v>
      </c>
      <c r="BO16" s="12">
        <f>SUMIFS('Suivi des arrêts'!$P$10:$P$43,'Suivi des arrêts'!$A$10:$A$43,A16,'Suivi des arrêts'!$G$10:$G$43,BASE!$L$1)</f>
        <v>0</v>
      </c>
      <c r="BP16" s="12">
        <f>SUMIFS('Suivi des arrêts'!$P$10:$P$43,'Suivi des arrêts'!$A$10:$A$43,A16,'Suivi des arrêts'!$G$10:$G$43,BASE!$L$2)</f>
        <v>0</v>
      </c>
      <c r="BQ16" s="12">
        <f t="shared" si="14"/>
        <v>0</v>
      </c>
      <c r="BR16" s="12">
        <f>SUMIFS('Suivi des arrêts'!$P$10:$P$43,'Suivi des arrêts'!$A$10:$A$43,A16,'Suivi des arrêts'!$G$10:$G$43,BASE!$L$5)</f>
        <v>0</v>
      </c>
      <c r="BS16" s="12">
        <f>SUMIFS('Suivi des arrêts'!$P$10:$P$43,'Suivi des arrêts'!$A$10:$A$43,A16,'Suivi des arrêts'!$G$10:$G$43,BASE!$L$6)</f>
        <v>0</v>
      </c>
      <c r="BT16" s="12">
        <f>SUMIFS('Suivi des arrêts'!$P$10:$P$43,'Suivi des arrêts'!$A$10:$A$43,A16,'Suivi des arrêts'!$G$10:$G$43,BASE!$L$8)</f>
        <v>0</v>
      </c>
      <c r="BU16" s="12">
        <f t="shared" si="15"/>
        <v>0</v>
      </c>
      <c r="BV16" s="12">
        <f>SUMIFS('Suivi des arrêts'!$P$10:$P$43,'Suivi des arrêts'!$A$10:$A$43,A16,'Suivi des arrêts'!$G$10:$G$43,BASE!$L$7)</f>
        <v>0</v>
      </c>
      <c r="BW16" s="12">
        <f>SUMIFS('Absences 2016'!$M$7:$M$41,'Absences 2016'!$A$7:$A$41,A16,'Absences 2016'!$F$7:$F$41,BASE!$S$2)</f>
        <v>0</v>
      </c>
      <c r="BX16" s="12">
        <f>SUMIFS('Absences 2016'!$M$7:$M$41,'Absences 2016'!$A$7:$A$41,A16,'Absences 2016'!$F$7:$F$41,BASE!$S$3)</f>
        <v>0</v>
      </c>
      <c r="BY16" s="12">
        <f>SUMIFS('Absences 2016'!$M$7:$M$41,'Absences 2016'!$A$7:$A$41,A16,'Absences 2016'!$F$7:$F$41,BASE!$S$4)</f>
        <v>0</v>
      </c>
      <c r="BZ16" s="87">
        <f>SUMIFS('Absences 2016'!$M$7:$M$41,'Absences 2016'!$A$7:$A$41,A16,'Absences 2016'!$F$7:$F$41,BASE!$S$5)</f>
        <v>0</v>
      </c>
      <c r="CA16" s="86">
        <f>SUMIFS('Suivi des arrêts'!$Q$10:$Q$43,'Suivi des arrêts'!$A$10:$A$43,A16,'Suivi des arrêts'!$G$10:$G$43,BASE!$L$3)</f>
        <v>0</v>
      </c>
      <c r="CB16" s="12">
        <f>SUMIFS('Suivi des arrêts'!$Q$10:$Q$43,'Suivi des arrêts'!$A$10:$A$43,A16,'Suivi des arrêts'!$G$10:$G$43,BASE!$L$4)</f>
        <v>0</v>
      </c>
      <c r="CC16" s="12">
        <f t="shared" si="16"/>
        <v>0</v>
      </c>
      <c r="CD16" s="12">
        <f>SUMIFS('Suivi des arrêts'!$Q$10:$Q$43,'Suivi des arrêts'!$A$10:$A$43,A16,'Suivi des arrêts'!$G$10:$G$43,BASE!$L$1)</f>
        <v>0</v>
      </c>
      <c r="CE16" s="12">
        <f>SUMIFS('Suivi des arrêts'!$Q$10:$Q$43,'Suivi des arrêts'!$A$10:$A$43,A16,'Suivi des arrêts'!$G$10:$G$43,BASE!$L$2)</f>
        <v>0</v>
      </c>
      <c r="CF16" s="12">
        <f t="shared" si="17"/>
        <v>0</v>
      </c>
      <c r="CG16" s="12">
        <f>SUMIFS('Suivi des arrêts'!$Q$10:$Q$43,'Suivi des arrêts'!$A$10:$A$43,A16,'Suivi des arrêts'!$G$10:$G$43,BASE!$L$5)</f>
        <v>0</v>
      </c>
      <c r="CH16" s="12">
        <f>SUMIFS('Suivi des arrêts'!$Q$10:$Q$43,'Suivi des arrêts'!$A$10:$A$43,A16,'Suivi des arrêts'!$G$10:$G$43,BASE!$L$6)</f>
        <v>0</v>
      </c>
      <c r="CI16" s="12">
        <f>SUMIFS('Suivi des arrêts'!$Q$10:$Q$43,'Suivi des arrêts'!$A$10:$A$43,A16,'Suivi des arrêts'!$G$10:$G$43,BASE!$L$8)</f>
        <v>0</v>
      </c>
      <c r="CJ16" s="12">
        <f t="shared" si="18"/>
        <v>0</v>
      </c>
      <c r="CK16" s="12">
        <f>SUMIFS('Suivi des arrêts'!$Q$10:$Q$43,'Suivi des arrêts'!$A$10:$A$43,A16,'Suivi des arrêts'!$G$10:$G$43,BASE!$L$7)</f>
        <v>0</v>
      </c>
      <c r="CL16" s="12">
        <f>SUMIFS('Absences 2016'!$N$7:$N$41,'Absences 2016'!$A$7:$A$41,A16,'Absences 2016'!$F$7:$F$41,BASE!$S$2)</f>
        <v>0</v>
      </c>
      <c r="CM16" s="12">
        <f>SUMIFS('Absences 2016'!$N$7:$N$41,'Absences 2016'!$A$7:$A$41,A16,'Absences 2016'!$F$7:$F$41,BASE!$S$3)</f>
        <v>0</v>
      </c>
      <c r="CN16" s="12">
        <f>SUMIFS('Absences 2016'!$N$7:$N$41,'Absences 2016'!$A$7:$A$41,A16,'Absences 2016'!$F$7:$F$41,BASE!$S$4)</f>
        <v>0</v>
      </c>
      <c r="CO16" s="87">
        <f>SUMIFS('Absences 2016'!$N$7:$N$41,'Absences 2016'!$A$7:$A$41,A16,'Absences 2016'!$F$7:$F$41,BASE!$S$5)</f>
        <v>0</v>
      </c>
      <c r="CP16" s="86">
        <f>SUMIFS('Suivi des arrêts'!$R$10:$R$43,'Suivi des arrêts'!$A$10:$A$43,A16,'Suivi des arrêts'!$G$10:$G$43,BASE!$L$3)</f>
        <v>0</v>
      </c>
      <c r="CQ16" s="12">
        <f>SUMIFS('Suivi des arrêts'!$R$10:$R$43,'Suivi des arrêts'!$A$10:$A$43,A16,'Suivi des arrêts'!$G$10:$G$43,BASE!$L$4)</f>
        <v>0</v>
      </c>
      <c r="CR16" s="12">
        <f t="shared" si="19"/>
        <v>0</v>
      </c>
      <c r="CS16" s="12">
        <f>SUMIFS('Suivi des arrêts'!$R$10:$R$43,'Suivi des arrêts'!$A$10:$A$43,A16,'Suivi des arrêts'!$G$10:$G$43,BASE!$L$1)</f>
        <v>0</v>
      </c>
      <c r="CT16" s="12">
        <f>SUMIFS('Suivi des arrêts'!$R$10:$R$43,'Suivi des arrêts'!$A$10:$A$43,A16,'Suivi des arrêts'!$G$10:$G$43,BASE!$L$2)</f>
        <v>0</v>
      </c>
      <c r="CU16" s="12">
        <f t="shared" si="20"/>
        <v>0</v>
      </c>
      <c r="CV16" s="12">
        <f>SUMIFS('Suivi des arrêts'!$R$10:$R$43,'Suivi des arrêts'!$A$10:$A$43,A16,'Suivi des arrêts'!$G$10:$G$43,BASE!$L$5)</f>
        <v>0</v>
      </c>
      <c r="CW16" s="12">
        <f>SUMIFS('Suivi des arrêts'!$R$10:$R$43,'Suivi des arrêts'!$A$10:$A$43,A16,'Suivi des arrêts'!$G$10:$G$43,BASE!$L$6)</f>
        <v>0</v>
      </c>
      <c r="CX16" s="12">
        <f>SUMIFS('Suivi des arrêts'!$R$10:$R$43,'Suivi des arrêts'!$A$10:$A$43,A16,'Suivi des arrêts'!$G$10:$G$43,BASE!$L$8)</f>
        <v>0</v>
      </c>
      <c r="CY16" s="12">
        <f t="shared" si="21"/>
        <v>0</v>
      </c>
      <c r="CZ16" s="12">
        <f>SUMIFS('Suivi des arrêts'!$R$10:$R$43,'Suivi des arrêts'!$A$10:$A$43,A16,'Suivi des arrêts'!$G$10:$G$43,BASE!$L$7)</f>
        <v>0</v>
      </c>
      <c r="DA16" s="12">
        <f>SUMIFS('Absences 2016'!$O$7:$O$41,'Absences 2016'!$A$7:$A$41,A16,'Absences 2016'!$F$7:$F$41,BASE!$S$2)</f>
        <v>0</v>
      </c>
      <c r="DB16" s="12">
        <f>SUMIFS('Absences 2016'!$O$7:$O$41,'Absences 2016'!$A$7:$A$41,A16,'Absences 2016'!$F$7:$F$41,BASE!$S$3)</f>
        <v>0</v>
      </c>
      <c r="DC16" s="12">
        <f>SUMIFS('Absences 2016'!$O$7:$O$41,'Absences 2016'!$A$7:$A$41,A16,'Absences 2016'!$F$7:$F$41,BASE!$S$4)</f>
        <v>0</v>
      </c>
      <c r="DD16" s="87">
        <f>SUMIFS('Absences 2016'!$O$7:$O$41,'Absences 2016'!$A$7:$A$41,A16,'Absences 2016'!$F$7:$F$41,BASE!$S$5)</f>
        <v>0</v>
      </c>
      <c r="DE16" s="86">
        <f>SUMIFS('Suivi des arrêts'!$S$10:$S$43,'Suivi des arrêts'!$A$10:$A$43,A16,'Suivi des arrêts'!$G$10:$G$43,BASE!$L$3)</f>
        <v>0</v>
      </c>
      <c r="DF16" s="12">
        <f>SUMIFS('Suivi des arrêts'!$S$10:$S$43,'Suivi des arrêts'!$A$10:$A$43,A16,'Suivi des arrêts'!$G$10:$G$43,BASE!$L$4)</f>
        <v>0</v>
      </c>
      <c r="DG16" s="12">
        <f t="shared" si="22"/>
        <v>0</v>
      </c>
      <c r="DH16" s="12">
        <f>SUMIFS('Suivi des arrêts'!$S$10:$S$43,'Suivi des arrêts'!$A$10:$A$43,A16,'Suivi des arrêts'!$G$10:$G$43,BASE!$L$1)</f>
        <v>0</v>
      </c>
      <c r="DI16" s="12">
        <f>SUMIFS('Suivi des arrêts'!$S$10:$S$43,'Suivi des arrêts'!$A$10:$A$43,A16,'Suivi des arrêts'!$G$10:$G$43,BASE!$L$2)</f>
        <v>0</v>
      </c>
      <c r="DJ16" s="12">
        <f t="shared" si="23"/>
        <v>0</v>
      </c>
      <c r="DK16" s="12">
        <f>SUMIFS('Suivi des arrêts'!$S$10:$S$43,'Suivi des arrêts'!$A$10:$A$43,A16,'Suivi des arrêts'!$G$10:$G$43,BASE!$L$5)</f>
        <v>0</v>
      </c>
      <c r="DL16" s="12">
        <f>SUMIFS('Suivi des arrêts'!$S$10:$S$43,'Suivi des arrêts'!$A$10:$A$43,A16,'Suivi des arrêts'!$G$10:$G$43,BASE!$L$6)</f>
        <v>0</v>
      </c>
      <c r="DM16" s="12">
        <f>SUMIFS('Suivi des arrêts'!$S$10:$S$43,'Suivi des arrêts'!$A$10:$A$43,A16,'Suivi des arrêts'!$G$10:$G$43,BASE!$L$8)</f>
        <v>0</v>
      </c>
      <c r="DN16" s="12">
        <f t="shared" si="24"/>
        <v>0</v>
      </c>
      <c r="DO16" s="12">
        <f>SUMIFS('Suivi des arrêts'!$S$10:$S$43,'Suivi des arrêts'!$A$10:$A$43,A16,'Suivi des arrêts'!$G$10:$G$43,BASE!$L$7)</f>
        <v>0</v>
      </c>
      <c r="DP16" s="12">
        <f>SUMIFS('Absences 2016'!$P$7:$P$41,'Absences 2016'!$A$7:$A$41,A16,'Absences 2016'!$F$7:$F$41,BASE!$S$2)</f>
        <v>0</v>
      </c>
      <c r="DQ16" s="12">
        <f>SUMIFS('Absences 2016'!$P$7:$P$41,'Absences 2016'!$A$7:$A$41,A16,'Absences 2016'!$F$7:$F$41,BASE!$S$3)</f>
        <v>0</v>
      </c>
      <c r="DR16" s="12">
        <f>SUMIFS('Absences 2016'!$P$7:$P$41,'Absences 2016'!$A$7:$A$41,A16,'Absences 2016'!$F$7:$F$41,BASE!$S$4)</f>
        <v>0</v>
      </c>
      <c r="DS16" s="87">
        <f>SUMIFS('Absences 2016'!$P$7:$P$41,'Absences 2016'!$A$7:$A$41,A16,'Absences 2016'!$F$7:$F$41,BASE!$S$5)</f>
        <v>0</v>
      </c>
      <c r="DT16" s="86">
        <f>SUMIFS('Suivi des arrêts'!$T$10:$T$43,'Suivi des arrêts'!$A$10:$A$43,A16,'Suivi des arrêts'!$G$10:$G$43,BASE!$L$3)</f>
        <v>0</v>
      </c>
      <c r="DU16" s="12">
        <f>SUMIFS('Suivi des arrêts'!$T$10:$T$43,'Suivi des arrêts'!$A$10:$A$43,A16,'Suivi des arrêts'!$G$10:$G$43,BASE!$L$4)</f>
        <v>0</v>
      </c>
      <c r="DV16" s="12">
        <f t="shared" si="25"/>
        <v>0</v>
      </c>
      <c r="DW16" s="12">
        <f>SUMIFS('Suivi des arrêts'!$T$10:$T$43,'Suivi des arrêts'!$A$10:$A$43,A16,'Suivi des arrêts'!$G$10:$G$43,BASE!$L$1)</f>
        <v>0</v>
      </c>
      <c r="DX16" s="12">
        <f>SUMIFS('Suivi des arrêts'!$T$10:$T$43,'Suivi des arrêts'!$A$10:$A$43,A16,'Suivi des arrêts'!$G$10:$G$43,BASE!$L$2)</f>
        <v>0</v>
      </c>
      <c r="DY16" s="12">
        <f t="shared" si="26"/>
        <v>0</v>
      </c>
      <c r="DZ16" s="12">
        <f>SUMIFS('Suivi des arrêts'!$T$10:$T$43,'Suivi des arrêts'!$A$10:$A$43,A16,'Suivi des arrêts'!$G$10:$G$43,BASE!$L$5)</f>
        <v>0</v>
      </c>
      <c r="EA16" s="12">
        <f>SUMIFS('Suivi des arrêts'!$T$10:$T$43,'Suivi des arrêts'!$A$10:$A$43,A16,'Suivi des arrêts'!$G$10:$G$43,BASE!$L$6)</f>
        <v>0</v>
      </c>
      <c r="EB16" s="12">
        <f>SUMIFS('Suivi des arrêts'!$T$10:$T$43,'Suivi des arrêts'!$A$10:$A$43,A16,'Suivi des arrêts'!$G$10:$G$43,BASE!$L$8)</f>
        <v>0</v>
      </c>
      <c r="EC16" s="12">
        <f t="shared" si="27"/>
        <v>0</v>
      </c>
      <c r="ED16" s="12">
        <f>SUMIFS('Suivi des arrêts'!$T$10:$T$43,'Suivi des arrêts'!$A$10:$A$43,A16,'Suivi des arrêts'!$G$10:$G$43,BASE!$L$7)</f>
        <v>0</v>
      </c>
      <c r="EE16" s="12">
        <f>SUMIFS('Absences 2016'!$Q$7:$Q$41,'Absences 2016'!$A$7:$A$41,A16,'Absences 2016'!$F$7:$F$41,BASE!$S$2)</f>
        <v>0</v>
      </c>
      <c r="EF16" s="12">
        <f>SUMIFS('Absences 2016'!$Q$7:$Q$41,'Absences 2016'!$A$7:$A$41,A16,'Absences 2016'!$F$7:$F$41,BASE!$S$3)</f>
        <v>0</v>
      </c>
      <c r="EG16" s="12">
        <f>SUMIFS('Absences 2016'!$Q$7:$Q$41,'Absences 2016'!$A$7:$A$41,A16,'Absences 2016'!$F$7:$F$41,BASE!$S$4)</f>
        <v>0</v>
      </c>
      <c r="EH16" s="87">
        <f>SUMIFS('Absences 2016'!$Q$7:$Q$41,'Absences 2016'!$A$7:$A$41,A16,'Absences 2016'!$F$7:$F$41,BASE!$S$5)</f>
        <v>0</v>
      </c>
      <c r="EI16" s="86">
        <f>SUMIFS('Suivi des arrêts'!$U$10:$U$43,'Suivi des arrêts'!$A$10:$A$43,A16,'Suivi des arrêts'!$G$10:$G$43,BASE!$L$3)</f>
        <v>0</v>
      </c>
      <c r="EJ16" s="12">
        <f>SUMIFS('Suivi des arrêts'!$U$10:$U$43,'Suivi des arrêts'!$A$10:$A$43,A16,'Suivi des arrêts'!$G$10:$G$43,BASE!$L$4)</f>
        <v>0</v>
      </c>
      <c r="EK16" s="12">
        <f t="shared" si="28"/>
        <v>0</v>
      </c>
      <c r="EL16" s="12">
        <f>SUMIFS('Suivi des arrêts'!$U$10:$U$43,'Suivi des arrêts'!$A$10:$A$43,A16,'Suivi des arrêts'!$G$10:$G$43,BASE!$L$1)</f>
        <v>0</v>
      </c>
      <c r="EM16" s="12">
        <f>SUMIFS('Suivi des arrêts'!$U$10:$U$43,'Suivi des arrêts'!$A$10:$A$43,A16,'Suivi des arrêts'!$G$10:$G$43,BASE!$L$2)</f>
        <v>0</v>
      </c>
      <c r="EN16" s="12">
        <f t="shared" si="29"/>
        <v>0</v>
      </c>
      <c r="EO16" s="12">
        <f>SUMIFS('Suivi des arrêts'!$U$10:$U$43,'Suivi des arrêts'!$A$10:$A$43,A16,'Suivi des arrêts'!$G$10:$G$43,BASE!$L$5)</f>
        <v>0</v>
      </c>
      <c r="EP16" s="12">
        <f>SUMIFS('Suivi des arrêts'!$U$10:$U$43,'Suivi des arrêts'!$A$10:$A$43,A16,'Suivi des arrêts'!$G$10:$G$43,BASE!$L$6)</f>
        <v>0</v>
      </c>
      <c r="EQ16" s="12">
        <f>SUMIFS('Suivi des arrêts'!$U$10:$U$43,'Suivi des arrêts'!$A$10:$A$43,A16,'Suivi des arrêts'!$G$10:$G$43,BASE!$L$8)</f>
        <v>0</v>
      </c>
      <c r="ER16" s="12">
        <f t="shared" si="30"/>
        <v>0</v>
      </c>
      <c r="ES16" s="12">
        <f>SUMIFS('Suivi des arrêts'!$U$10:$U$43,'Suivi des arrêts'!$A$10:$A$43,A16,'Suivi des arrêts'!$G$10:$G$43,BASE!$L$7)</f>
        <v>0</v>
      </c>
      <c r="ET16" s="12">
        <f>SUMIFS('Absences 2016'!$R$7:$R$41,'Absences 2016'!$A$7:$A$41,A16,'Absences 2016'!$F$7:$F$41,BASE!$S$2)</f>
        <v>0</v>
      </c>
      <c r="EU16" s="12">
        <f>SUMIFS('Absences 2016'!$R$7:$R$41,'Absences 2016'!$A$7:$A$41,A16,'Absences 2016'!$F$7:$F$41,BASE!$S$3)</f>
        <v>0</v>
      </c>
      <c r="EV16" s="12">
        <f>SUMIFS('Absences 2016'!$R$7:$R$41,'Absences 2016'!$A$7:$A$41,A16,'Absences 2016'!$F$7:$F$41,BASE!$S$4)</f>
        <v>0</v>
      </c>
      <c r="EW16" s="87">
        <f>SUMIFS('Absences 2016'!$R$7:$R$41,'Absences 2016'!$A$7:$A$41,A16,'Absences 2016'!$F$7:$F$41,BASE!$S$5)</f>
        <v>0</v>
      </c>
      <c r="EX16" s="86">
        <f>SUMIFS('Suivi des arrêts'!$V$10:$V$43,'Suivi des arrêts'!$A$10:$A$43,A16,'Suivi des arrêts'!$G$10:$G$43,BASE!$L$3)</f>
        <v>0</v>
      </c>
      <c r="EY16" s="12">
        <f>SUMIFS('Suivi des arrêts'!$V$10:$V$43,'Suivi des arrêts'!$A$10:$A$43,A16,'Suivi des arrêts'!$G$10:$G$43,BASE!$L$4)</f>
        <v>0</v>
      </c>
      <c r="EZ16" s="12">
        <f t="shared" si="31"/>
        <v>0</v>
      </c>
      <c r="FA16" s="12">
        <f>SUMIFS('Suivi des arrêts'!$V$10:$V$43,'Suivi des arrêts'!$A$10:$A$43,A16,'Suivi des arrêts'!$G$10:$G$43,BASE!$L$1)</f>
        <v>0</v>
      </c>
      <c r="FB16" s="12">
        <f>SUMIFS('Suivi des arrêts'!$V$10:$V$43,'Suivi des arrêts'!$A$10:$A$43,A16,'Suivi des arrêts'!$G$10:$G$43,BASE!$L$2)</f>
        <v>0</v>
      </c>
      <c r="FC16" s="12">
        <f t="shared" si="32"/>
        <v>0</v>
      </c>
      <c r="FD16" s="12">
        <f>SUMIFS('Suivi des arrêts'!$V$10:$V$43,'Suivi des arrêts'!$A$10:$A$43,A16,'Suivi des arrêts'!$G$10:$G$43,BASE!$L$5)</f>
        <v>0</v>
      </c>
      <c r="FE16" s="12">
        <f>SUMIFS('Suivi des arrêts'!$V$10:$V$43,'Suivi des arrêts'!$A$10:$A$43,A16,'Suivi des arrêts'!$G$10:$G$43,BASE!$L$6)</f>
        <v>0</v>
      </c>
      <c r="FF16" s="12">
        <f>SUMIFS('Suivi des arrêts'!$V$10:$V$43,'Suivi des arrêts'!$A$10:$A$43,A16,'Suivi des arrêts'!$G$10:$G$43,BASE!$L$8)</f>
        <v>0</v>
      </c>
      <c r="FG16" s="12">
        <f t="shared" si="33"/>
        <v>0</v>
      </c>
      <c r="FH16" s="12">
        <f>SUMIFS('Suivi des arrêts'!$V$10:$V$43,'Suivi des arrêts'!$A$10:$A$43,A16,'Suivi des arrêts'!$G$10:$G$43,BASE!$L$7)</f>
        <v>0</v>
      </c>
      <c r="FI16" s="12">
        <f>SUMIFS('Absences 2016'!$S$7:$S$41,'Absences 2016'!$A$7:$A$41,A16,'Absences 2016'!$F$7:$F$41,BASE!$S$2)</f>
        <v>0</v>
      </c>
      <c r="FJ16" s="12">
        <f>SUMIFS('Absences 2016'!$S$7:$S$41,'Absences 2016'!$A$7:$A$41,A16,'Absences 2016'!$F$7:$F$41,BASE!$S$3)</f>
        <v>0</v>
      </c>
      <c r="FK16" s="12">
        <f>SUMIFS('Absences 2016'!$S$7:$S$41,'Absences 2016'!$A$7:$A$41,A16,'Absences 2016'!$F$7:$F$41,BASE!$S$4)</f>
        <v>0</v>
      </c>
      <c r="FL16" s="87">
        <f>SUMIFS('Absences 2016'!$S$7:$S$41,'Absences 2016'!$A$7:$A$41,A16,'Absences 2016'!$F$7:$F$41,BASE!$S$5)</f>
        <v>0</v>
      </c>
      <c r="FM16" s="86">
        <f>SUMIFS('Suivi des arrêts'!$W$10:$W$43,'Suivi des arrêts'!$A$10:$A$43,A16,'Suivi des arrêts'!$G$10:$G$43,BASE!$L$3)</f>
        <v>0</v>
      </c>
      <c r="FN16" s="12">
        <f>SUMIFS('Suivi des arrêts'!$W$10:$W$43,'Suivi des arrêts'!$A$10:$A$43,A16,'Suivi des arrêts'!$G$10:$G$43,BASE!$L$4)</f>
        <v>0</v>
      </c>
      <c r="FO16" s="12">
        <f t="shared" si="34"/>
        <v>0</v>
      </c>
      <c r="FP16" s="12">
        <f>SUMIFS('Suivi des arrêts'!$W$10:$W$43,'Suivi des arrêts'!$A$10:$A$43,A16,'Suivi des arrêts'!$G$10:$G$43,BASE!$L$1)</f>
        <v>0</v>
      </c>
      <c r="FQ16" s="12">
        <f>SUMIFS('Suivi des arrêts'!$W$10:$W$43,'Suivi des arrêts'!$A$10:$A$43,A16,'Suivi des arrêts'!$G$10:$G$43,BASE!$L$2)</f>
        <v>0</v>
      </c>
      <c r="FR16" s="12">
        <f t="shared" si="35"/>
        <v>0</v>
      </c>
      <c r="FS16" s="12">
        <f>SUMIFS('Suivi des arrêts'!$W$10:$W$43,'Suivi des arrêts'!$A$10:$A$43,A16,'Suivi des arrêts'!$G$10:$G$43,BASE!$L$5)</f>
        <v>0</v>
      </c>
      <c r="FT16" s="12">
        <f>SUMIFS('Suivi des arrêts'!$W$10:$W$43,'Suivi des arrêts'!$A$10:$A$43,A16,'Suivi des arrêts'!$G$10:$G$43,BASE!$L$6)</f>
        <v>0</v>
      </c>
      <c r="FU16" s="12">
        <f>SUMIFS('Suivi des arrêts'!$W$10:$W$43,'Suivi des arrêts'!$A$10:$A$43,A16,'Suivi des arrêts'!$G$10:$G$43,BASE!$L$8)</f>
        <v>0</v>
      </c>
      <c r="FV16" s="12">
        <f t="shared" si="36"/>
        <v>0</v>
      </c>
      <c r="FW16" s="12">
        <f>SUMIFS('Suivi des arrêts'!$W$10:$W$43,'Suivi des arrêts'!$A$10:$A$43,A16,'Suivi des arrêts'!$G$10:$G$43,BASE!$L$7)</f>
        <v>0</v>
      </c>
      <c r="FX16" s="12">
        <f>SUMIFS('Absences 2016'!$T$7:$T$41,'Absences 2016'!$A$7:$A$41,A16,'Absences 2016'!$F$7:$F$41,BASE!$S$2)</f>
        <v>0</v>
      </c>
      <c r="FY16" s="12">
        <f>SUMIFS('Absences 2016'!$T$7:$T$41,'Absences 2016'!$A$7:$A$41,A16,'Absences 2016'!$F$7:$F$41,BASE!$S$3)</f>
        <v>0</v>
      </c>
      <c r="FZ16" s="12">
        <f>SUMIFS('Absences 2016'!$T$7:$T$41,'Absences 2016'!$A$7:$A$41,A16,'Absences 2016'!$F$7:$F$41,BASE!$S$4)</f>
        <v>0</v>
      </c>
      <c r="GA16" s="87">
        <f>SUMIFS('Absences 2016'!$T$7:$T$41,'Absences 2016'!$A$7:$A$41,A16,'Absences 2016'!$F$7:$F$41,BASE!$S$5)</f>
        <v>0</v>
      </c>
      <c r="GB16" s="22">
        <f t="shared" si="37"/>
        <v>0</v>
      </c>
      <c r="GC16" s="22">
        <f t="shared" si="38"/>
        <v>0</v>
      </c>
      <c r="GD16" s="22">
        <f t="shared" si="39"/>
        <v>0</v>
      </c>
      <c r="GE16" s="22">
        <f t="shared" si="40"/>
        <v>0</v>
      </c>
      <c r="GF16" s="22">
        <f t="shared" si="41"/>
        <v>0</v>
      </c>
      <c r="GG16" s="22">
        <f t="shared" si="42"/>
        <v>0</v>
      </c>
      <c r="GH16" s="22">
        <f t="shared" si="43"/>
        <v>0</v>
      </c>
      <c r="GI16" s="22">
        <f t="shared" si="44"/>
        <v>0</v>
      </c>
    </row>
    <row r="17" spans="1:191" x14ac:dyDescent="0.25">
      <c r="A17" s="8">
        <f>+BASE!A15</f>
        <v>0</v>
      </c>
      <c r="B17" s="9">
        <f>+BASE!B15</f>
        <v>0</v>
      </c>
      <c r="C17" s="9">
        <f>+BASE!C15</f>
        <v>0</v>
      </c>
      <c r="D17" s="86">
        <f>SUMIFS('Suivi des arrêts'!$L$10:$L$43,'Suivi des arrêts'!$A$10:$A$43,A17,'Suivi des arrêts'!$G$10:$G$43,BASE!$L$3)</f>
        <v>0</v>
      </c>
      <c r="E17" s="12">
        <f>SUMIFS('Suivi des arrêts'!$L$10:$L$43,'Suivi des arrêts'!$A$10:$A$43,A17,'Suivi des arrêts'!$G$10:$G$43,BASE!$L$4)</f>
        <v>0</v>
      </c>
      <c r="F17" s="12">
        <f t="shared" si="1"/>
        <v>0</v>
      </c>
      <c r="G17" s="12">
        <f>SUMIFS('Suivi des arrêts'!$L$10:$L$43,'Suivi des arrêts'!$A$10:$A$43,A17,'Suivi des arrêts'!$G$10:$G$43,BASE!$L$1)</f>
        <v>0</v>
      </c>
      <c r="H17" s="12">
        <f>SUMIFS('Suivi des arrêts'!$L$10:$L$43,'Suivi des arrêts'!$A$10:$A$43,B17,'Suivi des arrêts'!$G$10:$G$43,BASE!$L$2)</f>
        <v>0</v>
      </c>
      <c r="I17" s="12">
        <f t="shared" si="2"/>
        <v>0</v>
      </c>
      <c r="J17" s="12">
        <f>SUMIFS('Suivi des arrêts'!$L$10:$L$43,'Suivi des arrêts'!$A$10:$A$43,A17,'Suivi des arrêts'!$G$10:$G$43,BASE!$L$5)</f>
        <v>0</v>
      </c>
      <c r="K17" s="12">
        <f>SUMIFS('Suivi des arrêts'!$L$10:$L$43,'Suivi des arrêts'!$A$10:$A$43,A17,'Suivi des arrêts'!$G$10:$G$43,BASE!$L$6)</f>
        <v>0</v>
      </c>
      <c r="L17" s="12">
        <f>SUMIFS('Suivi des arrêts'!$L$10:$L$43,'Suivi des arrêts'!$A$10:$A$43,A17,'Suivi des arrêts'!$G$10:$G$43,BASE!$L$8)</f>
        <v>0</v>
      </c>
      <c r="M17" s="12">
        <f t="shared" si="3"/>
        <v>0</v>
      </c>
      <c r="N17" s="12">
        <f>SUMIFS('Suivi des arrêts'!$L$10:$L$43,'Suivi des arrêts'!$A$10:$A$43,A17,'Suivi des arrêts'!$G$10:$G$43,BASE!$L$7)</f>
        <v>0</v>
      </c>
      <c r="O17" s="12">
        <f>SUMIFS('Absences 2016'!$I$7:$I$41,'Absences 2016'!$A$7:$A$41,A17,'Absences 2016'!$F$7:$F$41,BASE!$S$2)</f>
        <v>0</v>
      </c>
      <c r="P17" s="12">
        <f>SUMIFS('Absences 2016'!$I$7:$I$41,'Absences 2016'!$A$7:$A$41,A17,'Absences 2016'!$F$7:$F$41,BASE!$S$3)</f>
        <v>0</v>
      </c>
      <c r="Q17" s="12">
        <f>SUMIFS('Absences 2016'!$I$7:$I$41,'Absences 2016'!$A$7:$A$41,A17,'Absences 2016'!$F$7:$F$41,BASE!$S$4)</f>
        <v>0</v>
      </c>
      <c r="R17" s="87">
        <f>SUMIFS('Absences 2016'!$I$7:$I$41,'Absences 2016'!$A$7:$A$41,A17,'Absences 2016'!$F$7:$F$41,BASE!$S$5)</f>
        <v>0</v>
      </c>
      <c r="S17" s="86">
        <f>SUMIFS('Suivi des arrêts'!$M$10:$M$43,'Suivi des arrêts'!$A$10:$A$43,A17,'Suivi des arrêts'!$G$10:$G$43,BASE!$L$3)</f>
        <v>0</v>
      </c>
      <c r="T17" s="12">
        <f>SUMIFS('Suivi des arrêts'!$M$10:$M$43,'Suivi des arrêts'!$A$10:$A$43,A17,'Suivi des arrêts'!$G$10:$G$43,BASE!$L$4)</f>
        <v>0</v>
      </c>
      <c r="U17" s="12">
        <f t="shared" si="4"/>
        <v>0</v>
      </c>
      <c r="V17" s="12">
        <f>SUMIFS('Suivi des arrêts'!$M$10:$M$43,'Suivi des arrêts'!$A$10:$A$43,A17,'Suivi des arrêts'!$G$10:$G$43,BASE!$L$1)</f>
        <v>0</v>
      </c>
      <c r="W17" s="12">
        <f>SUMIFS('Suivi des arrêts'!$M$10:$M$43,'Suivi des arrêts'!$A$10:$A$43,A17,'Suivi des arrêts'!$G$10:$G$43,BASE!$L$2)</f>
        <v>0</v>
      </c>
      <c r="X17" s="12">
        <f t="shared" si="5"/>
        <v>0</v>
      </c>
      <c r="Y17" s="12">
        <f>SUMIFS('Suivi des arrêts'!$M$10:$M$43,'Suivi des arrêts'!$A$10:$A$43,A17,'Suivi des arrêts'!$G$10:$G$43,BASE!$L$5)</f>
        <v>0</v>
      </c>
      <c r="Z17" s="12">
        <f>SUMIFS('Suivi des arrêts'!$M$10:$M$43,'Suivi des arrêts'!$A$10:$A$43,A17,'Suivi des arrêts'!$G$10:$G$43,BASE!$L$6)</f>
        <v>0</v>
      </c>
      <c r="AA17" s="12">
        <f>SUMIFS('Suivi des arrêts'!$M$10:$M$43,'Suivi des arrêts'!$A$10:$A$43,A17,'Suivi des arrêts'!$G$10:$G$43,BASE!$L$8)</f>
        <v>0</v>
      </c>
      <c r="AB17" s="12">
        <f t="shared" si="6"/>
        <v>0</v>
      </c>
      <c r="AC17" s="12">
        <f>SUMIFS('Suivi des arrêts'!$M$10:$M$43,'Suivi des arrêts'!$A$10:$A$43,A17,'Suivi des arrêts'!$G$10:$G$43,BASE!$L$7)</f>
        <v>0</v>
      </c>
      <c r="AD17" s="12">
        <f>SUMIFS('Absences 2016'!$J$7:$J$41,'Absences 2016'!$A$7:$A$41,A17,'Absences 2016'!$F$7:$F$41,BASE!$S$2)</f>
        <v>0</v>
      </c>
      <c r="AE17" s="12">
        <f>SUMIFS('Absences 2016'!$J$7:$J$41,'Absences 2016'!$A$7:$A$41,A17,'Absences 2016'!$F$7:$F$41,BASE!$S$3)</f>
        <v>0</v>
      </c>
      <c r="AF17" s="12">
        <f>SUMIFS('Absences 2016'!$J$7:$J$41,'Absences 2016'!$A$7:$A$41,A17,'Absences 2016'!$F$7:$F$41,BASE!$S$4)</f>
        <v>0</v>
      </c>
      <c r="AG17" s="87">
        <f>SUMIFS('Absences 2016'!$J$7:$J$41,'Absences 2016'!$A$7:$A$41,A17,'Absences 2016'!$F$7:$F$41,BASE!$S$5)</f>
        <v>0</v>
      </c>
      <c r="AH17" s="86">
        <f>SUMIFS('Suivi des arrêts'!$N$10:$N$43,'Suivi des arrêts'!$A$10:$A$43,A17,'Suivi des arrêts'!$G$10:$G$43,BASE!$L$3)</f>
        <v>0</v>
      </c>
      <c r="AI17" s="12">
        <f>SUMIFS('Suivi des arrêts'!$N$10:$N$43,'Suivi des arrêts'!$A$10:$A$43,A17,'Suivi des arrêts'!$G$10:$G$43,BASE!$L$4)</f>
        <v>0</v>
      </c>
      <c r="AJ17" s="12">
        <f t="shared" si="7"/>
        <v>0</v>
      </c>
      <c r="AK17" s="12">
        <f>SUMIFS('Suivi des arrêts'!$N$10:$N$43,'Suivi des arrêts'!$A$10:$A$43,A17,'Suivi des arrêts'!$G$10:$G$43,BASE!$L$1)</f>
        <v>0</v>
      </c>
      <c r="AL17" s="12">
        <f>SUMIFS('Suivi des arrêts'!$N$10:$N$43,'Suivi des arrêts'!$A$10:$A$43,A17,'Suivi des arrêts'!$G$10:$G$43,BASE!$L$2)</f>
        <v>0</v>
      </c>
      <c r="AM17" s="12">
        <f t="shared" si="8"/>
        <v>0</v>
      </c>
      <c r="AN17" s="12">
        <f>SUMIFS('Suivi des arrêts'!$N$10:$N$43,'Suivi des arrêts'!$A$10:$A$43,A17,'Suivi des arrêts'!$G$10:$G$43,BASE!$L$5)</f>
        <v>0</v>
      </c>
      <c r="AO17" s="12">
        <f>SUMIFS('Suivi des arrêts'!$N$10:$N$43,'Suivi des arrêts'!$A$10:$A$43,A17,'Suivi des arrêts'!$G$10:$G$43,BASE!$L$6)</f>
        <v>0</v>
      </c>
      <c r="AP17" s="12">
        <f>SUMIFS('Suivi des arrêts'!$N$10:$N$43,'Suivi des arrêts'!$A$10:$A$43,A17,'Suivi des arrêts'!$G$10:$G$43,BASE!$L$8)</f>
        <v>0</v>
      </c>
      <c r="AQ17" s="12">
        <f t="shared" si="9"/>
        <v>0</v>
      </c>
      <c r="AR17" s="12">
        <f>SUMIFS('Suivi des arrêts'!$N$10:$N$43,'Suivi des arrêts'!$A$10:$A$43,A17,'Suivi des arrêts'!$G$10:$G$43,BASE!$L$7)</f>
        <v>0</v>
      </c>
      <c r="AS17" s="12">
        <f>SUMIFS('Absences 2016'!$K$7:$K$41,'Absences 2016'!$A$7:$A$41,A17,'Absences 2016'!$F$7:$F$41,BASE!$S$2)</f>
        <v>0</v>
      </c>
      <c r="AT17" s="12">
        <f>SUMIFS('Absences 2016'!$K$7:$K$41,'Absences 2016'!$A$7:$A$41,A17,'Absences 2016'!$F$7:$F$41,BASE!$S$3)</f>
        <v>0</v>
      </c>
      <c r="AU17" s="12">
        <f>SUMIFS('Absences 2016'!$K$7:$K$41,'Absences 2016'!$A$7:$A$41,A17,'Absences 2016'!$F$7:$F$41,BASE!$S$4)</f>
        <v>0</v>
      </c>
      <c r="AV17" s="87">
        <f>SUMIFS('Absences 2016'!$K$7:$K$41,'Absences 2016'!$A$7:$A$41,A17,'Absences 2016'!$F$7:$F$41,BASE!$S$5)</f>
        <v>0</v>
      </c>
      <c r="AW17" s="86">
        <f>SUMIFS('Suivi des arrêts'!$O$10:$O$43,'Suivi des arrêts'!$A$10:$A$43,A17,'Suivi des arrêts'!$G$10:$G$43,BASE!$L$3)</f>
        <v>0</v>
      </c>
      <c r="AX17" s="12">
        <f>SUMIFS('Suivi des arrêts'!$O$10:$O$43,'Suivi des arrêts'!$A$10:$A$43,A17,'Suivi des arrêts'!$G$10:$G$43,BASE!$L$4)</f>
        <v>0</v>
      </c>
      <c r="AY17" s="12">
        <f t="shared" si="10"/>
        <v>0</v>
      </c>
      <c r="AZ17" s="12">
        <f>SUMIFS('Suivi des arrêts'!$O$10:$O$43,'Suivi des arrêts'!$A$10:$A$43,A17,'Suivi des arrêts'!$G$10:$G$43,BASE!$L$1)</f>
        <v>0</v>
      </c>
      <c r="BA17" s="12">
        <f>SUMIFS('Suivi des arrêts'!$O$10:$O$43,'Suivi des arrêts'!$A$10:$A$43,A17,'Suivi des arrêts'!$G$10:$G$43,BASE!$L$2)</f>
        <v>0</v>
      </c>
      <c r="BB17" s="12">
        <f t="shared" si="11"/>
        <v>0</v>
      </c>
      <c r="BC17" s="12">
        <f>SUMIFS('Suivi des arrêts'!$O$10:$O$43,'Suivi des arrêts'!$A$10:$A$43,A17,'Suivi des arrêts'!$G$10:$G$43,BASE!$L$5)</f>
        <v>0</v>
      </c>
      <c r="BD17" s="12">
        <f>SUMIFS('Suivi des arrêts'!$O$10:$O$43,'Suivi des arrêts'!$A$10:$A$43,A17,'Suivi des arrêts'!$G$10:$G$43,BASE!$L$6)</f>
        <v>0</v>
      </c>
      <c r="BE17" s="12">
        <f>SUMIFS('Suivi des arrêts'!$O$10:$O$43,'Suivi des arrêts'!$A$10:$A$43,A17,'Suivi des arrêts'!$G$10:$G$43,BASE!$L$8)</f>
        <v>0</v>
      </c>
      <c r="BF17" s="12">
        <f t="shared" si="12"/>
        <v>0</v>
      </c>
      <c r="BG17" s="12">
        <f>SUMIFS('Suivi des arrêts'!$O$10:$O$43,'Suivi des arrêts'!$A$10:$A$43,A17,'Suivi des arrêts'!$G$10:$G$43,BASE!$L$7)</f>
        <v>0</v>
      </c>
      <c r="BH17" s="12">
        <f>SUMIFS('Absences 2016'!$L$7:$L$41,'Absences 2016'!$A$7:$A$41,A17,'Absences 2016'!$F$7:$F$41,BASE!$S$2)</f>
        <v>0</v>
      </c>
      <c r="BI17" s="12">
        <f>SUMIFS('Absences 2016'!$L$7:$L$41,'Absences 2016'!$A$7:$A$41,A17,'Absences 2016'!$F$7:$F$41,BASE!$S$3)</f>
        <v>0</v>
      </c>
      <c r="BJ17" s="12">
        <f>SUMIFS('Absences 2016'!$L$7:$L$41,'Absences 2016'!$A$7:$A$41,A17,'Absences 2016'!$F$7:$F$41,BASE!$S$4)</f>
        <v>0</v>
      </c>
      <c r="BK17" s="87">
        <f>SUMIFS('Absences 2016'!$L$7:$L$41,'Absences 2016'!$A$7:$A$41,A17,'Absences 2016'!$F$7:$F$41,BASE!$S$5)</f>
        <v>0</v>
      </c>
      <c r="BL17" s="86">
        <f>SUMIFS('Suivi des arrêts'!$P$10:$P$43,'Suivi des arrêts'!$A$10:$A$43,A17,'Suivi des arrêts'!$G$10:$G$43,BASE!$L$3)</f>
        <v>0</v>
      </c>
      <c r="BM17" s="12">
        <f>SUMIFS('Suivi des arrêts'!$P$10:$P$43,'Suivi des arrêts'!$A$10:$A$43,A17,'Suivi des arrêts'!$G$10:$G$43,BASE!$L$4)</f>
        <v>0</v>
      </c>
      <c r="BN17" s="12">
        <f t="shared" si="13"/>
        <v>0</v>
      </c>
      <c r="BO17" s="12">
        <f>SUMIFS('Suivi des arrêts'!$P$10:$P$43,'Suivi des arrêts'!$A$10:$A$43,A17,'Suivi des arrêts'!$G$10:$G$43,BASE!$L$1)</f>
        <v>0</v>
      </c>
      <c r="BP17" s="12">
        <f>SUMIFS('Suivi des arrêts'!$P$10:$P$43,'Suivi des arrêts'!$A$10:$A$43,A17,'Suivi des arrêts'!$G$10:$G$43,BASE!$L$2)</f>
        <v>0</v>
      </c>
      <c r="BQ17" s="12">
        <f t="shared" si="14"/>
        <v>0</v>
      </c>
      <c r="BR17" s="12">
        <f>SUMIFS('Suivi des arrêts'!$P$10:$P$43,'Suivi des arrêts'!$A$10:$A$43,A17,'Suivi des arrêts'!$G$10:$G$43,BASE!$L$5)</f>
        <v>0</v>
      </c>
      <c r="BS17" s="12">
        <f>SUMIFS('Suivi des arrêts'!$P$10:$P$43,'Suivi des arrêts'!$A$10:$A$43,A17,'Suivi des arrêts'!$G$10:$G$43,BASE!$L$6)</f>
        <v>0</v>
      </c>
      <c r="BT17" s="12">
        <f>SUMIFS('Suivi des arrêts'!$P$10:$P$43,'Suivi des arrêts'!$A$10:$A$43,A17,'Suivi des arrêts'!$G$10:$G$43,BASE!$L$8)</f>
        <v>0</v>
      </c>
      <c r="BU17" s="12">
        <f t="shared" si="15"/>
        <v>0</v>
      </c>
      <c r="BV17" s="12">
        <f>SUMIFS('Suivi des arrêts'!$P$10:$P$43,'Suivi des arrêts'!$A$10:$A$43,A17,'Suivi des arrêts'!$G$10:$G$43,BASE!$L$7)</f>
        <v>0</v>
      </c>
      <c r="BW17" s="12">
        <f>SUMIFS('Absences 2016'!$M$7:$M$41,'Absences 2016'!$A$7:$A$41,A17,'Absences 2016'!$F$7:$F$41,BASE!$S$2)</f>
        <v>0</v>
      </c>
      <c r="BX17" s="12">
        <f>SUMIFS('Absences 2016'!$M$7:$M$41,'Absences 2016'!$A$7:$A$41,A17,'Absences 2016'!$F$7:$F$41,BASE!$S$3)</f>
        <v>0</v>
      </c>
      <c r="BY17" s="12">
        <f>SUMIFS('Absences 2016'!$M$7:$M$41,'Absences 2016'!$A$7:$A$41,A17,'Absences 2016'!$F$7:$F$41,BASE!$S$4)</f>
        <v>0</v>
      </c>
      <c r="BZ17" s="87">
        <f>SUMIFS('Absences 2016'!$M$7:$M$41,'Absences 2016'!$A$7:$A$41,A17,'Absences 2016'!$F$7:$F$41,BASE!$S$5)</f>
        <v>0</v>
      </c>
      <c r="CA17" s="86">
        <f>SUMIFS('Suivi des arrêts'!$Q$10:$Q$43,'Suivi des arrêts'!$A$10:$A$43,A17,'Suivi des arrêts'!$G$10:$G$43,BASE!$L$3)</f>
        <v>0</v>
      </c>
      <c r="CB17" s="12">
        <f>SUMIFS('Suivi des arrêts'!$Q$10:$Q$43,'Suivi des arrêts'!$A$10:$A$43,A17,'Suivi des arrêts'!$G$10:$G$43,BASE!$L$4)</f>
        <v>0</v>
      </c>
      <c r="CC17" s="12">
        <f t="shared" si="16"/>
        <v>0</v>
      </c>
      <c r="CD17" s="12">
        <f>SUMIFS('Suivi des arrêts'!$Q$10:$Q$43,'Suivi des arrêts'!$A$10:$A$43,A17,'Suivi des arrêts'!$G$10:$G$43,BASE!$L$1)</f>
        <v>0</v>
      </c>
      <c r="CE17" s="12">
        <f>SUMIFS('Suivi des arrêts'!$Q$10:$Q$43,'Suivi des arrêts'!$A$10:$A$43,A17,'Suivi des arrêts'!$G$10:$G$43,BASE!$L$2)</f>
        <v>0</v>
      </c>
      <c r="CF17" s="12">
        <f t="shared" si="17"/>
        <v>0</v>
      </c>
      <c r="CG17" s="12">
        <f>SUMIFS('Suivi des arrêts'!$Q$10:$Q$43,'Suivi des arrêts'!$A$10:$A$43,A17,'Suivi des arrêts'!$G$10:$G$43,BASE!$L$5)</f>
        <v>0</v>
      </c>
      <c r="CH17" s="12">
        <f>SUMIFS('Suivi des arrêts'!$Q$10:$Q$43,'Suivi des arrêts'!$A$10:$A$43,A17,'Suivi des arrêts'!$G$10:$G$43,BASE!$L$6)</f>
        <v>0</v>
      </c>
      <c r="CI17" s="12">
        <f>SUMIFS('Suivi des arrêts'!$Q$10:$Q$43,'Suivi des arrêts'!$A$10:$A$43,A17,'Suivi des arrêts'!$G$10:$G$43,BASE!$L$8)</f>
        <v>0</v>
      </c>
      <c r="CJ17" s="12">
        <f t="shared" si="18"/>
        <v>0</v>
      </c>
      <c r="CK17" s="12">
        <f>SUMIFS('Suivi des arrêts'!$Q$10:$Q$43,'Suivi des arrêts'!$A$10:$A$43,A17,'Suivi des arrêts'!$G$10:$G$43,BASE!$L$7)</f>
        <v>0</v>
      </c>
      <c r="CL17" s="12">
        <f>SUMIFS('Absences 2016'!$N$7:$N$41,'Absences 2016'!$A$7:$A$41,A17,'Absences 2016'!$F$7:$F$41,BASE!$S$2)</f>
        <v>0</v>
      </c>
      <c r="CM17" s="12">
        <f>SUMIFS('Absences 2016'!$N$7:$N$41,'Absences 2016'!$A$7:$A$41,A17,'Absences 2016'!$F$7:$F$41,BASE!$S$3)</f>
        <v>0</v>
      </c>
      <c r="CN17" s="12">
        <f>SUMIFS('Absences 2016'!$N$7:$N$41,'Absences 2016'!$A$7:$A$41,A17,'Absences 2016'!$F$7:$F$41,BASE!$S$4)</f>
        <v>0</v>
      </c>
      <c r="CO17" s="87">
        <f>SUMIFS('Absences 2016'!$N$7:$N$41,'Absences 2016'!$A$7:$A$41,A17,'Absences 2016'!$F$7:$F$41,BASE!$S$5)</f>
        <v>0</v>
      </c>
      <c r="CP17" s="86">
        <f>SUMIFS('Suivi des arrêts'!$R$10:$R$43,'Suivi des arrêts'!$A$10:$A$43,A17,'Suivi des arrêts'!$G$10:$G$43,BASE!$L$3)</f>
        <v>0</v>
      </c>
      <c r="CQ17" s="12">
        <f>SUMIFS('Suivi des arrêts'!$R$10:$R$43,'Suivi des arrêts'!$A$10:$A$43,A17,'Suivi des arrêts'!$G$10:$G$43,BASE!$L$4)</f>
        <v>0</v>
      </c>
      <c r="CR17" s="12">
        <f t="shared" si="19"/>
        <v>0</v>
      </c>
      <c r="CS17" s="12">
        <f>SUMIFS('Suivi des arrêts'!$R$10:$R$43,'Suivi des arrêts'!$A$10:$A$43,A17,'Suivi des arrêts'!$G$10:$G$43,BASE!$L$1)</f>
        <v>0</v>
      </c>
      <c r="CT17" s="12">
        <f>SUMIFS('Suivi des arrêts'!$R$10:$R$43,'Suivi des arrêts'!$A$10:$A$43,A17,'Suivi des arrêts'!$G$10:$G$43,BASE!$L$2)</f>
        <v>0</v>
      </c>
      <c r="CU17" s="12">
        <f t="shared" si="20"/>
        <v>0</v>
      </c>
      <c r="CV17" s="12">
        <f>SUMIFS('Suivi des arrêts'!$R$10:$R$43,'Suivi des arrêts'!$A$10:$A$43,A17,'Suivi des arrêts'!$G$10:$G$43,BASE!$L$5)</f>
        <v>0</v>
      </c>
      <c r="CW17" s="12">
        <f>SUMIFS('Suivi des arrêts'!$R$10:$R$43,'Suivi des arrêts'!$A$10:$A$43,A17,'Suivi des arrêts'!$G$10:$G$43,BASE!$L$6)</f>
        <v>0</v>
      </c>
      <c r="CX17" s="12">
        <f>SUMIFS('Suivi des arrêts'!$R$10:$R$43,'Suivi des arrêts'!$A$10:$A$43,A17,'Suivi des arrêts'!$G$10:$G$43,BASE!$L$8)</f>
        <v>0</v>
      </c>
      <c r="CY17" s="12">
        <f t="shared" si="21"/>
        <v>0</v>
      </c>
      <c r="CZ17" s="12">
        <f>SUMIFS('Suivi des arrêts'!$R$10:$R$43,'Suivi des arrêts'!$A$10:$A$43,A17,'Suivi des arrêts'!$G$10:$G$43,BASE!$L$7)</f>
        <v>0</v>
      </c>
      <c r="DA17" s="12">
        <f>SUMIFS('Absences 2016'!$O$7:$O$41,'Absences 2016'!$A$7:$A$41,A17,'Absences 2016'!$F$7:$F$41,BASE!$S$2)</f>
        <v>0</v>
      </c>
      <c r="DB17" s="12">
        <f>SUMIFS('Absences 2016'!$O$7:$O$41,'Absences 2016'!$A$7:$A$41,A17,'Absences 2016'!$F$7:$F$41,BASE!$S$3)</f>
        <v>0</v>
      </c>
      <c r="DC17" s="12">
        <f>SUMIFS('Absences 2016'!$O$7:$O$41,'Absences 2016'!$A$7:$A$41,A17,'Absences 2016'!$F$7:$F$41,BASE!$S$4)</f>
        <v>0</v>
      </c>
      <c r="DD17" s="87">
        <f>SUMIFS('Absences 2016'!$O$7:$O$41,'Absences 2016'!$A$7:$A$41,A17,'Absences 2016'!$F$7:$F$41,BASE!$S$5)</f>
        <v>0</v>
      </c>
      <c r="DE17" s="86">
        <f>SUMIFS('Suivi des arrêts'!$S$10:$S$43,'Suivi des arrêts'!$A$10:$A$43,A17,'Suivi des arrêts'!$G$10:$G$43,BASE!$L$3)</f>
        <v>0</v>
      </c>
      <c r="DF17" s="12">
        <f>SUMIFS('Suivi des arrêts'!$S$10:$S$43,'Suivi des arrêts'!$A$10:$A$43,A17,'Suivi des arrêts'!$G$10:$G$43,BASE!$L$4)</f>
        <v>0</v>
      </c>
      <c r="DG17" s="12">
        <f t="shared" si="22"/>
        <v>0</v>
      </c>
      <c r="DH17" s="12">
        <f>SUMIFS('Suivi des arrêts'!$S$10:$S$43,'Suivi des arrêts'!$A$10:$A$43,A17,'Suivi des arrêts'!$G$10:$G$43,BASE!$L$1)</f>
        <v>0</v>
      </c>
      <c r="DI17" s="12">
        <f>SUMIFS('Suivi des arrêts'!$S$10:$S$43,'Suivi des arrêts'!$A$10:$A$43,A17,'Suivi des arrêts'!$G$10:$G$43,BASE!$L$2)</f>
        <v>0</v>
      </c>
      <c r="DJ17" s="12">
        <f t="shared" si="23"/>
        <v>0</v>
      </c>
      <c r="DK17" s="12">
        <f>SUMIFS('Suivi des arrêts'!$S$10:$S$43,'Suivi des arrêts'!$A$10:$A$43,A17,'Suivi des arrêts'!$G$10:$G$43,BASE!$L$5)</f>
        <v>0</v>
      </c>
      <c r="DL17" s="12">
        <f>SUMIFS('Suivi des arrêts'!$S$10:$S$43,'Suivi des arrêts'!$A$10:$A$43,A17,'Suivi des arrêts'!$G$10:$G$43,BASE!$L$6)</f>
        <v>0</v>
      </c>
      <c r="DM17" s="12">
        <f>SUMIFS('Suivi des arrêts'!$S$10:$S$43,'Suivi des arrêts'!$A$10:$A$43,A17,'Suivi des arrêts'!$G$10:$G$43,BASE!$L$8)</f>
        <v>0</v>
      </c>
      <c r="DN17" s="12">
        <f t="shared" si="24"/>
        <v>0</v>
      </c>
      <c r="DO17" s="12">
        <f>SUMIFS('Suivi des arrêts'!$S$10:$S$43,'Suivi des arrêts'!$A$10:$A$43,A17,'Suivi des arrêts'!$G$10:$G$43,BASE!$L$7)</f>
        <v>0</v>
      </c>
      <c r="DP17" s="12">
        <f>SUMIFS('Absences 2016'!$P$7:$P$41,'Absences 2016'!$A$7:$A$41,A17,'Absences 2016'!$F$7:$F$41,BASE!$S$2)</f>
        <v>0</v>
      </c>
      <c r="DQ17" s="12">
        <f>SUMIFS('Absences 2016'!$P$7:$P$41,'Absences 2016'!$A$7:$A$41,A17,'Absences 2016'!$F$7:$F$41,BASE!$S$3)</f>
        <v>0</v>
      </c>
      <c r="DR17" s="12">
        <f>SUMIFS('Absences 2016'!$P$7:$P$41,'Absences 2016'!$A$7:$A$41,A17,'Absences 2016'!$F$7:$F$41,BASE!$S$4)</f>
        <v>0</v>
      </c>
      <c r="DS17" s="87">
        <f>SUMIFS('Absences 2016'!$P$7:$P$41,'Absences 2016'!$A$7:$A$41,A17,'Absences 2016'!$F$7:$F$41,BASE!$S$5)</f>
        <v>0</v>
      </c>
      <c r="DT17" s="86">
        <f>SUMIFS('Suivi des arrêts'!$T$10:$T$43,'Suivi des arrêts'!$A$10:$A$43,A17,'Suivi des arrêts'!$G$10:$G$43,BASE!$L$3)</f>
        <v>0</v>
      </c>
      <c r="DU17" s="12">
        <f>SUMIFS('Suivi des arrêts'!$T$10:$T$43,'Suivi des arrêts'!$A$10:$A$43,A17,'Suivi des arrêts'!$G$10:$G$43,BASE!$L$4)</f>
        <v>0</v>
      </c>
      <c r="DV17" s="12">
        <f t="shared" si="25"/>
        <v>0</v>
      </c>
      <c r="DW17" s="12">
        <f>SUMIFS('Suivi des arrêts'!$T$10:$T$43,'Suivi des arrêts'!$A$10:$A$43,A17,'Suivi des arrêts'!$G$10:$G$43,BASE!$L$1)</f>
        <v>0</v>
      </c>
      <c r="DX17" s="12">
        <f>SUMIFS('Suivi des arrêts'!$T$10:$T$43,'Suivi des arrêts'!$A$10:$A$43,A17,'Suivi des arrêts'!$G$10:$G$43,BASE!$L$2)</f>
        <v>0</v>
      </c>
      <c r="DY17" s="12">
        <f t="shared" si="26"/>
        <v>0</v>
      </c>
      <c r="DZ17" s="12">
        <f>SUMIFS('Suivi des arrêts'!$T$10:$T$43,'Suivi des arrêts'!$A$10:$A$43,A17,'Suivi des arrêts'!$G$10:$G$43,BASE!$L$5)</f>
        <v>0</v>
      </c>
      <c r="EA17" s="12">
        <f>SUMIFS('Suivi des arrêts'!$T$10:$T$43,'Suivi des arrêts'!$A$10:$A$43,A17,'Suivi des arrêts'!$G$10:$G$43,BASE!$L$6)</f>
        <v>0</v>
      </c>
      <c r="EB17" s="12">
        <f>SUMIFS('Suivi des arrêts'!$T$10:$T$43,'Suivi des arrêts'!$A$10:$A$43,A17,'Suivi des arrêts'!$G$10:$G$43,BASE!$L$8)</f>
        <v>0</v>
      </c>
      <c r="EC17" s="12">
        <f t="shared" si="27"/>
        <v>0</v>
      </c>
      <c r="ED17" s="12">
        <f>SUMIFS('Suivi des arrêts'!$T$10:$T$43,'Suivi des arrêts'!$A$10:$A$43,A17,'Suivi des arrêts'!$G$10:$G$43,BASE!$L$7)</f>
        <v>0</v>
      </c>
      <c r="EE17" s="12">
        <f>SUMIFS('Absences 2016'!$Q$7:$Q$41,'Absences 2016'!$A$7:$A$41,A17,'Absences 2016'!$F$7:$F$41,BASE!$S$2)</f>
        <v>0</v>
      </c>
      <c r="EF17" s="12">
        <f>SUMIFS('Absences 2016'!$Q$7:$Q$41,'Absences 2016'!$A$7:$A$41,A17,'Absences 2016'!$F$7:$F$41,BASE!$S$3)</f>
        <v>0</v>
      </c>
      <c r="EG17" s="12">
        <f>SUMIFS('Absences 2016'!$Q$7:$Q$41,'Absences 2016'!$A$7:$A$41,A17,'Absences 2016'!$F$7:$F$41,BASE!$S$4)</f>
        <v>0</v>
      </c>
      <c r="EH17" s="87">
        <f>SUMIFS('Absences 2016'!$Q$7:$Q$41,'Absences 2016'!$A$7:$A$41,A17,'Absences 2016'!$F$7:$F$41,BASE!$S$5)</f>
        <v>0</v>
      </c>
      <c r="EI17" s="86">
        <f>SUMIFS('Suivi des arrêts'!$U$10:$U$43,'Suivi des arrêts'!$A$10:$A$43,A17,'Suivi des arrêts'!$G$10:$G$43,BASE!$L$3)</f>
        <v>0</v>
      </c>
      <c r="EJ17" s="12">
        <f>SUMIFS('Suivi des arrêts'!$U$10:$U$43,'Suivi des arrêts'!$A$10:$A$43,A17,'Suivi des arrêts'!$G$10:$G$43,BASE!$L$4)</f>
        <v>0</v>
      </c>
      <c r="EK17" s="12">
        <f t="shared" si="28"/>
        <v>0</v>
      </c>
      <c r="EL17" s="12">
        <f>SUMIFS('Suivi des arrêts'!$U$10:$U$43,'Suivi des arrêts'!$A$10:$A$43,A17,'Suivi des arrêts'!$G$10:$G$43,BASE!$L$1)</f>
        <v>0</v>
      </c>
      <c r="EM17" s="12">
        <f>SUMIFS('Suivi des arrêts'!$U$10:$U$43,'Suivi des arrêts'!$A$10:$A$43,A17,'Suivi des arrêts'!$G$10:$G$43,BASE!$L$2)</f>
        <v>0</v>
      </c>
      <c r="EN17" s="12">
        <f t="shared" si="29"/>
        <v>0</v>
      </c>
      <c r="EO17" s="12">
        <f>SUMIFS('Suivi des arrêts'!$U$10:$U$43,'Suivi des arrêts'!$A$10:$A$43,A17,'Suivi des arrêts'!$G$10:$G$43,BASE!$L$5)</f>
        <v>0</v>
      </c>
      <c r="EP17" s="12">
        <f>SUMIFS('Suivi des arrêts'!$U$10:$U$43,'Suivi des arrêts'!$A$10:$A$43,A17,'Suivi des arrêts'!$G$10:$G$43,BASE!$L$6)</f>
        <v>0</v>
      </c>
      <c r="EQ17" s="12">
        <f>SUMIFS('Suivi des arrêts'!$U$10:$U$43,'Suivi des arrêts'!$A$10:$A$43,A17,'Suivi des arrêts'!$G$10:$G$43,BASE!$L$8)</f>
        <v>0</v>
      </c>
      <c r="ER17" s="12">
        <f t="shared" si="30"/>
        <v>0</v>
      </c>
      <c r="ES17" s="12">
        <f>SUMIFS('Suivi des arrêts'!$U$10:$U$43,'Suivi des arrêts'!$A$10:$A$43,A17,'Suivi des arrêts'!$G$10:$G$43,BASE!$L$7)</f>
        <v>0</v>
      </c>
      <c r="ET17" s="12">
        <f>SUMIFS('Absences 2016'!$R$7:$R$41,'Absences 2016'!$A$7:$A$41,A17,'Absences 2016'!$F$7:$F$41,BASE!$S$2)</f>
        <v>0</v>
      </c>
      <c r="EU17" s="12">
        <f>SUMIFS('Absences 2016'!$R$7:$R$41,'Absences 2016'!$A$7:$A$41,A17,'Absences 2016'!$F$7:$F$41,BASE!$S$3)</f>
        <v>0</v>
      </c>
      <c r="EV17" s="12">
        <f>SUMIFS('Absences 2016'!$R$7:$R$41,'Absences 2016'!$A$7:$A$41,A17,'Absences 2016'!$F$7:$F$41,BASE!$S$4)</f>
        <v>0</v>
      </c>
      <c r="EW17" s="87">
        <f>SUMIFS('Absences 2016'!$R$7:$R$41,'Absences 2016'!$A$7:$A$41,A17,'Absences 2016'!$F$7:$F$41,BASE!$S$5)</f>
        <v>0</v>
      </c>
      <c r="EX17" s="86">
        <f>SUMIFS('Suivi des arrêts'!$V$10:$V$43,'Suivi des arrêts'!$A$10:$A$43,A17,'Suivi des arrêts'!$G$10:$G$43,BASE!$L$3)</f>
        <v>0</v>
      </c>
      <c r="EY17" s="12">
        <f>SUMIFS('Suivi des arrêts'!$V$10:$V$43,'Suivi des arrêts'!$A$10:$A$43,A17,'Suivi des arrêts'!$G$10:$G$43,BASE!$L$4)</f>
        <v>0</v>
      </c>
      <c r="EZ17" s="12">
        <f t="shared" si="31"/>
        <v>0</v>
      </c>
      <c r="FA17" s="12">
        <f>SUMIFS('Suivi des arrêts'!$V$10:$V$43,'Suivi des arrêts'!$A$10:$A$43,A17,'Suivi des arrêts'!$G$10:$G$43,BASE!$L$1)</f>
        <v>0</v>
      </c>
      <c r="FB17" s="12">
        <f>SUMIFS('Suivi des arrêts'!$V$10:$V$43,'Suivi des arrêts'!$A$10:$A$43,A17,'Suivi des arrêts'!$G$10:$G$43,BASE!$L$2)</f>
        <v>0</v>
      </c>
      <c r="FC17" s="12">
        <f t="shared" si="32"/>
        <v>0</v>
      </c>
      <c r="FD17" s="12">
        <f>SUMIFS('Suivi des arrêts'!$V$10:$V$43,'Suivi des arrêts'!$A$10:$A$43,A17,'Suivi des arrêts'!$G$10:$G$43,BASE!$L$5)</f>
        <v>0</v>
      </c>
      <c r="FE17" s="12">
        <f>SUMIFS('Suivi des arrêts'!$V$10:$V$43,'Suivi des arrêts'!$A$10:$A$43,A17,'Suivi des arrêts'!$G$10:$G$43,BASE!$L$6)</f>
        <v>0</v>
      </c>
      <c r="FF17" s="12">
        <f>SUMIFS('Suivi des arrêts'!$V$10:$V$43,'Suivi des arrêts'!$A$10:$A$43,A17,'Suivi des arrêts'!$G$10:$G$43,BASE!$L$8)</f>
        <v>0</v>
      </c>
      <c r="FG17" s="12">
        <f t="shared" si="33"/>
        <v>0</v>
      </c>
      <c r="FH17" s="12">
        <f>SUMIFS('Suivi des arrêts'!$V$10:$V$43,'Suivi des arrêts'!$A$10:$A$43,A17,'Suivi des arrêts'!$G$10:$G$43,BASE!$L$7)</f>
        <v>0</v>
      </c>
      <c r="FI17" s="12">
        <f>SUMIFS('Absences 2016'!$S$7:$S$41,'Absences 2016'!$A$7:$A$41,A17,'Absences 2016'!$F$7:$F$41,BASE!$S$2)</f>
        <v>0</v>
      </c>
      <c r="FJ17" s="12">
        <f>SUMIFS('Absences 2016'!$S$7:$S$41,'Absences 2016'!$A$7:$A$41,A17,'Absences 2016'!$F$7:$F$41,BASE!$S$3)</f>
        <v>0</v>
      </c>
      <c r="FK17" s="12">
        <f>SUMIFS('Absences 2016'!$S$7:$S$41,'Absences 2016'!$A$7:$A$41,A17,'Absences 2016'!$F$7:$F$41,BASE!$S$4)</f>
        <v>0</v>
      </c>
      <c r="FL17" s="87">
        <f>SUMIFS('Absences 2016'!$S$7:$S$41,'Absences 2016'!$A$7:$A$41,A17,'Absences 2016'!$F$7:$F$41,BASE!$S$5)</f>
        <v>0</v>
      </c>
      <c r="FM17" s="86">
        <f>SUMIFS('Suivi des arrêts'!$W$10:$W$43,'Suivi des arrêts'!$A$10:$A$43,A17,'Suivi des arrêts'!$G$10:$G$43,BASE!$L$3)</f>
        <v>0</v>
      </c>
      <c r="FN17" s="12">
        <f>SUMIFS('Suivi des arrêts'!$W$10:$W$43,'Suivi des arrêts'!$A$10:$A$43,A17,'Suivi des arrêts'!$G$10:$G$43,BASE!$L$4)</f>
        <v>0</v>
      </c>
      <c r="FO17" s="12">
        <f t="shared" si="34"/>
        <v>0</v>
      </c>
      <c r="FP17" s="12">
        <f>SUMIFS('Suivi des arrêts'!$W$10:$W$43,'Suivi des arrêts'!$A$10:$A$43,A17,'Suivi des arrêts'!$G$10:$G$43,BASE!$L$1)</f>
        <v>0</v>
      </c>
      <c r="FQ17" s="12">
        <f>SUMIFS('Suivi des arrêts'!$W$10:$W$43,'Suivi des arrêts'!$A$10:$A$43,A17,'Suivi des arrêts'!$G$10:$G$43,BASE!$L$2)</f>
        <v>0</v>
      </c>
      <c r="FR17" s="12">
        <f t="shared" si="35"/>
        <v>0</v>
      </c>
      <c r="FS17" s="12">
        <f>SUMIFS('Suivi des arrêts'!$W$10:$W$43,'Suivi des arrêts'!$A$10:$A$43,A17,'Suivi des arrêts'!$G$10:$G$43,BASE!$L$5)</f>
        <v>0</v>
      </c>
      <c r="FT17" s="12">
        <f>SUMIFS('Suivi des arrêts'!$W$10:$W$43,'Suivi des arrêts'!$A$10:$A$43,A17,'Suivi des arrêts'!$G$10:$G$43,BASE!$L$6)</f>
        <v>0</v>
      </c>
      <c r="FU17" s="12">
        <f>SUMIFS('Suivi des arrêts'!$W$10:$W$43,'Suivi des arrêts'!$A$10:$A$43,A17,'Suivi des arrêts'!$G$10:$G$43,BASE!$L$8)</f>
        <v>0</v>
      </c>
      <c r="FV17" s="12">
        <f t="shared" si="36"/>
        <v>0</v>
      </c>
      <c r="FW17" s="12">
        <f>SUMIFS('Suivi des arrêts'!$W$10:$W$43,'Suivi des arrêts'!$A$10:$A$43,A17,'Suivi des arrêts'!$G$10:$G$43,BASE!$L$7)</f>
        <v>0</v>
      </c>
      <c r="FX17" s="12">
        <f>SUMIFS('Absences 2016'!$T$7:$T$41,'Absences 2016'!$A$7:$A$41,A17,'Absences 2016'!$F$7:$F$41,BASE!$S$2)</f>
        <v>0</v>
      </c>
      <c r="FY17" s="12">
        <f>SUMIFS('Absences 2016'!$T$7:$T$41,'Absences 2016'!$A$7:$A$41,A17,'Absences 2016'!$F$7:$F$41,BASE!$S$3)</f>
        <v>0</v>
      </c>
      <c r="FZ17" s="12">
        <f>SUMIFS('Absences 2016'!$T$7:$T$41,'Absences 2016'!$A$7:$A$41,A17,'Absences 2016'!$F$7:$F$41,BASE!$S$4)</f>
        <v>0</v>
      </c>
      <c r="GA17" s="87">
        <f>SUMIFS('Absences 2016'!$T$7:$T$41,'Absences 2016'!$A$7:$A$41,A17,'Absences 2016'!$F$7:$F$41,BASE!$S$5)</f>
        <v>0</v>
      </c>
      <c r="GB17" s="22">
        <f t="shared" si="37"/>
        <v>0</v>
      </c>
      <c r="GC17" s="22">
        <f t="shared" si="38"/>
        <v>0</v>
      </c>
      <c r="GD17" s="22">
        <f t="shared" si="39"/>
        <v>0</v>
      </c>
      <c r="GE17" s="22">
        <f t="shared" si="40"/>
        <v>0</v>
      </c>
      <c r="GF17" s="22">
        <f t="shared" si="41"/>
        <v>0</v>
      </c>
      <c r="GG17" s="22">
        <f t="shared" si="42"/>
        <v>0</v>
      </c>
      <c r="GH17" s="22">
        <f t="shared" si="43"/>
        <v>0</v>
      </c>
      <c r="GI17" s="22">
        <f t="shared" si="44"/>
        <v>0</v>
      </c>
    </row>
    <row r="18" spans="1:191" x14ac:dyDescent="0.25">
      <c r="A18" s="8">
        <f>+BASE!A16</f>
        <v>0</v>
      </c>
      <c r="B18" s="9">
        <f>+BASE!B16</f>
        <v>0</v>
      </c>
      <c r="C18" s="9">
        <f>+BASE!C16</f>
        <v>0</v>
      </c>
      <c r="D18" s="86">
        <f>SUMIFS('Suivi des arrêts'!$L$10:$L$43,'Suivi des arrêts'!$A$10:$A$43,A18,'Suivi des arrêts'!$G$10:$G$43,BASE!$L$3)</f>
        <v>0</v>
      </c>
      <c r="E18" s="12">
        <f>SUMIFS('Suivi des arrêts'!$L$10:$L$43,'Suivi des arrêts'!$A$10:$A$43,A18,'Suivi des arrêts'!$G$10:$G$43,BASE!$L$4)</f>
        <v>0</v>
      </c>
      <c r="F18" s="12">
        <f t="shared" si="1"/>
        <v>0</v>
      </c>
      <c r="G18" s="12">
        <f>SUMIFS('Suivi des arrêts'!$L$10:$L$43,'Suivi des arrêts'!$A$10:$A$43,A18,'Suivi des arrêts'!$G$10:$G$43,BASE!$L$1)</f>
        <v>0</v>
      </c>
      <c r="H18" s="12">
        <f>SUMIFS('Suivi des arrêts'!$L$10:$L$43,'Suivi des arrêts'!$A$10:$A$43,B18,'Suivi des arrêts'!$G$10:$G$43,BASE!$L$2)</f>
        <v>0</v>
      </c>
      <c r="I18" s="12">
        <f t="shared" si="2"/>
        <v>0</v>
      </c>
      <c r="J18" s="12">
        <f>SUMIFS('Suivi des arrêts'!$L$10:$L$43,'Suivi des arrêts'!$A$10:$A$43,A18,'Suivi des arrêts'!$G$10:$G$43,BASE!$L$5)</f>
        <v>0</v>
      </c>
      <c r="K18" s="12">
        <f>SUMIFS('Suivi des arrêts'!$L$10:$L$43,'Suivi des arrêts'!$A$10:$A$43,A18,'Suivi des arrêts'!$G$10:$G$43,BASE!$L$6)</f>
        <v>0</v>
      </c>
      <c r="L18" s="12">
        <f>SUMIFS('Suivi des arrêts'!$L$10:$L$43,'Suivi des arrêts'!$A$10:$A$43,A18,'Suivi des arrêts'!$G$10:$G$43,BASE!$L$8)</f>
        <v>0</v>
      </c>
      <c r="M18" s="12">
        <f t="shared" si="3"/>
        <v>0</v>
      </c>
      <c r="N18" s="12">
        <f>SUMIFS('Suivi des arrêts'!$L$10:$L$43,'Suivi des arrêts'!$A$10:$A$43,A18,'Suivi des arrêts'!$G$10:$G$43,BASE!$L$7)</f>
        <v>0</v>
      </c>
      <c r="O18" s="12">
        <f>SUMIFS('Absences 2016'!$I$7:$I$41,'Absences 2016'!$A$7:$A$41,A18,'Absences 2016'!$F$7:$F$41,BASE!$S$2)</f>
        <v>0</v>
      </c>
      <c r="P18" s="12">
        <f>SUMIFS('Absences 2016'!$I$7:$I$41,'Absences 2016'!$A$7:$A$41,A18,'Absences 2016'!$F$7:$F$41,BASE!$S$3)</f>
        <v>0</v>
      </c>
      <c r="Q18" s="12">
        <f>SUMIFS('Absences 2016'!$I$7:$I$41,'Absences 2016'!$A$7:$A$41,A18,'Absences 2016'!$F$7:$F$41,BASE!$S$4)</f>
        <v>0</v>
      </c>
      <c r="R18" s="87">
        <f>SUMIFS('Absences 2016'!$I$7:$I$41,'Absences 2016'!$A$7:$A$41,A18,'Absences 2016'!$F$7:$F$41,BASE!$S$5)</f>
        <v>0</v>
      </c>
      <c r="S18" s="86">
        <f>SUMIFS('Suivi des arrêts'!$M$10:$M$43,'Suivi des arrêts'!$A$10:$A$43,A18,'Suivi des arrêts'!$G$10:$G$43,BASE!$L$3)</f>
        <v>0</v>
      </c>
      <c r="T18" s="12">
        <f>SUMIFS('Suivi des arrêts'!$M$10:$M$43,'Suivi des arrêts'!$A$10:$A$43,A18,'Suivi des arrêts'!$G$10:$G$43,BASE!$L$4)</f>
        <v>0</v>
      </c>
      <c r="U18" s="12">
        <f t="shared" si="4"/>
        <v>0</v>
      </c>
      <c r="V18" s="12">
        <f>SUMIFS('Suivi des arrêts'!$M$10:$M$43,'Suivi des arrêts'!$A$10:$A$43,A18,'Suivi des arrêts'!$G$10:$G$43,BASE!$L$1)</f>
        <v>0</v>
      </c>
      <c r="W18" s="12">
        <f>SUMIFS('Suivi des arrêts'!$M$10:$M$43,'Suivi des arrêts'!$A$10:$A$43,A18,'Suivi des arrêts'!$G$10:$G$43,BASE!$L$2)</f>
        <v>0</v>
      </c>
      <c r="X18" s="12">
        <f t="shared" si="5"/>
        <v>0</v>
      </c>
      <c r="Y18" s="12">
        <f>SUMIFS('Suivi des arrêts'!$M$10:$M$43,'Suivi des arrêts'!$A$10:$A$43,A18,'Suivi des arrêts'!$G$10:$G$43,BASE!$L$5)</f>
        <v>0</v>
      </c>
      <c r="Z18" s="12">
        <f>SUMIFS('Suivi des arrêts'!$M$10:$M$43,'Suivi des arrêts'!$A$10:$A$43,A18,'Suivi des arrêts'!$G$10:$G$43,BASE!$L$6)</f>
        <v>0</v>
      </c>
      <c r="AA18" s="12">
        <f>SUMIFS('Suivi des arrêts'!$M$10:$M$43,'Suivi des arrêts'!$A$10:$A$43,A18,'Suivi des arrêts'!$G$10:$G$43,BASE!$L$8)</f>
        <v>0</v>
      </c>
      <c r="AB18" s="12">
        <f t="shared" si="6"/>
        <v>0</v>
      </c>
      <c r="AC18" s="12">
        <f>SUMIFS('Suivi des arrêts'!$M$10:$M$43,'Suivi des arrêts'!$A$10:$A$43,A18,'Suivi des arrêts'!$G$10:$G$43,BASE!$L$7)</f>
        <v>0</v>
      </c>
      <c r="AD18" s="12">
        <f>SUMIFS('Absences 2016'!$J$7:$J$41,'Absences 2016'!$A$7:$A$41,A18,'Absences 2016'!$F$7:$F$41,BASE!$S$2)</f>
        <v>0</v>
      </c>
      <c r="AE18" s="12">
        <f>SUMIFS('Absences 2016'!$J$7:$J$41,'Absences 2016'!$A$7:$A$41,A18,'Absences 2016'!$F$7:$F$41,BASE!$S$3)</f>
        <v>0</v>
      </c>
      <c r="AF18" s="12">
        <f>SUMIFS('Absences 2016'!$J$7:$J$41,'Absences 2016'!$A$7:$A$41,A18,'Absences 2016'!$F$7:$F$41,BASE!$S$4)</f>
        <v>0</v>
      </c>
      <c r="AG18" s="87">
        <f>SUMIFS('Absences 2016'!$J$7:$J$41,'Absences 2016'!$A$7:$A$41,A18,'Absences 2016'!$F$7:$F$41,BASE!$S$5)</f>
        <v>0</v>
      </c>
      <c r="AH18" s="86">
        <f>SUMIFS('Suivi des arrêts'!$N$10:$N$43,'Suivi des arrêts'!$A$10:$A$43,A18,'Suivi des arrêts'!$G$10:$G$43,BASE!$L$3)</f>
        <v>0</v>
      </c>
      <c r="AI18" s="12">
        <f>SUMIFS('Suivi des arrêts'!$N$10:$N$43,'Suivi des arrêts'!$A$10:$A$43,A18,'Suivi des arrêts'!$G$10:$G$43,BASE!$L$4)</f>
        <v>0</v>
      </c>
      <c r="AJ18" s="12">
        <f t="shared" si="7"/>
        <v>0</v>
      </c>
      <c r="AK18" s="12">
        <f>SUMIFS('Suivi des arrêts'!$N$10:$N$43,'Suivi des arrêts'!$A$10:$A$43,A18,'Suivi des arrêts'!$G$10:$G$43,BASE!$L$1)</f>
        <v>0</v>
      </c>
      <c r="AL18" s="12">
        <f>SUMIFS('Suivi des arrêts'!$N$10:$N$43,'Suivi des arrêts'!$A$10:$A$43,A18,'Suivi des arrêts'!$G$10:$G$43,BASE!$L$2)</f>
        <v>0</v>
      </c>
      <c r="AM18" s="12">
        <f t="shared" si="8"/>
        <v>0</v>
      </c>
      <c r="AN18" s="12">
        <f>SUMIFS('Suivi des arrêts'!$N$10:$N$43,'Suivi des arrêts'!$A$10:$A$43,A18,'Suivi des arrêts'!$G$10:$G$43,BASE!$L$5)</f>
        <v>0</v>
      </c>
      <c r="AO18" s="12">
        <f>SUMIFS('Suivi des arrêts'!$N$10:$N$43,'Suivi des arrêts'!$A$10:$A$43,A18,'Suivi des arrêts'!$G$10:$G$43,BASE!$L$6)</f>
        <v>0</v>
      </c>
      <c r="AP18" s="12">
        <f>SUMIFS('Suivi des arrêts'!$N$10:$N$43,'Suivi des arrêts'!$A$10:$A$43,A18,'Suivi des arrêts'!$G$10:$G$43,BASE!$L$8)</f>
        <v>0</v>
      </c>
      <c r="AQ18" s="12">
        <f t="shared" si="9"/>
        <v>0</v>
      </c>
      <c r="AR18" s="12">
        <f>SUMIFS('Suivi des arrêts'!$N$10:$N$43,'Suivi des arrêts'!$A$10:$A$43,A18,'Suivi des arrêts'!$G$10:$G$43,BASE!$L$7)</f>
        <v>0</v>
      </c>
      <c r="AS18" s="12">
        <f>SUMIFS('Absences 2016'!$K$7:$K$41,'Absences 2016'!$A$7:$A$41,A18,'Absences 2016'!$F$7:$F$41,BASE!$S$2)</f>
        <v>0</v>
      </c>
      <c r="AT18" s="12">
        <f>SUMIFS('Absences 2016'!$K$7:$K$41,'Absences 2016'!$A$7:$A$41,A18,'Absences 2016'!$F$7:$F$41,BASE!$S$3)</f>
        <v>0</v>
      </c>
      <c r="AU18" s="12">
        <f>SUMIFS('Absences 2016'!$K$7:$K$41,'Absences 2016'!$A$7:$A$41,A18,'Absences 2016'!$F$7:$F$41,BASE!$S$4)</f>
        <v>0</v>
      </c>
      <c r="AV18" s="87">
        <f>SUMIFS('Absences 2016'!$K$7:$K$41,'Absences 2016'!$A$7:$A$41,A18,'Absences 2016'!$F$7:$F$41,BASE!$S$5)</f>
        <v>0</v>
      </c>
      <c r="AW18" s="86">
        <f>SUMIFS('Suivi des arrêts'!$O$10:$O$43,'Suivi des arrêts'!$A$10:$A$43,A18,'Suivi des arrêts'!$G$10:$G$43,BASE!$L$3)</f>
        <v>0</v>
      </c>
      <c r="AX18" s="12">
        <f>SUMIFS('Suivi des arrêts'!$O$10:$O$43,'Suivi des arrêts'!$A$10:$A$43,A18,'Suivi des arrêts'!$G$10:$G$43,BASE!$L$4)</f>
        <v>0</v>
      </c>
      <c r="AY18" s="12">
        <f t="shared" si="10"/>
        <v>0</v>
      </c>
      <c r="AZ18" s="12">
        <f>SUMIFS('Suivi des arrêts'!$O$10:$O$43,'Suivi des arrêts'!$A$10:$A$43,A18,'Suivi des arrêts'!$G$10:$G$43,BASE!$L$1)</f>
        <v>0</v>
      </c>
      <c r="BA18" s="12">
        <f>SUMIFS('Suivi des arrêts'!$O$10:$O$43,'Suivi des arrêts'!$A$10:$A$43,A18,'Suivi des arrêts'!$G$10:$G$43,BASE!$L$2)</f>
        <v>0</v>
      </c>
      <c r="BB18" s="12">
        <f t="shared" si="11"/>
        <v>0</v>
      </c>
      <c r="BC18" s="12">
        <f>SUMIFS('Suivi des arrêts'!$O$10:$O$43,'Suivi des arrêts'!$A$10:$A$43,A18,'Suivi des arrêts'!$G$10:$G$43,BASE!$L$5)</f>
        <v>0</v>
      </c>
      <c r="BD18" s="12">
        <f>SUMIFS('Suivi des arrêts'!$O$10:$O$43,'Suivi des arrêts'!$A$10:$A$43,A18,'Suivi des arrêts'!$G$10:$G$43,BASE!$L$6)</f>
        <v>0</v>
      </c>
      <c r="BE18" s="12">
        <f>SUMIFS('Suivi des arrêts'!$O$10:$O$43,'Suivi des arrêts'!$A$10:$A$43,A18,'Suivi des arrêts'!$G$10:$G$43,BASE!$L$8)</f>
        <v>0</v>
      </c>
      <c r="BF18" s="12">
        <f t="shared" si="12"/>
        <v>0</v>
      </c>
      <c r="BG18" s="12">
        <f>SUMIFS('Suivi des arrêts'!$O$10:$O$43,'Suivi des arrêts'!$A$10:$A$43,A18,'Suivi des arrêts'!$G$10:$G$43,BASE!$L$7)</f>
        <v>0</v>
      </c>
      <c r="BH18" s="12">
        <f>SUMIFS('Absences 2016'!$L$7:$L$41,'Absences 2016'!$A$7:$A$41,A18,'Absences 2016'!$F$7:$F$41,BASE!$S$2)</f>
        <v>0</v>
      </c>
      <c r="BI18" s="12">
        <f>SUMIFS('Absences 2016'!$L$7:$L$41,'Absences 2016'!$A$7:$A$41,A18,'Absences 2016'!$F$7:$F$41,BASE!$S$3)</f>
        <v>0</v>
      </c>
      <c r="BJ18" s="12">
        <f>SUMIFS('Absences 2016'!$L$7:$L$41,'Absences 2016'!$A$7:$A$41,A18,'Absences 2016'!$F$7:$F$41,BASE!$S$4)</f>
        <v>0</v>
      </c>
      <c r="BK18" s="87">
        <f>SUMIFS('Absences 2016'!$L$7:$L$41,'Absences 2016'!$A$7:$A$41,A18,'Absences 2016'!$F$7:$F$41,BASE!$S$5)</f>
        <v>0</v>
      </c>
      <c r="BL18" s="86">
        <f>SUMIFS('Suivi des arrêts'!$P$10:$P$43,'Suivi des arrêts'!$A$10:$A$43,A18,'Suivi des arrêts'!$G$10:$G$43,BASE!$L$3)</f>
        <v>0</v>
      </c>
      <c r="BM18" s="12">
        <f>SUMIFS('Suivi des arrêts'!$P$10:$P$43,'Suivi des arrêts'!$A$10:$A$43,A18,'Suivi des arrêts'!$G$10:$G$43,BASE!$L$4)</f>
        <v>0</v>
      </c>
      <c r="BN18" s="12">
        <f t="shared" si="13"/>
        <v>0</v>
      </c>
      <c r="BO18" s="12">
        <f>SUMIFS('Suivi des arrêts'!$P$10:$P$43,'Suivi des arrêts'!$A$10:$A$43,A18,'Suivi des arrêts'!$G$10:$G$43,BASE!$L$1)</f>
        <v>0</v>
      </c>
      <c r="BP18" s="12">
        <f>SUMIFS('Suivi des arrêts'!$P$10:$P$43,'Suivi des arrêts'!$A$10:$A$43,A18,'Suivi des arrêts'!$G$10:$G$43,BASE!$L$2)</f>
        <v>0</v>
      </c>
      <c r="BQ18" s="12">
        <f t="shared" si="14"/>
        <v>0</v>
      </c>
      <c r="BR18" s="12">
        <f>SUMIFS('Suivi des arrêts'!$P$10:$P$43,'Suivi des arrêts'!$A$10:$A$43,A18,'Suivi des arrêts'!$G$10:$G$43,BASE!$L$5)</f>
        <v>0</v>
      </c>
      <c r="BS18" s="12">
        <f>SUMIFS('Suivi des arrêts'!$P$10:$P$43,'Suivi des arrêts'!$A$10:$A$43,A18,'Suivi des arrêts'!$G$10:$G$43,BASE!$L$6)</f>
        <v>0</v>
      </c>
      <c r="BT18" s="12">
        <f>SUMIFS('Suivi des arrêts'!$P$10:$P$43,'Suivi des arrêts'!$A$10:$A$43,A18,'Suivi des arrêts'!$G$10:$G$43,BASE!$L$8)</f>
        <v>0</v>
      </c>
      <c r="BU18" s="12">
        <f t="shared" si="15"/>
        <v>0</v>
      </c>
      <c r="BV18" s="12">
        <f>SUMIFS('Suivi des arrêts'!$P$10:$P$43,'Suivi des arrêts'!$A$10:$A$43,A18,'Suivi des arrêts'!$G$10:$G$43,BASE!$L$7)</f>
        <v>0</v>
      </c>
      <c r="BW18" s="12">
        <f>SUMIFS('Absences 2016'!$M$7:$M$41,'Absences 2016'!$A$7:$A$41,A18,'Absences 2016'!$F$7:$F$41,BASE!$S$2)</f>
        <v>0</v>
      </c>
      <c r="BX18" s="12">
        <f>SUMIFS('Absences 2016'!$M$7:$M$41,'Absences 2016'!$A$7:$A$41,A18,'Absences 2016'!$F$7:$F$41,BASE!$S$3)</f>
        <v>0</v>
      </c>
      <c r="BY18" s="12">
        <f>SUMIFS('Absences 2016'!$M$7:$M$41,'Absences 2016'!$A$7:$A$41,A18,'Absences 2016'!$F$7:$F$41,BASE!$S$4)</f>
        <v>0</v>
      </c>
      <c r="BZ18" s="87">
        <f>SUMIFS('Absences 2016'!$M$7:$M$41,'Absences 2016'!$A$7:$A$41,A18,'Absences 2016'!$F$7:$F$41,BASE!$S$5)</f>
        <v>0</v>
      </c>
      <c r="CA18" s="86">
        <f>SUMIFS('Suivi des arrêts'!$Q$10:$Q$43,'Suivi des arrêts'!$A$10:$A$43,A18,'Suivi des arrêts'!$G$10:$G$43,BASE!$L$3)</f>
        <v>0</v>
      </c>
      <c r="CB18" s="12">
        <f>SUMIFS('Suivi des arrêts'!$Q$10:$Q$43,'Suivi des arrêts'!$A$10:$A$43,A18,'Suivi des arrêts'!$G$10:$G$43,BASE!$L$4)</f>
        <v>0</v>
      </c>
      <c r="CC18" s="12">
        <f t="shared" si="16"/>
        <v>0</v>
      </c>
      <c r="CD18" s="12">
        <f>SUMIFS('Suivi des arrêts'!$Q$10:$Q$43,'Suivi des arrêts'!$A$10:$A$43,A18,'Suivi des arrêts'!$G$10:$G$43,BASE!$L$1)</f>
        <v>0</v>
      </c>
      <c r="CE18" s="12">
        <f>SUMIFS('Suivi des arrêts'!$Q$10:$Q$43,'Suivi des arrêts'!$A$10:$A$43,A18,'Suivi des arrêts'!$G$10:$G$43,BASE!$L$2)</f>
        <v>0</v>
      </c>
      <c r="CF18" s="12">
        <f t="shared" si="17"/>
        <v>0</v>
      </c>
      <c r="CG18" s="12">
        <f>SUMIFS('Suivi des arrêts'!$Q$10:$Q$43,'Suivi des arrêts'!$A$10:$A$43,A18,'Suivi des arrêts'!$G$10:$G$43,BASE!$L$5)</f>
        <v>0</v>
      </c>
      <c r="CH18" s="12">
        <f>SUMIFS('Suivi des arrêts'!$Q$10:$Q$43,'Suivi des arrêts'!$A$10:$A$43,A18,'Suivi des arrêts'!$G$10:$G$43,BASE!$L$6)</f>
        <v>0</v>
      </c>
      <c r="CI18" s="12">
        <f>SUMIFS('Suivi des arrêts'!$Q$10:$Q$43,'Suivi des arrêts'!$A$10:$A$43,A18,'Suivi des arrêts'!$G$10:$G$43,BASE!$L$8)</f>
        <v>0</v>
      </c>
      <c r="CJ18" s="12">
        <f t="shared" si="18"/>
        <v>0</v>
      </c>
      <c r="CK18" s="12">
        <f>SUMIFS('Suivi des arrêts'!$Q$10:$Q$43,'Suivi des arrêts'!$A$10:$A$43,A18,'Suivi des arrêts'!$G$10:$G$43,BASE!$L$7)</f>
        <v>0</v>
      </c>
      <c r="CL18" s="12">
        <f>SUMIFS('Absences 2016'!$N$7:$N$41,'Absences 2016'!$A$7:$A$41,A18,'Absences 2016'!$F$7:$F$41,BASE!$S$2)</f>
        <v>0</v>
      </c>
      <c r="CM18" s="12">
        <f>SUMIFS('Absences 2016'!$N$7:$N$41,'Absences 2016'!$A$7:$A$41,A18,'Absences 2016'!$F$7:$F$41,BASE!$S$3)</f>
        <v>0</v>
      </c>
      <c r="CN18" s="12">
        <f>SUMIFS('Absences 2016'!$N$7:$N$41,'Absences 2016'!$A$7:$A$41,A18,'Absences 2016'!$F$7:$F$41,BASE!$S$4)</f>
        <v>0</v>
      </c>
      <c r="CO18" s="87">
        <f>SUMIFS('Absences 2016'!$N$7:$N$41,'Absences 2016'!$A$7:$A$41,A18,'Absences 2016'!$F$7:$F$41,BASE!$S$5)</f>
        <v>0</v>
      </c>
      <c r="CP18" s="86">
        <f>SUMIFS('Suivi des arrêts'!$R$10:$R$43,'Suivi des arrêts'!$A$10:$A$43,A18,'Suivi des arrêts'!$G$10:$G$43,BASE!$L$3)</f>
        <v>0</v>
      </c>
      <c r="CQ18" s="12">
        <f>SUMIFS('Suivi des arrêts'!$R$10:$R$43,'Suivi des arrêts'!$A$10:$A$43,A18,'Suivi des arrêts'!$G$10:$G$43,BASE!$L$4)</f>
        <v>0</v>
      </c>
      <c r="CR18" s="12">
        <f t="shared" si="19"/>
        <v>0</v>
      </c>
      <c r="CS18" s="12">
        <f>SUMIFS('Suivi des arrêts'!$R$10:$R$43,'Suivi des arrêts'!$A$10:$A$43,A18,'Suivi des arrêts'!$G$10:$G$43,BASE!$L$1)</f>
        <v>0</v>
      </c>
      <c r="CT18" s="12">
        <f>SUMIFS('Suivi des arrêts'!$R$10:$R$43,'Suivi des arrêts'!$A$10:$A$43,A18,'Suivi des arrêts'!$G$10:$G$43,BASE!$L$2)</f>
        <v>0</v>
      </c>
      <c r="CU18" s="12">
        <f t="shared" si="20"/>
        <v>0</v>
      </c>
      <c r="CV18" s="12">
        <f>SUMIFS('Suivi des arrêts'!$R$10:$R$43,'Suivi des arrêts'!$A$10:$A$43,A18,'Suivi des arrêts'!$G$10:$G$43,BASE!$L$5)</f>
        <v>0</v>
      </c>
      <c r="CW18" s="12">
        <f>SUMIFS('Suivi des arrêts'!$R$10:$R$43,'Suivi des arrêts'!$A$10:$A$43,A18,'Suivi des arrêts'!$G$10:$G$43,BASE!$L$6)</f>
        <v>0</v>
      </c>
      <c r="CX18" s="12">
        <f>SUMIFS('Suivi des arrêts'!$R$10:$R$43,'Suivi des arrêts'!$A$10:$A$43,A18,'Suivi des arrêts'!$G$10:$G$43,BASE!$L$8)</f>
        <v>0</v>
      </c>
      <c r="CY18" s="12">
        <f t="shared" si="21"/>
        <v>0</v>
      </c>
      <c r="CZ18" s="12">
        <f>SUMIFS('Suivi des arrêts'!$R$10:$R$43,'Suivi des arrêts'!$A$10:$A$43,A18,'Suivi des arrêts'!$G$10:$G$43,BASE!$L$7)</f>
        <v>0</v>
      </c>
      <c r="DA18" s="12">
        <f>SUMIFS('Absences 2016'!$O$7:$O$41,'Absences 2016'!$A$7:$A$41,A18,'Absences 2016'!$F$7:$F$41,BASE!$S$2)</f>
        <v>0</v>
      </c>
      <c r="DB18" s="12">
        <f>SUMIFS('Absences 2016'!$O$7:$O$41,'Absences 2016'!$A$7:$A$41,A18,'Absences 2016'!$F$7:$F$41,BASE!$S$3)</f>
        <v>0</v>
      </c>
      <c r="DC18" s="12">
        <f>SUMIFS('Absences 2016'!$O$7:$O$41,'Absences 2016'!$A$7:$A$41,A18,'Absences 2016'!$F$7:$F$41,BASE!$S$4)</f>
        <v>0</v>
      </c>
      <c r="DD18" s="87">
        <f>SUMIFS('Absences 2016'!$O$7:$O$41,'Absences 2016'!$A$7:$A$41,A18,'Absences 2016'!$F$7:$F$41,BASE!$S$5)</f>
        <v>0</v>
      </c>
      <c r="DE18" s="86">
        <f>SUMIFS('Suivi des arrêts'!$S$10:$S$43,'Suivi des arrêts'!$A$10:$A$43,A18,'Suivi des arrêts'!$G$10:$G$43,BASE!$L$3)</f>
        <v>0</v>
      </c>
      <c r="DF18" s="12">
        <f>SUMIFS('Suivi des arrêts'!$S$10:$S$43,'Suivi des arrêts'!$A$10:$A$43,A18,'Suivi des arrêts'!$G$10:$G$43,BASE!$L$4)</f>
        <v>0</v>
      </c>
      <c r="DG18" s="12">
        <f t="shared" si="22"/>
        <v>0</v>
      </c>
      <c r="DH18" s="12">
        <f>SUMIFS('Suivi des arrêts'!$S$10:$S$43,'Suivi des arrêts'!$A$10:$A$43,A18,'Suivi des arrêts'!$G$10:$G$43,BASE!$L$1)</f>
        <v>0</v>
      </c>
      <c r="DI18" s="12">
        <f>SUMIFS('Suivi des arrêts'!$S$10:$S$43,'Suivi des arrêts'!$A$10:$A$43,A18,'Suivi des arrêts'!$G$10:$G$43,BASE!$L$2)</f>
        <v>0</v>
      </c>
      <c r="DJ18" s="12">
        <f t="shared" si="23"/>
        <v>0</v>
      </c>
      <c r="DK18" s="12">
        <f>SUMIFS('Suivi des arrêts'!$S$10:$S$43,'Suivi des arrêts'!$A$10:$A$43,A18,'Suivi des arrêts'!$G$10:$G$43,BASE!$L$5)</f>
        <v>0</v>
      </c>
      <c r="DL18" s="12">
        <f>SUMIFS('Suivi des arrêts'!$S$10:$S$43,'Suivi des arrêts'!$A$10:$A$43,A18,'Suivi des arrêts'!$G$10:$G$43,BASE!$L$6)</f>
        <v>0</v>
      </c>
      <c r="DM18" s="12">
        <f>SUMIFS('Suivi des arrêts'!$S$10:$S$43,'Suivi des arrêts'!$A$10:$A$43,A18,'Suivi des arrêts'!$G$10:$G$43,BASE!$L$8)</f>
        <v>0</v>
      </c>
      <c r="DN18" s="12">
        <f t="shared" si="24"/>
        <v>0</v>
      </c>
      <c r="DO18" s="12">
        <f>SUMIFS('Suivi des arrêts'!$S$10:$S$43,'Suivi des arrêts'!$A$10:$A$43,A18,'Suivi des arrêts'!$G$10:$G$43,BASE!$L$7)</f>
        <v>0</v>
      </c>
      <c r="DP18" s="12">
        <f>SUMIFS('Absences 2016'!$P$7:$P$41,'Absences 2016'!$A$7:$A$41,A18,'Absences 2016'!$F$7:$F$41,BASE!$S$2)</f>
        <v>0</v>
      </c>
      <c r="DQ18" s="12">
        <f>SUMIFS('Absences 2016'!$P$7:$P$41,'Absences 2016'!$A$7:$A$41,A18,'Absences 2016'!$F$7:$F$41,BASE!$S$3)</f>
        <v>0</v>
      </c>
      <c r="DR18" s="12">
        <f>SUMIFS('Absences 2016'!$P$7:$P$41,'Absences 2016'!$A$7:$A$41,A18,'Absences 2016'!$F$7:$F$41,BASE!$S$4)</f>
        <v>0</v>
      </c>
      <c r="DS18" s="87">
        <f>SUMIFS('Absences 2016'!$P$7:$P$41,'Absences 2016'!$A$7:$A$41,A18,'Absences 2016'!$F$7:$F$41,BASE!$S$5)</f>
        <v>0</v>
      </c>
      <c r="DT18" s="86">
        <f>SUMIFS('Suivi des arrêts'!$T$10:$T$43,'Suivi des arrêts'!$A$10:$A$43,A18,'Suivi des arrêts'!$G$10:$G$43,BASE!$L$3)</f>
        <v>0</v>
      </c>
      <c r="DU18" s="12">
        <f>SUMIFS('Suivi des arrêts'!$T$10:$T$43,'Suivi des arrêts'!$A$10:$A$43,A18,'Suivi des arrêts'!$G$10:$G$43,BASE!$L$4)</f>
        <v>0</v>
      </c>
      <c r="DV18" s="12">
        <f t="shared" si="25"/>
        <v>0</v>
      </c>
      <c r="DW18" s="12">
        <f>SUMIFS('Suivi des arrêts'!$T$10:$T$43,'Suivi des arrêts'!$A$10:$A$43,A18,'Suivi des arrêts'!$G$10:$G$43,BASE!$L$1)</f>
        <v>0</v>
      </c>
      <c r="DX18" s="12">
        <f>SUMIFS('Suivi des arrêts'!$T$10:$T$43,'Suivi des arrêts'!$A$10:$A$43,A18,'Suivi des arrêts'!$G$10:$G$43,BASE!$L$2)</f>
        <v>0</v>
      </c>
      <c r="DY18" s="12">
        <f t="shared" si="26"/>
        <v>0</v>
      </c>
      <c r="DZ18" s="12">
        <f>SUMIFS('Suivi des arrêts'!$T$10:$T$43,'Suivi des arrêts'!$A$10:$A$43,A18,'Suivi des arrêts'!$G$10:$G$43,BASE!$L$5)</f>
        <v>0</v>
      </c>
      <c r="EA18" s="12">
        <f>SUMIFS('Suivi des arrêts'!$T$10:$T$43,'Suivi des arrêts'!$A$10:$A$43,A18,'Suivi des arrêts'!$G$10:$G$43,BASE!$L$6)</f>
        <v>0</v>
      </c>
      <c r="EB18" s="12">
        <f>SUMIFS('Suivi des arrêts'!$T$10:$T$43,'Suivi des arrêts'!$A$10:$A$43,A18,'Suivi des arrêts'!$G$10:$G$43,BASE!$L$8)</f>
        <v>0</v>
      </c>
      <c r="EC18" s="12">
        <f t="shared" si="27"/>
        <v>0</v>
      </c>
      <c r="ED18" s="12">
        <f>SUMIFS('Suivi des arrêts'!$T$10:$T$43,'Suivi des arrêts'!$A$10:$A$43,A18,'Suivi des arrêts'!$G$10:$G$43,BASE!$L$7)</f>
        <v>0</v>
      </c>
      <c r="EE18" s="12">
        <f>SUMIFS('Absences 2016'!$Q$7:$Q$41,'Absences 2016'!$A$7:$A$41,A18,'Absences 2016'!$F$7:$F$41,BASE!$S$2)</f>
        <v>0</v>
      </c>
      <c r="EF18" s="12">
        <f>SUMIFS('Absences 2016'!$Q$7:$Q$41,'Absences 2016'!$A$7:$A$41,A18,'Absences 2016'!$F$7:$F$41,BASE!$S$3)</f>
        <v>0</v>
      </c>
      <c r="EG18" s="12">
        <f>SUMIFS('Absences 2016'!$Q$7:$Q$41,'Absences 2016'!$A$7:$A$41,A18,'Absences 2016'!$F$7:$F$41,BASE!$S$4)</f>
        <v>0</v>
      </c>
      <c r="EH18" s="87">
        <f>SUMIFS('Absences 2016'!$Q$7:$Q$41,'Absences 2016'!$A$7:$A$41,A18,'Absences 2016'!$F$7:$F$41,BASE!$S$5)</f>
        <v>0</v>
      </c>
      <c r="EI18" s="86">
        <f>SUMIFS('Suivi des arrêts'!$U$10:$U$43,'Suivi des arrêts'!$A$10:$A$43,A18,'Suivi des arrêts'!$G$10:$G$43,BASE!$L$3)</f>
        <v>0</v>
      </c>
      <c r="EJ18" s="12">
        <f>SUMIFS('Suivi des arrêts'!$U$10:$U$43,'Suivi des arrêts'!$A$10:$A$43,A18,'Suivi des arrêts'!$G$10:$G$43,BASE!$L$4)</f>
        <v>0</v>
      </c>
      <c r="EK18" s="12">
        <f t="shared" si="28"/>
        <v>0</v>
      </c>
      <c r="EL18" s="12">
        <f>SUMIFS('Suivi des arrêts'!$U$10:$U$43,'Suivi des arrêts'!$A$10:$A$43,A18,'Suivi des arrêts'!$G$10:$G$43,BASE!$L$1)</f>
        <v>0</v>
      </c>
      <c r="EM18" s="12">
        <f>SUMIFS('Suivi des arrêts'!$U$10:$U$43,'Suivi des arrêts'!$A$10:$A$43,A18,'Suivi des arrêts'!$G$10:$G$43,BASE!$L$2)</f>
        <v>0</v>
      </c>
      <c r="EN18" s="12">
        <f t="shared" si="29"/>
        <v>0</v>
      </c>
      <c r="EO18" s="12">
        <f>SUMIFS('Suivi des arrêts'!$U$10:$U$43,'Suivi des arrêts'!$A$10:$A$43,A18,'Suivi des arrêts'!$G$10:$G$43,BASE!$L$5)</f>
        <v>0</v>
      </c>
      <c r="EP18" s="12">
        <f>SUMIFS('Suivi des arrêts'!$U$10:$U$43,'Suivi des arrêts'!$A$10:$A$43,A18,'Suivi des arrêts'!$G$10:$G$43,BASE!$L$6)</f>
        <v>0</v>
      </c>
      <c r="EQ18" s="12">
        <f>SUMIFS('Suivi des arrêts'!$U$10:$U$43,'Suivi des arrêts'!$A$10:$A$43,A18,'Suivi des arrêts'!$G$10:$G$43,BASE!$L$8)</f>
        <v>0</v>
      </c>
      <c r="ER18" s="12">
        <f t="shared" si="30"/>
        <v>0</v>
      </c>
      <c r="ES18" s="12">
        <f>SUMIFS('Suivi des arrêts'!$U$10:$U$43,'Suivi des arrêts'!$A$10:$A$43,A18,'Suivi des arrêts'!$G$10:$G$43,BASE!$L$7)</f>
        <v>0</v>
      </c>
      <c r="ET18" s="12">
        <f>SUMIFS('Absences 2016'!$R$7:$R$41,'Absences 2016'!$A$7:$A$41,A18,'Absences 2016'!$F$7:$F$41,BASE!$S$2)</f>
        <v>0</v>
      </c>
      <c r="EU18" s="12">
        <f>SUMIFS('Absences 2016'!$R$7:$R$41,'Absences 2016'!$A$7:$A$41,A18,'Absences 2016'!$F$7:$F$41,BASE!$S$3)</f>
        <v>0</v>
      </c>
      <c r="EV18" s="12">
        <f>SUMIFS('Absences 2016'!$R$7:$R$41,'Absences 2016'!$A$7:$A$41,A18,'Absences 2016'!$F$7:$F$41,BASE!$S$4)</f>
        <v>0</v>
      </c>
      <c r="EW18" s="87">
        <f>SUMIFS('Absences 2016'!$R$7:$R$41,'Absences 2016'!$A$7:$A$41,A18,'Absences 2016'!$F$7:$F$41,BASE!$S$5)</f>
        <v>0</v>
      </c>
      <c r="EX18" s="86">
        <f>SUMIFS('Suivi des arrêts'!$V$10:$V$43,'Suivi des arrêts'!$A$10:$A$43,A18,'Suivi des arrêts'!$G$10:$G$43,BASE!$L$3)</f>
        <v>0</v>
      </c>
      <c r="EY18" s="12">
        <f>SUMIFS('Suivi des arrêts'!$V$10:$V$43,'Suivi des arrêts'!$A$10:$A$43,A18,'Suivi des arrêts'!$G$10:$G$43,BASE!$L$4)</f>
        <v>0</v>
      </c>
      <c r="EZ18" s="12">
        <f t="shared" si="31"/>
        <v>0</v>
      </c>
      <c r="FA18" s="12">
        <f>SUMIFS('Suivi des arrêts'!$V$10:$V$43,'Suivi des arrêts'!$A$10:$A$43,A18,'Suivi des arrêts'!$G$10:$G$43,BASE!$L$1)</f>
        <v>0</v>
      </c>
      <c r="FB18" s="12">
        <f>SUMIFS('Suivi des arrêts'!$V$10:$V$43,'Suivi des arrêts'!$A$10:$A$43,A18,'Suivi des arrêts'!$G$10:$G$43,BASE!$L$2)</f>
        <v>0</v>
      </c>
      <c r="FC18" s="12">
        <f t="shared" si="32"/>
        <v>0</v>
      </c>
      <c r="FD18" s="12">
        <f>SUMIFS('Suivi des arrêts'!$V$10:$V$43,'Suivi des arrêts'!$A$10:$A$43,A18,'Suivi des arrêts'!$G$10:$G$43,BASE!$L$5)</f>
        <v>0</v>
      </c>
      <c r="FE18" s="12">
        <f>SUMIFS('Suivi des arrêts'!$V$10:$V$43,'Suivi des arrêts'!$A$10:$A$43,A18,'Suivi des arrêts'!$G$10:$G$43,BASE!$L$6)</f>
        <v>0</v>
      </c>
      <c r="FF18" s="12">
        <f>SUMIFS('Suivi des arrêts'!$V$10:$V$43,'Suivi des arrêts'!$A$10:$A$43,A18,'Suivi des arrêts'!$G$10:$G$43,BASE!$L$8)</f>
        <v>0</v>
      </c>
      <c r="FG18" s="12">
        <f t="shared" si="33"/>
        <v>0</v>
      </c>
      <c r="FH18" s="12">
        <f>SUMIFS('Suivi des arrêts'!$V$10:$V$43,'Suivi des arrêts'!$A$10:$A$43,A18,'Suivi des arrêts'!$G$10:$G$43,BASE!$L$7)</f>
        <v>0</v>
      </c>
      <c r="FI18" s="12">
        <f>SUMIFS('Absences 2016'!$S$7:$S$41,'Absences 2016'!$A$7:$A$41,A18,'Absences 2016'!$F$7:$F$41,BASE!$S$2)</f>
        <v>0</v>
      </c>
      <c r="FJ18" s="12">
        <f>SUMIFS('Absences 2016'!$S$7:$S$41,'Absences 2016'!$A$7:$A$41,A18,'Absences 2016'!$F$7:$F$41,BASE!$S$3)</f>
        <v>0</v>
      </c>
      <c r="FK18" s="12">
        <f>SUMIFS('Absences 2016'!$S$7:$S$41,'Absences 2016'!$A$7:$A$41,A18,'Absences 2016'!$F$7:$F$41,BASE!$S$4)</f>
        <v>0</v>
      </c>
      <c r="FL18" s="87">
        <f>SUMIFS('Absences 2016'!$S$7:$S$41,'Absences 2016'!$A$7:$A$41,A18,'Absences 2016'!$F$7:$F$41,BASE!$S$5)</f>
        <v>0</v>
      </c>
      <c r="FM18" s="86">
        <f>SUMIFS('Suivi des arrêts'!$W$10:$W$43,'Suivi des arrêts'!$A$10:$A$43,A18,'Suivi des arrêts'!$G$10:$G$43,BASE!$L$3)</f>
        <v>0</v>
      </c>
      <c r="FN18" s="12">
        <f>SUMIFS('Suivi des arrêts'!$W$10:$W$43,'Suivi des arrêts'!$A$10:$A$43,A18,'Suivi des arrêts'!$G$10:$G$43,BASE!$L$4)</f>
        <v>0</v>
      </c>
      <c r="FO18" s="12">
        <f t="shared" si="34"/>
        <v>0</v>
      </c>
      <c r="FP18" s="12">
        <f>SUMIFS('Suivi des arrêts'!$W$10:$W$43,'Suivi des arrêts'!$A$10:$A$43,A18,'Suivi des arrêts'!$G$10:$G$43,BASE!$L$1)</f>
        <v>0</v>
      </c>
      <c r="FQ18" s="12">
        <f>SUMIFS('Suivi des arrêts'!$W$10:$W$43,'Suivi des arrêts'!$A$10:$A$43,A18,'Suivi des arrêts'!$G$10:$G$43,BASE!$L$2)</f>
        <v>0</v>
      </c>
      <c r="FR18" s="12">
        <f t="shared" si="35"/>
        <v>0</v>
      </c>
      <c r="FS18" s="12">
        <f>SUMIFS('Suivi des arrêts'!$W$10:$W$43,'Suivi des arrêts'!$A$10:$A$43,A18,'Suivi des arrêts'!$G$10:$G$43,BASE!$L$5)</f>
        <v>0</v>
      </c>
      <c r="FT18" s="12">
        <f>SUMIFS('Suivi des arrêts'!$W$10:$W$43,'Suivi des arrêts'!$A$10:$A$43,A18,'Suivi des arrêts'!$G$10:$G$43,BASE!$L$6)</f>
        <v>0</v>
      </c>
      <c r="FU18" s="12">
        <f>SUMIFS('Suivi des arrêts'!$W$10:$W$43,'Suivi des arrêts'!$A$10:$A$43,A18,'Suivi des arrêts'!$G$10:$G$43,BASE!$L$8)</f>
        <v>0</v>
      </c>
      <c r="FV18" s="12">
        <f t="shared" si="36"/>
        <v>0</v>
      </c>
      <c r="FW18" s="12">
        <f>SUMIFS('Suivi des arrêts'!$W$10:$W$43,'Suivi des arrêts'!$A$10:$A$43,A18,'Suivi des arrêts'!$G$10:$G$43,BASE!$L$7)</f>
        <v>0</v>
      </c>
      <c r="FX18" s="12">
        <f>SUMIFS('Absences 2016'!$T$7:$T$41,'Absences 2016'!$A$7:$A$41,A18,'Absences 2016'!$F$7:$F$41,BASE!$S$2)</f>
        <v>0</v>
      </c>
      <c r="FY18" s="12">
        <f>SUMIFS('Absences 2016'!$T$7:$T$41,'Absences 2016'!$A$7:$A$41,A18,'Absences 2016'!$F$7:$F$41,BASE!$S$3)</f>
        <v>0</v>
      </c>
      <c r="FZ18" s="12">
        <f>SUMIFS('Absences 2016'!$T$7:$T$41,'Absences 2016'!$A$7:$A$41,A18,'Absences 2016'!$F$7:$F$41,BASE!$S$4)</f>
        <v>0</v>
      </c>
      <c r="GA18" s="87">
        <f>SUMIFS('Absences 2016'!$T$7:$T$41,'Absences 2016'!$A$7:$A$41,A18,'Absences 2016'!$F$7:$F$41,BASE!$S$5)</f>
        <v>0</v>
      </c>
      <c r="GB18" s="22">
        <f t="shared" si="37"/>
        <v>0</v>
      </c>
      <c r="GC18" s="22">
        <f t="shared" si="38"/>
        <v>0</v>
      </c>
      <c r="GD18" s="22">
        <f t="shared" si="39"/>
        <v>0</v>
      </c>
      <c r="GE18" s="22">
        <f t="shared" si="40"/>
        <v>0</v>
      </c>
      <c r="GF18" s="22">
        <f t="shared" si="41"/>
        <v>0</v>
      </c>
      <c r="GG18" s="22">
        <f t="shared" si="42"/>
        <v>0</v>
      </c>
      <c r="GH18" s="22">
        <f t="shared" si="43"/>
        <v>0</v>
      </c>
      <c r="GI18" s="22">
        <f t="shared" si="44"/>
        <v>0</v>
      </c>
    </row>
    <row r="19" spans="1:191" x14ac:dyDescent="0.25">
      <c r="A19" s="8">
        <f>+BASE!A17</f>
        <v>0</v>
      </c>
      <c r="B19" s="9">
        <f>+BASE!B17</f>
        <v>0</v>
      </c>
      <c r="C19" s="9">
        <f>+BASE!C17</f>
        <v>0</v>
      </c>
      <c r="D19" s="86">
        <f>SUMIFS('Suivi des arrêts'!$L$10:$L$43,'Suivi des arrêts'!$A$10:$A$43,A19,'Suivi des arrêts'!$G$10:$G$43,BASE!$L$3)</f>
        <v>0</v>
      </c>
      <c r="E19" s="12">
        <f>SUMIFS('Suivi des arrêts'!$L$10:$L$43,'Suivi des arrêts'!$A$10:$A$43,A19,'Suivi des arrêts'!$G$10:$G$43,BASE!$L$4)</f>
        <v>0</v>
      </c>
      <c r="F19" s="12">
        <f t="shared" si="1"/>
        <v>0</v>
      </c>
      <c r="G19" s="12">
        <f>SUMIFS('Suivi des arrêts'!$L$10:$L$43,'Suivi des arrêts'!$A$10:$A$43,A19,'Suivi des arrêts'!$G$10:$G$43,BASE!$L$1)</f>
        <v>0</v>
      </c>
      <c r="H19" s="12">
        <f>SUMIFS('Suivi des arrêts'!$L$10:$L$43,'Suivi des arrêts'!$A$10:$A$43,B19,'Suivi des arrêts'!$G$10:$G$43,BASE!$L$2)</f>
        <v>0</v>
      </c>
      <c r="I19" s="12">
        <f t="shared" si="2"/>
        <v>0</v>
      </c>
      <c r="J19" s="12">
        <f>SUMIFS('Suivi des arrêts'!$L$10:$L$43,'Suivi des arrêts'!$A$10:$A$43,A19,'Suivi des arrêts'!$G$10:$G$43,BASE!$L$5)</f>
        <v>0</v>
      </c>
      <c r="K19" s="12">
        <f>SUMIFS('Suivi des arrêts'!$L$10:$L$43,'Suivi des arrêts'!$A$10:$A$43,A19,'Suivi des arrêts'!$G$10:$G$43,BASE!$L$6)</f>
        <v>0</v>
      </c>
      <c r="L19" s="12">
        <f>SUMIFS('Suivi des arrêts'!$L$10:$L$43,'Suivi des arrêts'!$A$10:$A$43,A19,'Suivi des arrêts'!$G$10:$G$43,BASE!$L$8)</f>
        <v>0</v>
      </c>
      <c r="M19" s="12">
        <f t="shared" si="3"/>
        <v>0</v>
      </c>
      <c r="N19" s="12">
        <f>SUMIFS('Suivi des arrêts'!$L$10:$L$43,'Suivi des arrêts'!$A$10:$A$43,A19,'Suivi des arrêts'!$G$10:$G$43,BASE!$L$7)</f>
        <v>0</v>
      </c>
      <c r="O19" s="12">
        <f>SUMIFS('Absences 2016'!$I$7:$I$41,'Absences 2016'!$A$7:$A$41,A19,'Absences 2016'!$F$7:$F$41,BASE!$S$2)</f>
        <v>0</v>
      </c>
      <c r="P19" s="12">
        <f>SUMIFS('Absences 2016'!$I$7:$I$41,'Absences 2016'!$A$7:$A$41,A19,'Absences 2016'!$F$7:$F$41,BASE!$S$3)</f>
        <v>0</v>
      </c>
      <c r="Q19" s="12">
        <f>SUMIFS('Absences 2016'!$I$7:$I$41,'Absences 2016'!$A$7:$A$41,A19,'Absences 2016'!$F$7:$F$41,BASE!$S$4)</f>
        <v>0</v>
      </c>
      <c r="R19" s="87">
        <f>SUMIFS('Absences 2016'!$I$7:$I$41,'Absences 2016'!$A$7:$A$41,A19,'Absences 2016'!$F$7:$F$41,BASE!$S$5)</f>
        <v>0</v>
      </c>
      <c r="S19" s="86">
        <f>SUMIFS('Suivi des arrêts'!$M$10:$M$43,'Suivi des arrêts'!$A$10:$A$43,A19,'Suivi des arrêts'!$G$10:$G$43,BASE!$L$3)</f>
        <v>0</v>
      </c>
      <c r="T19" s="12">
        <f>SUMIFS('Suivi des arrêts'!$M$10:$M$43,'Suivi des arrêts'!$A$10:$A$43,A19,'Suivi des arrêts'!$G$10:$G$43,BASE!$L$4)</f>
        <v>0</v>
      </c>
      <c r="U19" s="12">
        <f t="shared" si="4"/>
        <v>0</v>
      </c>
      <c r="V19" s="12">
        <f>SUMIFS('Suivi des arrêts'!$M$10:$M$43,'Suivi des arrêts'!$A$10:$A$43,A19,'Suivi des arrêts'!$G$10:$G$43,BASE!$L$1)</f>
        <v>0</v>
      </c>
      <c r="W19" s="12">
        <f>SUMIFS('Suivi des arrêts'!$M$10:$M$43,'Suivi des arrêts'!$A$10:$A$43,A19,'Suivi des arrêts'!$G$10:$G$43,BASE!$L$2)</f>
        <v>0</v>
      </c>
      <c r="X19" s="12">
        <f t="shared" si="5"/>
        <v>0</v>
      </c>
      <c r="Y19" s="12">
        <f>SUMIFS('Suivi des arrêts'!$M$10:$M$43,'Suivi des arrêts'!$A$10:$A$43,A19,'Suivi des arrêts'!$G$10:$G$43,BASE!$L$5)</f>
        <v>0</v>
      </c>
      <c r="Z19" s="12">
        <f>SUMIFS('Suivi des arrêts'!$M$10:$M$43,'Suivi des arrêts'!$A$10:$A$43,A19,'Suivi des arrêts'!$G$10:$G$43,BASE!$L$6)</f>
        <v>0</v>
      </c>
      <c r="AA19" s="12">
        <f>SUMIFS('Suivi des arrêts'!$M$10:$M$43,'Suivi des arrêts'!$A$10:$A$43,A19,'Suivi des arrêts'!$G$10:$G$43,BASE!$L$8)</f>
        <v>0</v>
      </c>
      <c r="AB19" s="12">
        <f t="shared" si="6"/>
        <v>0</v>
      </c>
      <c r="AC19" s="12">
        <f>SUMIFS('Suivi des arrêts'!$M$10:$M$43,'Suivi des arrêts'!$A$10:$A$43,A19,'Suivi des arrêts'!$G$10:$G$43,BASE!$L$7)</f>
        <v>0</v>
      </c>
      <c r="AD19" s="12">
        <f>SUMIFS('Absences 2016'!$J$7:$J$41,'Absences 2016'!$A$7:$A$41,A19,'Absences 2016'!$F$7:$F$41,BASE!$S$2)</f>
        <v>0</v>
      </c>
      <c r="AE19" s="12">
        <f>SUMIFS('Absences 2016'!$J$7:$J$41,'Absences 2016'!$A$7:$A$41,A19,'Absences 2016'!$F$7:$F$41,BASE!$S$3)</f>
        <v>0</v>
      </c>
      <c r="AF19" s="12">
        <f>SUMIFS('Absences 2016'!$J$7:$J$41,'Absences 2016'!$A$7:$A$41,A19,'Absences 2016'!$F$7:$F$41,BASE!$S$4)</f>
        <v>0</v>
      </c>
      <c r="AG19" s="87">
        <f>SUMIFS('Absences 2016'!$J$7:$J$41,'Absences 2016'!$A$7:$A$41,A19,'Absences 2016'!$F$7:$F$41,BASE!$S$5)</f>
        <v>0</v>
      </c>
      <c r="AH19" s="86">
        <f>SUMIFS('Suivi des arrêts'!$N$10:$N$43,'Suivi des arrêts'!$A$10:$A$43,A19,'Suivi des arrêts'!$G$10:$G$43,BASE!$L$3)</f>
        <v>0</v>
      </c>
      <c r="AI19" s="12">
        <f>SUMIFS('Suivi des arrêts'!$N$10:$N$43,'Suivi des arrêts'!$A$10:$A$43,A19,'Suivi des arrêts'!$G$10:$G$43,BASE!$L$4)</f>
        <v>0</v>
      </c>
      <c r="AJ19" s="12">
        <f t="shared" si="7"/>
        <v>0</v>
      </c>
      <c r="AK19" s="12">
        <f>SUMIFS('Suivi des arrêts'!$N$10:$N$43,'Suivi des arrêts'!$A$10:$A$43,A19,'Suivi des arrêts'!$G$10:$G$43,BASE!$L$1)</f>
        <v>0</v>
      </c>
      <c r="AL19" s="12">
        <f>SUMIFS('Suivi des arrêts'!$N$10:$N$43,'Suivi des arrêts'!$A$10:$A$43,A19,'Suivi des arrêts'!$G$10:$G$43,BASE!$L$2)</f>
        <v>0</v>
      </c>
      <c r="AM19" s="12">
        <f t="shared" si="8"/>
        <v>0</v>
      </c>
      <c r="AN19" s="12">
        <f>SUMIFS('Suivi des arrêts'!$N$10:$N$43,'Suivi des arrêts'!$A$10:$A$43,A19,'Suivi des arrêts'!$G$10:$G$43,BASE!$L$5)</f>
        <v>0</v>
      </c>
      <c r="AO19" s="12">
        <f>SUMIFS('Suivi des arrêts'!$N$10:$N$43,'Suivi des arrêts'!$A$10:$A$43,A19,'Suivi des arrêts'!$G$10:$G$43,BASE!$L$6)</f>
        <v>0</v>
      </c>
      <c r="AP19" s="12">
        <f>SUMIFS('Suivi des arrêts'!$N$10:$N$43,'Suivi des arrêts'!$A$10:$A$43,A19,'Suivi des arrêts'!$G$10:$G$43,BASE!$L$8)</f>
        <v>0</v>
      </c>
      <c r="AQ19" s="12">
        <f t="shared" si="9"/>
        <v>0</v>
      </c>
      <c r="AR19" s="12">
        <f>SUMIFS('Suivi des arrêts'!$N$10:$N$43,'Suivi des arrêts'!$A$10:$A$43,A19,'Suivi des arrêts'!$G$10:$G$43,BASE!$L$7)</f>
        <v>0</v>
      </c>
      <c r="AS19" s="12">
        <f>SUMIFS('Absences 2016'!$K$7:$K$41,'Absences 2016'!$A$7:$A$41,A19,'Absences 2016'!$F$7:$F$41,BASE!$S$2)</f>
        <v>0</v>
      </c>
      <c r="AT19" s="12">
        <f>SUMIFS('Absences 2016'!$K$7:$K$41,'Absences 2016'!$A$7:$A$41,A19,'Absences 2016'!$F$7:$F$41,BASE!$S$3)</f>
        <v>0</v>
      </c>
      <c r="AU19" s="12">
        <f>SUMIFS('Absences 2016'!$K$7:$K$41,'Absences 2016'!$A$7:$A$41,A19,'Absences 2016'!$F$7:$F$41,BASE!$S$4)</f>
        <v>0</v>
      </c>
      <c r="AV19" s="87">
        <f>SUMIFS('Absences 2016'!$K$7:$K$41,'Absences 2016'!$A$7:$A$41,A19,'Absences 2016'!$F$7:$F$41,BASE!$S$5)</f>
        <v>0</v>
      </c>
      <c r="AW19" s="86">
        <f>SUMIFS('Suivi des arrêts'!$O$10:$O$43,'Suivi des arrêts'!$A$10:$A$43,A19,'Suivi des arrêts'!$G$10:$G$43,BASE!$L$3)</f>
        <v>0</v>
      </c>
      <c r="AX19" s="12">
        <f>SUMIFS('Suivi des arrêts'!$O$10:$O$43,'Suivi des arrêts'!$A$10:$A$43,A19,'Suivi des arrêts'!$G$10:$G$43,BASE!$L$4)</f>
        <v>0</v>
      </c>
      <c r="AY19" s="12">
        <f t="shared" si="10"/>
        <v>0</v>
      </c>
      <c r="AZ19" s="12">
        <f>SUMIFS('Suivi des arrêts'!$O$10:$O$43,'Suivi des arrêts'!$A$10:$A$43,A19,'Suivi des arrêts'!$G$10:$G$43,BASE!$L$1)</f>
        <v>0</v>
      </c>
      <c r="BA19" s="12">
        <f>SUMIFS('Suivi des arrêts'!$O$10:$O$43,'Suivi des arrêts'!$A$10:$A$43,A19,'Suivi des arrêts'!$G$10:$G$43,BASE!$L$2)</f>
        <v>0</v>
      </c>
      <c r="BB19" s="12">
        <f t="shared" si="11"/>
        <v>0</v>
      </c>
      <c r="BC19" s="12">
        <f>SUMIFS('Suivi des arrêts'!$O$10:$O$43,'Suivi des arrêts'!$A$10:$A$43,A19,'Suivi des arrêts'!$G$10:$G$43,BASE!$L$5)</f>
        <v>0</v>
      </c>
      <c r="BD19" s="12">
        <f>SUMIFS('Suivi des arrêts'!$O$10:$O$43,'Suivi des arrêts'!$A$10:$A$43,A19,'Suivi des arrêts'!$G$10:$G$43,BASE!$L$6)</f>
        <v>0</v>
      </c>
      <c r="BE19" s="12">
        <f>SUMIFS('Suivi des arrêts'!$O$10:$O$43,'Suivi des arrêts'!$A$10:$A$43,A19,'Suivi des arrêts'!$G$10:$G$43,BASE!$L$8)</f>
        <v>0</v>
      </c>
      <c r="BF19" s="12">
        <f t="shared" si="12"/>
        <v>0</v>
      </c>
      <c r="BG19" s="12">
        <f>SUMIFS('Suivi des arrêts'!$O$10:$O$43,'Suivi des arrêts'!$A$10:$A$43,A19,'Suivi des arrêts'!$G$10:$G$43,BASE!$L$7)</f>
        <v>0</v>
      </c>
      <c r="BH19" s="12">
        <f>SUMIFS('Absences 2016'!$L$7:$L$41,'Absences 2016'!$A$7:$A$41,A19,'Absences 2016'!$F$7:$F$41,BASE!$S$2)</f>
        <v>0</v>
      </c>
      <c r="BI19" s="12">
        <f>SUMIFS('Absences 2016'!$L$7:$L$41,'Absences 2016'!$A$7:$A$41,A19,'Absences 2016'!$F$7:$F$41,BASE!$S$3)</f>
        <v>0</v>
      </c>
      <c r="BJ19" s="12">
        <f>SUMIFS('Absences 2016'!$L$7:$L$41,'Absences 2016'!$A$7:$A$41,A19,'Absences 2016'!$F$7:$F$41,BASE!$S$4)</f>
        <v>0</v>
      </c>
      <c r="BK19" s="87">
        <f>SUMIFS('Absences 2016'!$L$7:$L$41,'Absences 2016'!$A$7:$A$41,A19,'Absences 2016'!$F$7:$F$41,BASE!$S$5)</f>
        <v>0</v>
      </c>
      <c r="BL19" s="86">
        <f>SUMIFS('Suivi des arrêts'!$P$10:$P$43,'Suivi des arrêts'!$A$10:$A$43,A19,'Suivi des arrêts'!$G$10:$G$43,BASE!$L$3)</f>
        <v>0</v>
      </c>
      <c r="BM19" s="12">
        <f>SUMIFS('Suivi des arrêts'!$P$10:$P$43,'Suivi des arrêts'!$A$10:$A$43,A19,'Suivi des arrêts'!$G$10:$G$43,BASE!$L$4)</f>
        <v>0</v>
      </c>
      <c r="BN19" s="12">
        <f t="shared" si="13"/>
        <v>0</v>
      </c>
      <c r="BO19" s="12">
        <f>SUMIFS('Suivi des arrêts'!$P$10:$P$43,'Suivi des arrêts'!$A$10:$A$43,A19,'Suivi des arrêts'!$G$10:$G$43,BASE!$L$1)</f>
        <v>0</v>
      </c>
      <c r="BP19" s="12">
        <f>SUMIFS('Suivi des arrêts'!$P$10:$P$43,'Suivi des arrêts'!$A$10:$A$43,A19,'Suivi des arrêts'!$G$10:$G$43,BASE!$L$2)</f>
        <v>0</v>
      </c>
      <c r="BQ19" s="12">
        <f t="shared" si="14"/>
        <v>0</v>
      </c>
      <c r="BR19" s="12">
        <f>SUMIFS('Suivi des arrêts'!$P$10:$P$43,'Suivi des arrêts'!$A$10:$A$43,A19,'Suivi des arrêts'!$G$10:$G$43,BASE!$L$5)</f>
        <v>0</v>
      </c>
      <c r="BS19" s="12">
        <f>SUMIFS('Suivi des arrêts'!$P$10:$P$43,'Suivi des arrêts'!$A$10:$A$43,A19,'Suivi des arrêts'!$G$10:$G$43,BASE!$L$6)</f>
        <v>0</v>
      </c>
      <c r="BT19" s="12">
        <f>SUMIFS('Suivi des arrêts'!$P$10:$P$43,'Suivi des arrêts'!$A$10:$A$43,A19,'Suivi des arrêts'!$G$10:$G$43,BASE!$L$8)</f>
        <v>0</v>
      </c>
      <c r="BU19" s="12">
        <f t="shared" si="15"/>
        <v>0</v>
      </c>
      <c r="BV19" s="12">
        <f>SUMIFS('Suivi des arrêts'!$P$10:$P$43,'Suivi des arrêts'!$A$10:$A$43,A19,'Suivi des arrêts'!$G$10:$G$43,BASE!$L$7)</f>
        <v>0</v>
      </c>
      <c r="BW19" s="12">
        <f>SUMIFS('Absences 2016'!$M$7:$M$41,'Absences 2016'!$A$7:$A$41,A19,'Absences 2016'!$F$7:$F$41,BASE!$S$2)</f>
        <v>0</v>
      </c>
      <c r="BX19" s="12">
        <f>SUMIFS('Absences 2016'!$M$7:$M$41,'Absences 2016'!$A$7:$A$41,A19,'Absences 2016'!$F$7:$F$41,BASE!$S$3)</f>
        <v>0</v>
      </c>
      <c r="BY19" s="12">
        <f>SUMIFS('Absences 2016'!$M$7:$M$41,'Absences 2016'!$A$7:$A$41,A19,'Absences 2016'!$F$7:$F$41,BASE!$S$4)</f>
        <v>0</v>
      </c>
      <c r="BZ19" s="87">
        <f>SUMIFS('Absences 2016'!$M$7:$M$41,'Absences 2016'!$A$7:$A$41,A19,'Absences 2016'!$F$7:$F$41,BASE!$S$5)</f>
        <v>0</v>
      </c>
      <c r="CA19" s="86">
        <f>SUMIFS('Suivi des arrêts'!$Q$10:$Q$43,'Suivi des arrêts'!$A$10:$A$43,A19,'Suivi des arrêts'!$G$10:$G$43,BASE!$L$3)</f>
        <v>0</v>
      </c>
      <c r="CB19" s="12">
        <f>SUMIFS('Suivi des arrêts'!$Q$10:$Q$43,'Suivi des arrêts'!$A$10:$A$43,A19,'Suivi des arrêts'!$G$10:$G$43,BASE!$L$4)</f>
        <v>0</v>
      </c>
      <c r="CC19" s="12">
        <f t="shared" si="16"/>
        <v>0</v>
      </c>
      <c r="CD19" s="12">
        <f>SUMIFS('Suivi des arrêts'!$Q$10:$Q$43,'Suivi des arrêts'!$A$10:$A$43,A19,'Suivi des arrêts'!$G$10:$G$43,BASE!$L$1)</f>
        <v>0</v>
      </c>
      <c r="CE19" s="12">
        <f>SUMIFS('Suivi des arrêts'!$Q$10:$Q$43,'Suivi des arrêts'!$A$10:$A$43,A19,'Suivi des arrêts'!$G$10:$G$43,BASE!$L$2)</f>
        <v>0</v>
      </c>
      <c r="CF19" s="12">
        <f t="shared" si="17"/>
        <v>0</v>
      </c>
      <c r="CG19" s="12">
        <f>SUMIFS('Suivi des arrêts'!$Q$10:$Q$43,'Suivi des arrêts'!$A$10:$A$43,A19,'Suivi des arrêts'!$G$10:$G$43,BASE!$L$5)</f>
        <v>0</v>
      </c>
      <c r="CH19" s="12">
        <f>SUMIFS('Suivi des arrêts'!$Q$10:$Q$43,'Suivi des arrêts'!$A$10:$A$43,A19,'Suivi des arrêts'!$G$10:$G$43,BASE!$L$6)</f>
        <v>0</v>
      </c>
      <c r="CI19" s="12">
        <f>SUMIFS('Suivi des arrêts'!$Q$10:$Q$43,'Suivi des arrêts'!$A$10:$A$43,A19,'Suivi des arrêts'!$G$10:$G$43,BASE!$L$8)</f>
        <v>0</v>
      </c>
      <c r="CJ19" s="12">
        <f t="shared" si="18"/>
        <v>0</v>
      </c>
      <c r="CK19" s="12">
        <f>SUMIFS('Suivi des arrêts'!$Q$10:$Q$43,'Suivi des arrêts'!$A$10:$A$43,A19,'Suivi des arrêts'!$G$10:$G$43,BASE!$L$7)</f>
        <v>0</v>
      </c>
      <c r="CL19" s="12">
        <f>SUMIFS('Absences 2016'!$N$7:$N$41,'Absences 2016'!$A$7:$A$41,A19,'Absences 2016'!$F$7:$F$41,BASE!$S$2)</f>
        <v>0</v>
      </c>
      <c r="CM19" s="12">
        <f>SUMIFS('Absences 2016'!$N$7:$N$41,'Absences 2016'!$A$7:$A$41,A19,'Absences 2016'!$F$7:$F$41,BASE!$S$3)</f>
        <v>0</v>
      </c>
      <c r="CN19" s="12">
        <f>SUMIFS('Absences 2016'!$N$7:$N$41,'Absences 2016'!$A$7:$A$41,A19,'Absences 2016'!$F$7:$F$41,BASE!$S$4)</f>
        <v>0</v>
      </c>
      <c r="CO19" s="87">
        <f>SUMIFS('Absences 2016'!$N$7:$N$41,'Absences 2016'!$A$7:$A$41,A19,'Absences 2016'!$F$7:$F$41,BASE!$S$5)</f>
        <v>0</v>
      </c>
      <c r="CP19" s="86">
        <f>SUMIFS('Suivi des arrêts'!$R$10:$R$43,'Suivi des arrêts'!$A$10:$A$43,A19,'Suivi des arrêts'!$G$10:$G$43,BASE!$L$3)</f>
        <v>0</v>
      </c>
      <c r="CQ19" s="12">
        <f>SUMIFS('Suivi des arrêts'!$R$10:$R$43,'Suivi des arrêts'!$A$10:$A$43,A19,'Suivi des arrêts'!$G$10:$G$43,BASE!$L$4)</f>
        <v>0</v>
      </c>
      <c r="CR19" s="12">
        <f t="shared" si="19"/>
        <v>0</v>
      </c>
      <c r="CS19" s="12">
        <f>SUMIFS('Suivi des arrêts'!$R$10:$R$43,'Suivi des arrêts'!$A$10:$A$43,A19,'Suivi des arrêts'!$G$10:$G$43,BASE!$L$1)</f>
        <v>0</v>
      </c>
      <c r="CT19" s="12">
        <f>SUMIFS('Suivi des arrêts'!$R$10:$R$43,'Suivi des arrêts'!$A$10:$A$43,A19,'Suivi des arrêts'!$G$10:$G$43,BASE!$L$2)</f>
        <v>0</v>
      </c>
      <c r="CU19" s="12">
        <f t="shared" si="20"/>
        <v>0</v>
      </c>
      <c r="CV19" s="12">
        <f>SUMIFS('Suivi des arrêts'!$R$10:$R$43,'Suivi des arrêts'!$A$10:$A$43,A19,'Suivi des arrêts'!$G$10:$G$43,BASE!$L$5)</f>
        <v>0</v>
      </c>
      <c r="CW19" s="12">
        <f>SUMIFS('Suivi des arrêts'!$R$10:$R$43,'Suivi des arrêts'!$A$10:$A$43,A19,'Suivi des arrêts'!$G$10:$G$43,BASE!$L$6)</f>
        <v>0</v>
      </c>
      <c r="CX19" s="12">
        <f>SUMIFS('Suivi des arrêts'!$R$10:$R$43,'Suivi des arrêts'!$A$10:$A$43,A19,'Suivi des arrêts'!$G$10:$G$43,BASE!$L$8)</f>
        <v>0</v>
      </c>
      <c r="CY19" s="12">
        <f t="shared" si="21"/>
        <v>0</v>
      </c>
      <c r="CZ19" s="12">
        <f>SUMIFS('Suivi des arrêts'!$R$10:$R$43,'Suivi des arrêts'!$A$10:$A$43,A19,'Suivi des arrêts'!$G$10:$G$43,BASE!$L$7)</f>
        <v>0</v>
      </c>
      <c r="DA19" s="12">
        <f>SUMIFS('Absences 2016'!$O$7:$O$41,'Absences 2016'!$A$7:$A$41,A19,'Absences 2016'!$F$7:$F$41,BASE!$S$2)</f>
        <v>0</v>
      </c>
      <c r="DB19" s="12">
        <f>SUMIFS('Absences 2016'!$O$7:$O$41,'Absences 2016'!$A$7:$A$41,A19,'Absences 2016'!$F$7:$F$41,BASE!$S$3)</f>
        <v>0</v>
      </c>
      <c r="DC19" s="12">
        <f>SUMIFS('Absences 2016'!$O$7:$O$41,'Absences 2016'!$A$7:$A$41,A19,'Absences 2016'!$F$7:$F$41,BASE!$S$4)</f>
        <v>0</v>
      </c>
      <c r="DD19" s="87">
        <f>SUMIFS('Absences 2016'!$O$7:$O$41,'Absences 2016'!$A$7:$A$41,A19,'Absences 2016'!$F$7:$F$41,BASE!$S$5)</f>
        <v>0</v>
      </c>
      <c r="DE19" s="86">
        <f>SUMIFS('Suivi des arrêts'!$S$10:$S$43,'Suivi des arrêts'!$A$10:$A$43,A19,'Suivi des arrêts'!$G$10:$G$43,BASE!$L$3)</f>
        <v>0</v>
      </c>
      <c r="DF19" s="12">
        <f>SUMIFS('Suivi des arrêts'!$S$10:$S$43,'Suivi des arrêts'!$A$10:$A$43,A19,'Suivi des arrêts'!$G$10:$G$43,BASE!$L$4)</f>
        <v>0</v>
      </c>
      <c r="DG19" s="12">
        <f t="shared" si="22"/>
        <v>0</v>
      </c>
      <c r="DH19" s="12">
        <f>SUMIFS('Suivi des arrêts'!$S$10:$S$43,'Suivi des arrêts'!$A$10:$A$43,A19,'Suivi des arrêts'!$G$10:$G$43,BASE!$L$1)</f>
        <v>0</v>
      </c>
      <c r="DI19" s="12">
        <f>SUMIFS('Suivi des arrêts'!$S$10:$S$43,'Suivi des arrêts'!$A$10:$A$43,A19,'Suivi des arrêts'!$G$10:$G$43,BASE!$L$2)</f>
        <v>0</v>
      </c>
      <c r="DJ19" s="12">
        <f t="shared" si="23"/>
        <v>0</v>
      </c>
      <c r="DK19" s="12">
        <f>SUMIFS('Suivi des arrêts'!$S$10:$S$43,'Suivi des arrêts'!$A$10:$A$43,A19,'Suivi des arrêts'!$G$10:$G$43,BASE!$L$5)</f>
        <v>0</v>
      </c>
      <c r="DL19" s="12">
        <f>SUMIFS('Suivi des arrêts'!$S$10:$S$43,'Suivi des arrêts'!$A$10:$A$43,A19,'Suivi des arrêts'!$G$10:$G$43,BASE!$L$6)</f>
        <v>0</v>
      </c>
      <c r="DM19" s="12">
        <f>SUMIFS('Suivi des arrêts'!$S$10:$S$43,'Suivi des arrêts'!$A$10:$A$43,A19,'Suivi des arrêts'!$G$10:$G$43,BASE!$L$8)</f>
        <v>0</v>
      </c>
      <c r="DN19" s="12">
        <f t="shared" si="24"/>
        <v>0</v>
      </c>
      <c r="DO19" s="12">
        <f>SUMIFS('Suivi des arrêts'!$S$10:$S$43,'Suivi des arrêts'!$A$10:$A$43,A19,'Suivi des arrêts'!$G$10:$G$43,BASE!$L$7)</f>
        <v>0</v>
      </c>
      <c r="DP19" s="12">
        <f>SUMIFS('Absences 2016'!$P$7:$P$41,'Absences 2016'!$A$7:$A$41,A19,'Absences 2016'!$F$7:$F$41,BASE!$S$2)</f>
        <v>0</v>
      </c>
      <c r="DQ19" s="12">
        <f>SUMIFS('Absences 2016'!$P$7:$P$41,'Absences 2016'!$A$7:$A$41,A19,'Absences 2016'!$F$7:$F$41,BASE!$S$3)</f>
        <v>0</v>
      </c>
      <c r="DR19" s="12">
        <f>SUMIFS('Absences 2016'!$P$7:$P$41,'Absences 2016'!$A$7:$A$41,A19,'Absences 2016'!$F$7:$F$41,BASE!$S$4)</f>
        <v>0</v>
      </c>
      <c r="DS19" s="87">
        <f>SUMIFS('Absences 2016'!$P$7:$P$41,'Absences 2016'!$A$7:$A$41,A19,'Absences 2016'!$F$7:$F$41,BASE!$S$5)</f>
        <v>0</v>
      </c>
      <c r="DT19" s="86">
        <f>SUMIFS('Suivi des arrêts'!$T$10:$T$43,'Suivi des arrêts'!$A$10:$A$43,A19,'Suivi des arrêts'!$G$10:$G$43,BASE!$L$3)</f>
        <v>0</v>
      </c>
      <c r="DU19" s="12">
        <f>SUMIFS('Suivi des arrêts'!$T$10:$T$43,'Suivi des arrêts'!$A$10:$A$43,A19,'Suivi des arrêts'!$G$10:$G$43,BASE!$L$4)</f>
        <v>0</v>
      </c>
      <c r="DV19" s="12">
        <f t="shared" si="25"/>
        <v>0</v>
      </c>
      <c r="DW19" s="12">
        <f>SUMIFS('Suivi des arrêts'!$T$10:$T$43,'Suivi des arrêts'!$A$10:$A$43,A19,'Suivi des arrêts'!$G$10:$G$43,BASE!$L$1)</f>
        <v>0</v>
      </c>
      <c r="DX19" s="12">
        <f>SUMIFS('Suivi des arrêts'!$T$10:$T$43,'Suivi des arrêts'!$A$10:$A$43,A19,'Suivi des arrêts'!$G$10:$G$43,BASE!$L$2)</f>
        <v>0</v>
      </c>
      <c r="DY19" s="12">
        <f t="shared" si="26"/>
        <v>0</v>
      </c>
      <c r="DZ19" s="12">
        <f>SUMIFS('Suivi des arrêts'!$T$10:$T$43,'Suivi des arrêts'!$A$10:$A$43,A19,'Suivi des arrêts'!$G$10:$G$43,BASE!$L$5)</f>
        <v>0</v>
      </c>
      <c r="EA19" s="12">
        <f>SUMIFS('Suivi des arrêts'!$T$10:$T$43,'Suivi des arrêts'!$A$10:$A$43,A19,'Suivi des arrêts'!$G$10:$G$43,BASE!$L$6)</f>
        <v>0</v>
      </c>
      <c r="EB19" s="12">
        <f>SUMIFS('Suivi des arrêts'!$T$10:$T$43,'Suivi des arrêts'!$A$10:$A$43,A19,'Suivi des arrêts'!$G$10:$G$43,BASE!$L$8)</f>
        <v>0</v>
      </c>
      <c r="EC19" s="12">
        <f t="shared" si="27"/>
        <v>0</v>
      </c>
      <c r="ED19" s="12">
        <f>SUMIFS('Suivi des arrêts'!$T$10:$T$43,'Suivi des arrêts'!$A$10:$A$43,A19,'Suivi des arrêts'!$G$10:$G$43,BASE!$L$7)</f>
        <v>0</v>
      </c>
      <c r="EE19" s="12">
        <f>SUMIFS('Absences 2016'!$Q$7:$Q$41,'Absences 2016'!$A$7:$A$41,A19,'Absences 2016'!$F$7:$F$41,BASE!$S$2)</f>
        <v>0</v>
      </c>
      <c r="EF19" s="12">
        <f>SUMIFS('Absences 2016'!$Q$7:$Q$41,'Absences 2016'!$A$7:$A$41,A19,'Absences 2016'!$F$7:$F$41,BASE!$S$3)</f>
        <v>0</v>
      </c>
      <c r="EG19" s="12">
        <f>SUMIFS('Absences 2016'!$Q$7:$Q$41,'Absences 2016'!$A$7:$A$41,A19,'Absences 2016'!$F$7:$F$41,BASE!$S$4)</f>
        <v>0</v>
      </c>
      <c r="EH19" s="87">
        <f>SUMIFS('Absences 2016'!$Q$7:$Q$41,'Absences 2016'!$A$7:$A$41,A19,'Absences 2016'!$F$7:$F$41,BASE!$S$5)</f>
        <v>0</v>
      </c>
      <c r="EI19" s="86">
        <f>SUMIFS('Suivi des arrêts'!$U$10:$U$43,'Suivi des arrêts'!$A$10:$A$43,A19,'Suivi des arrêts'!$G$10:$G$43,BASE!$L$3)</f>
        <v>0</v>
      </c>
      <c r="EJ19" s="12">
        <f>SUMIFS('Suivi des arrêts'!$U$10:$U$43,'Suivi des arrêts'!$A$10:$A$43,A19,'Suivi des arrêts'!$G$10:$G$43,BASE!$L$4)</f>
        <v>0</v>
      </c>
      <c r="EK19" s="12">
        <f t="shared" si="28"/>
        <v>0</v>
      </c>
      <c r="EL19" s="12">
        <f>SUMIFS('Suivi des arrêts'!$U$10:$U$43,'Suivi des arrêts'!$A$10:$A$43,A19,'Suivi des arrêts'!$G$10:$G$43,BASE!$L$1)</f>
        <v>0</v>
      </c>
      <c r="EM19" s="12">
        <f>SUMIFS('Suivi des arrêts'!$U$10:$U$43,'Suivi des arrêts'!$A$10:$A$43,A19,'Suivi des arrêts'!$G$10:$G$43,BASE!$L$2)</f>
        <v>0</v>
      </c>
      <c r="EN19" s="12">
        <f t="shared" si="29"/>
        <v>0</v>
      </c>
      <c r="EO19" s="12">
        <f>SUMIFS('Suivi des arrêts'!$U$10:$U$43,'Suivi des arrêts'!$A$10:$A$43,A19,'Suivi des arrêts'!$G$10:$G$43,BASE!$L$5)</f>
        <v>0</v>
      </c>
      <c r="EP19" s="12">
        <f>SUMIFS('Suivi des arrêts'!$U$10:$U$43,'Suivi des arrêts'!$A$10:$A$43,A19,'Suivi des arrêts'!$G$10:$G$43,BASE!$L$6)</f>
        <v>0</v>
      </c>
      <c r="EQ19" s="12">
        <f>SUMIFS('Suivi des arrêts'!$U$10:$U$43,'Suivi des arrêts'!$A$10:$A$43,A19,'Suivi des arrêts'!$G$10:$G$43,BASE!$L$8)</f>
        <v>0</v>
      </c>
      <c r="ER19" s="12">
        <f t="shared" si="30"/>
        <v>0</v>
      </c>
      <c r="ES19" s="12">
        <f>SUMIFS('Suivi des arrêts'!$U$10:$U$43,'Suivi des arrêts'!$A$10:$A$43,A19,'Suivi des arrêts'!$G$10:$G$43,BASE!$L$7)</f>
        <v>0</v>
      </c>
      <c r="ET19" s="12">
        <f>SUMIFS('Absences 2016'!$R$7:$R$41,'Absences 2016'!$A$7:$A$41,A19,'Absences 2016'!$F$7:$F$41,BASE!$S$2)</f>
        <v>0</v>
      </c>
      <c r="EU19" s="12">
        <f>SUMIFS('Absences 2016'!$R$7:$R$41,'Absences 2016'!$A$7:$A$41,A19,'Absences 2016'!$F$7:$F$41,BASE!$S$3)</f>
        <v>0</v>
      </c>
      <c r="EV19" s="12">
        <f>SUMIFS('Absences 2016'!$R$7:$R$41,'Absences 2016'!$A$7:$A$41,A19,'Absences 2016'!$F$7:$F$41,BASE!$S$4)</f>
        <v>0</v>
      </c>
      <c r="EW19" s="87">
        <f>SUMIFS('Absences 2016'!$R$7:$R$41,'Absences 2016'!$A$7:$A$41,A19,'Absences 2016'!$F$7:$F$41,BASE!$S$5)</f>
        <v>0</v>
      </c>
      <c r="EX19" s="86">
        <f>SUMIFS('Suivi des arrêts'!$V$10:$V$43,'Suivi des arrêts'!$A$10:$A$43,A19,'Suivi des arrêts'!$G$10:$G$43,BASE!$L$3)</f>
        <v>0</v>
      </c>
      <c r="EY19" s="12">
        <f>SUMIFS('Suivi des arrêts'!$V$10:$V$43,'Suivi des arrêts'!$A$10:$A$43,A19,'Suivi des arrêts'!$G$10:$G$43,BASE!$L$4)</f>
        <v>0</v>
      </c>
      <c r="EZ19" s="12">
        <f t="shared" si="31"/>
        <v>0</v>
      </c>
      <c r="FA19" s="12">
        <f>SUMIFS('Suivi des arrêts'!$V$10:$V$43,'Suivi des arrêts'!$A$10:$A$43,A19,'Suivi des arrêts'!$G$10:$G$43,BASE!$L$1)</f>
        <v>0</v>
      </c>
      <c r="FB19" s="12">
        <f>SUMIFS('Suivi des arrêts'!$V$10:$V$43,'Suivi des arrêts'!$A$10:$A$43,A19,'Suivi des arrêts'!$G$10:$G$43,BASE!$L$2)</f>
        <v>0</v>
      </c>
      <c r="FC19" s="12">
        <f t="shared" si="32"/>
        <v>0</v>
      </c>
      <c r="FD19" s="12">
        <f>SUMIFS('Suivi des arrêts'!$V$10:$V$43,'Suivi des arrêts'!$A$10:$A$43,A19,'Suivi des arrêts'!$G$10:$G$43,BASE!$L$5)</f>
        <v>0</v>
      </c>
      <c r="FE19" s="12">
        <f>SUMIFS('Suivi des arrêts'!$V$10:$V$43,'Suivi des arrêts'!$A$10:$A$43,A19,'Suivi des arrêts'!$G$10:$G$43,BASE!$L$6)</f>
        <v>0</v>
      </c>
      <c r="FF19" s="12">
        <f>SUMIFS('Suivi des arrêts'!$V$10:$V$43,'Suivi des arrêts'!$A$10:$A$43,A19,'Suivi des arrêts'!$G$10:$G$43,BASE!$L$8)</f>
        <v>0</v>
      </c>
      <c r="FG19" s="12">
        <f t="shared" si="33"/>
        <v>0</v>
      </c>
      <c r="FH19" s="12">
        <f>SUMIFS('Suivi des arrêts'!$V$10:$V$43,'Suivi des arrêts'!$A$10:$A$43,A19,'Suivi des arrêts'!$G$10:$G$43,BASE!$L$7)</f>
        <v>0</v>
      </c>
      <c r="FI19" s="12">
        <f>SUMIFS('Absences 2016'!$S$7:$S$41,'Absences 2016'!$A$7:$A$41,A19,'Absences 2016'!$F$7:$F$41,BASE!$S$2)</f>
        <v>0</v>
      </c>
      <c r="FJ19" s="12">
        <f>SUMIFS('Absences 2016'!$S$7:$S$41,'Absences 2016'!$A$7:$A$41,A19,'Absences 2016'!$F$7:$F$41,BASE!$S$3)</f>
        <v>0</v>
      </c>
      <c r="FK19" s="12">
        <f>SUMIFS('Absences 2016'!$S$7:$S$41,'Absences 2016'!$A$7:$A$41,A19,'Absences 2016'!$F$7:$F$41,BASE!$S$4)</f>
        <v>0</v>
      </c>
      <c r="FL19" s="87">
        <f>SUMIFS('Absences 2016'!$S$7:$S$41,'Absences 2016'!$A$7:$A$41,A19,'Absences 2016'!$F$7:$F$41,BASE!$S$5)</f>
        <v>0</v>
      </c>
      <c r="FM19" s="86">
        <f>SUMIFS('Suivi des arrêts'!$W$10:$W$43,'Suivi des arrêts'!$A$10:$A$43,A19,'Suivi des arrêts'!$G$10:$G$43,BASE!$L$3)</f>
        <v>0</v>
      </c>
      <c r="FN19" s="12">
        <f>SUMIFS('Suivi des arrêts'!$W$10:$W$43,'Suivi des arrêts'!$A$10:$A$43,A19,'Suivi des arrêts'!$G$10:$G$43,BASE!$L$4)</f>
        <v>0</v>
      </c>
      <c r="FO19" s="12">
        <f t="shared" si="34"/>
        <v>0</v>
      </c>
      <c r="FP19" s="12">
        <f>SUMIFS('Suivi des arrêts'!$W$10:$W$43,'Suivi des arrêts'!$A$10:$A$43,A19,'Suivi des arrêts'!$G$10:$G$43,BASE!$L$1)</f>
        <v>0</v>
      </c>
      <c r="FQ19" s="12">
        <f>SUMIFS('Suivi des arrêts'!$W$10:$W$43,'Suivi des arrêts'!$A$10:$A$43,A19,'Suivi des arrêts'!$G$10:$G$43,BASE!$L$2)</f>
        <v>0</v>
      </c>
      <c r="FR19" s="12">
        <f t="shared" si="35"/>
        <v>0</v>
      </c>
      <c r="FS19" s="12">
        <f>SUMIFS('Suivi des arrêts'!$W$10:$W$43,'Suivi des arrêts'!$A$10:$A$43,A19,'Suivi des arrêts'!$G$10:$G$43,BASE!$L$5)</f>
        <v>0</v>
      </c>
      <c r="FT19" s="12">
        <f>SUMIFS('Suivi des arrêts'!$W$10:$W$43,'Suivi des arrêts'!$A$10:$A$43,A19,'Suivi des arrêts'!$G$10:$G$43,BASE!$L$6)</f>
        <v>0</v>
      </c>
      <c r="FU19" s="12">
        <f>SUMIFS('Suivi des arrêts'!$W$10:$W$43,'Suivi des arrêts'!$A$10:$A$43,A19,'Suivi des arrêts'!$G$10:$G$43,BASE!$L$8)</f>
        <v>0</v>
      </c>
      <c r="FV19" s="12">
        <f t="shared" si="36"/>
        <v>0</v>
      </c>
      <c r="FW19" s="12">
        <f>SUMIFS('Suivi des arrêts'!$W$10:$W$43,'Suivi des arrêts'!$A$10:$A$43,A19,'Suivi des arrêts'!$G$10:$G$43,BASE!$L$7)</f>
        <v>0</v>
      </c>
      <c r="FX19" s="12">
        <f>SUMIFS('Absences 2016'!$T$7:$T$41,'Absences 2016'!$A$7:$A$41,A19,'Absences 2016'!$F$7:$F$41,BASE!$S$2)</f>
        <v>0</v>
      </c>
      <c r="FY19" s="12">
        <f>SUMIFS('Absences 2016'!$T$7:$T$41,'Absences 2016'!$A$7:$A$41,A19,'Absences 2016'!$F$7:$F$41,BASE!$S$3)</f>
        <v>0</v>
      </c>
      <c r="FZ19" s="12">
        <f>SUMIFS('Absences 2016'!$T$7:$T$41,'Absences 2016'!$A$7:$A$41,A19,'Absences 2016'!$F$7:$F$41,BASE!$S$4)</f>
        <v>0</v>
      </c>
      <c r="GA19" s="87">
        <f>SUMIFS('Absences 2016'!$T$7:$T$41,'Absences 2016'!$A$7:$A$41,A19,'Absences 2016'!$F$7:$F$41,BASE!$S$5)</f>
        <v>0</v>
      </c>
      <c r="GB19" s="22">
        <f t="shared" si="37"/>
        <v>0</v>
      </c>
      <c r="GC19" s="22">
        <f t="shared" si="38"/>
        <v>0</v>
      </c>
      <c r="GD19" s="22">
        <f>+M19+AB19+AQ19+BF19+BU19+CJ19+CY19+DN19+EC19+ER19+FG19+FV19</f>
        <v>0</v>
      </c>
      <c r="GE19" s="22">
        <f t="shared" si="40"/>
        <v>0</v>
      </c>
      <c r="GF19" s="22">
        <f t="shared" si="41"/>
        <v>0</v>
      </c>
      <c r="GG19" s="22">
        <f t="shared" si="42"/>
        <v>0</v>
      </c>
      <c r="GH19" s="22">
        <f t="shared" si="43"/>
        <v>0</v>
      </c>
      <c r="GI19" s="22">
        <f t="shared" si="44"/>
        <v>0</v>
      </c>
    </row>
    <row r="20" spans="1:191" ht="15.75" thickBot="1" x14ac:dyDescent="0.3">
      <c r="A20" s="122"/>
      <c r="B20" s="114"/>
      <c r="C20" s="114"/>
      <c r="D20" s="88">
        <f t="shared" ref="D20:R20" si="45">+SUM(D3:D19)</f>
        <v>5</v>
      </c>
      <c r="E20" s="89">
        <f t="shared" si="45"/>
        <v>0</v>
      </c>
      <c r="F20" s="89">
        <f t="shared" si="45"/>
        <v>5</v>
      </c>
      <c r="G20" s="89">
        <f t="shared" si="45"/>
        <v>0</v>
      </c>
      <c r="H20" s="89">
        <f t="shared" si="45"/>
        <v>0</v>
      </c>
      <c r="I20" s="89">
        <f t="shared" si="45"/>
        <v>0</v>
      </c>
      <c r="J20" s="89">
        <f t="shared" si="45"/>
        <v>0</v>
      </c>
      <c r="K20" s="89">
        <f t="shared" si="45"/>
        <v>0</v>
      </c>
      <c r="L20" s="89">
        <f t="shared" si="45"/>
        <v>0</v>
      </c>
      <c r="M20" s="89">
        <f t="shared" si="45"/>
        <v>0</v>
      </c>
      <c r="N20" s="89">
        <f>+SUM(N3:N19)</f>
        <v>0</v>
      </c>
      <c r="O20" s="89">
        <f t="shared" ref="O20:Q20" si="46">+SUM(O3:O19)</f>
        <v>0</v>
      </c>
      <c r="P20" s="89">
        <f t="shared" si="46"/>
        <v>0</v>
      </c>
      <c r="Q20" s="89">
        <f t="shared" si="46"/>
        <v>0</v>
      </c>
      <c r="R20" s="90">
        <f t="shared" si="45"/>
        <v>0</v>
      </c>
      <c r="S20" s="88">
        <f t="shared" ref="S20:AB20" si="47">+SUM(S3:S19)</f>
        <v>18</v>
      </c>
      <c r="T20" s="89">
        <f t="shared" si="47"/>
        <v>0</v>
      </c>
      <c r="U20" s="89">
        <f t="shared" si="47"/>
        <v>18</v>
      </c>
      <c r="V20" s="89">
        <f t="shared" si="47"/>
        <v>0</v>
      </c>
      <c r="W20" s="89">
        <f t="shared" si="47"/>
        <v>0</v>
      </c>
      <c r="X20" s="89">
        <f t="shared" si="47"/>
        <v>0</v>
      </c>
      <c r="Y20" s="89">
        <f t="shared" si="47"/>
        <v>0</v>
      </c>
      <c r="Z20" s="89">
        <f t="shared" si="47"/>
        <v>0</v>
      </c>
      <c r="AA20" s="89">
        <f t="shared" si="47"/>
        <v>0</v>
      </c>
      <c r="AB20" s="89">
        <f t="shared" si="47"/>
        <v>0</v>
      </c>
      <c r="AC20" s="89">
        <f>+SUM(AC3:AC19)</f>
        <v>0</v>
      </c>
      <c r="AD20" s="89">
        <f t="shared" ref="AD20:AF20" si="48">+SUM(AD3:AD19)</f>
        <v>0</v>
      </c>
      <c r="AE20" s="89">
        <f t="shared" si="48"/>
        <v>0</v>
      </c>
      <c r="AF20" s="89">
        <f t="shared" si="48"/>
        <v>0</v>
      </c>
      <c r="AG20" s="90">
        <f t="shared" ref="AG20:AQ20" si="49">+SUM(AG3:AG19)</f>
        <v>0</v>
      </c>
      <c r="AH20" s="88">
        <f t="shared" si="49"/>
        <v>38</v>
      </c>
      <c r="AI20" s="89">
        <f t="shared" si="49"/>
        <v>0</v>
      </c>
      <c r="AJ20" s="89">
        <f t="shared" si="49"/>
        <v>38</v>
      </c>
      <c r="AK20" s="89">
        <f t="shared" si="49"/>
        <v>0</v>
      </c>
      <c r="AL20" s="89">
        <f t="shared" si="49"/>
        <v>0</v>
      </c>
      <c r="AM20" s="89">
        <f t="shared" si="49"/>
        <v>0</v>
      </c>
      <c r="AN20" s="89">
        <f t="shared" si="49"/>
        <v>0</v>
      </c>
      <c r="AO20" s="89">
        <f t="shared" si="49"/>
        <v>0</v>
      </c>
      <c r="AP20" s="89">
        <f t="shared" si="49"/>
        <v>0</v>
      </c>
      <c r="AQ20" s="89">
        <f t="shared" si="49"/>
        <v>0</v>
      </c>
      <c r="AR20" s="89">
        <f>+SUM(AR3:AR19)</f>
        <v>0</v>
      </c>
      <c r="AS20" s="89">
        <f t="shared" ref="AS20:BF20" si="50">+SUM(AS3:AS19)</f>
        <v>2</v>
      </c>
      <c r="AT20" s="89">
        <f t="shared" si="50"/>
        <v>0</v>
      </c>
      <c r="AU20" s="89">
        <f t="shared" si="50"/>
        <v>0</v>
      </c>
      <c r="AV20" s="90">
        <f t="shared" si="50"/>
        <v>0</v>
      </c>
      <c r="AW20" s="88">
        <f t="shared" si="50"/>
        <v>11</v>
      </c>
      <c r="AX20" s="89">
        <f t="shared" si="50"/>
        <v>20</v>
      </c>
      <c r="AY20" s="89">
        <f t="shared" si="50"/>
        <v>31</v>
      </c>
      <c r="AZ20" s="89">
        <f t="shared" si="50"/>
        <v>0</v>
      </c>
      <c r="BA20" s="89">
        <f t="shared" si="50"/>
        <v>0</v>
      </c>
      <c r="BB20" s="89">
        <f t="shared" si="50"/>
        <v>0</v>
      </c>
      <c r="BC20" s="89">
        <f t="shared" si="50"/>
        <v>0</v>
      </c>
      <c r="BD20" s="89">
        <f t="shared" si="50"/>
        <v>0</v>
      </c>
      <c r="BE20" s="89">
        <f t="shared" si="50"/>
        <v>0</v>
      </c>
      <c r="BF20" s="89">
        <f t="shared" si="50"/>
        <v>0</v>
      </c>
      <c r="BG20" s="89">
        <f>+SUM(BG3:BG19)</f>
        <v>0</v>
      </c>
      <c r="BH20" s="89">
        <f t="shared" ref="BH20:BU20" si="51">+SUM(BH3:BH19)</f>
        <v>0</v>
      </c>
      <c r="BI20" s="89">
        <f t="shared" si="51"/>
        <v>0</v>
      </c>
      <c r="BJ20" s="89">
        <f t="shared" si="51"/>
        <v>0</v>
      </c>
      <c r="BK20" s="90">
        <f t="shared" si="51"/>
        <v>0</v>
      </c>
      <c r="BL20" s="88">
        <f t="shared" si="51"/>
        <v>0</v>
      </c>
      <c r="BM20" s="89">
        <f t="shared" si="51"/>
        <v>31</v>
      </c>
      <c r="BN20" s="89">
        <f t="shared" si="51"/>
        <v>31</v>
      </c>
      <c r="BO20" s="89">
        <f t="shared" si="51"/>
        <v>0</v>
      </c>
      <c r="BP20" s="89">
        <f t="shared" si="51"/>
        <v>0</v>
      </c>
      <c r="BQ20" s="89">
        <f t="shared" si="51"/>
        <v>0</v>
      </c>
      <c r="BR20" s="89">
        <f t="shared" si="51"/>
        <v>0</v>
      </c>
      <c r="BS20" s="89">
        <f t="shared" si="51"/>
        <v>0</v>
      </c>
      <c r="BT20" s="89">
        <f t="shared" si="51"/>
        <v>0</v>
      </c>
      <c r="BU20" s="89">
        <f t="shared" si="51"/>
        <v>0</v>
      </c>
      <c r="BV20" s="89">
        <f>+SUM(BV3:BV19)</f>
        <v>0</v>
      </c>
      <c r="BW20" s="89">
        <f t="shared" ref="BW20:CJ20" si="52">+SUM(BW3:BW19)</f>
        <v>1</v>
      </c>
      <c r="BX20" s="89">
        <f t="shared" si="52"/>
        <v>0</v>
      </c>
      <c r="BY20" s="89">
        <f t="shared" si="52"/>
        <v>0</v>
      </c>
      <c r="BZ20" s="90">
        <f t="shared" si="52"/>
        <v>0</v>
      </c>
      <c r="CA20" s="88">
        <f t="shared" si="52"/>
        <v>5</v>
      </c>
      <c r="CB20" s="89">
        <f t="shared" si="52"/>
        <v>30</v>
      </c>
      <c r="CC20" s="89">
        <f t="shared" si="52"/>
        <v>35</v>
      </c>
      <c r="CD20" s="89">
        <f t="shared" si="52"/>
        <v>0</v>
      </c>
      <c r="CE20" s="89">
        <f t="shared" si="52"/>
        <v>0</v>
      </c>
      <c r="CF20" s="89">
        <f t="shared" si="52"/>
        <v>0</v>
      </c>
      <c r="CG20" s="89">
        <f t="shared" si="52"/>
        <v>0</v>
      </c>
      <c r="CH20" s="89">
        <f t="shared" si="52"/>
        <v>0</v>
      </c>
      <c r="CI20" s="89">
        <f t="shared" si="52"/>
        <v>0</v>
      </c>
      <c r="CJ20" s="89">
        <f t="shared" si="52"/>
        <v>0</v>
      </c>
      <c r="CK20" s="89">
        <f>+SUM(CK3:CK19)</f>
        <v>0</v>
      </c>
      <c r="CL20" s="89">
        <f t="shared" ref="CL20:CY20" si="53">+SUM(CL3:CL19)</f>
        <v>1</v>
      </c>
      <c r="CM20" s="89">
        <f t="shared" si="53"/>
        <v>0</v>
      </c>
      <c r="CN20" s="89">
        <f t="shared" si="53"/>
        <v>0</v>
      </c>
      <c r="CO20" s="90">
        <f t="shared" si="53"/>
        <v>0</v>
      </c>
      <c r="CP20" s="88">
        <f t="shared" si="53"/>
        <v>0</v>
      </c>
      <c r="CQ20" s="89">
        <f t="shared" si="53"/>
        <v>31</v>
      </c>
      <c r="CR20" s="89">
        <f t="shared" si="53"/>
        <v>31</v>
      </c>
      <c r="CS20" s="89">
        <f t="shared" si="53"/>
        <v>0</v>
      </c>
      <c r="CT20" s="89">
        <f t="shared" si="53"/>
        <v>0</v>
      </c>
      <c r="CU20" s="89">
        <f t="shared" si="53"/>
        <v>0</v>
      </c>
      <c r="CV20" s="89">
        <f t="shared" si="53"/>
        <v>0</v>
      </c>
      <c r="CW20" s="89">
        <f t="shared" si="53"/>
        <v>0</v>
      </c>
      <c r="CX20" s="89">
        <f t="shared" si="53"/>
        <v>0</v>
      </c>
      <c r="CY20" s="89">
        <f t="shared" si="53"/>
        <v>0</v>
      </c>
      <c r="CZ20" s="89">
        <f>+SUM(CZ3:CZ19)</f>
        <v>0</v>
      </c>
      <c r="DA20" s="89">
        <f t="shared" ref="DA20:DN20" si="54">+SUM(DA3:DA19)</f>
        <v>1</v>
      </c>
      <c r="DB20" s="89">
        <f t="shared" si="54"/>
        <v>0</v>
      </c>
      <c r="DC20" s="89">
        <f t="shared" si="54"/>
        <v>0</v>
      </c>
      <c r="DD20" s="90">
        <f t="shared" si="54"/>
        <v>0</v>
      </c>
      <c r="DE20" s="88">
        <f t="shared" si="54"/>
        <v>0</v>
      </c>
      <c r="DF20" s="89">
        <f t="shared" si="54"/>
        <v>31</v>
      </c>
      <c r="DG20" s="89">
        <f t="shared" si="54"/>
        <v>31</v>
      </c>
      <c r="DH20" s="89">
        <f t="shared" si="54"/>
        <v>0</v>
      </c>
      <c r="DI20" s="89">
        <f t="shared" si="54"/>
        <v>0</v>
      </c>
      <c r="DJ20" s="89">
        <f t="shared" si="54"/>
        <v>0</v>
      </c>
      <c r="DK20" s="89">
        <f t="shared" si="54"/>
        <v>0</v>
      </c>
      <c r="DL20" s="89">
        <f t="shared" si="54"/>
        <v>0</v>
      </c>
      <c r="DM20" s="89">
        <f t="shared" si="54"/>
        <v>0</v>
      </c>
      <c r="DN20" s="89">
        <f t="shared" si="54"/>
        <v>0</v>
      </c>
      <c r="DO20" s="89">
        <f>+SUM(DO3:DO19)</f>
        <v>0</v>
      </c>
      <c r="DP20" s="89">
        <f t="shared" ref="DP20:EC20" si="55">+SUM(DP3:DP19)</f>
        <v>0</v>
      </c>
      <c r="DQ20" s="89">
        <f t="shared" si="55"/>
        <v>0</v>
      </c>
      <c r="DR20" s="89">
        <f t="shared" si="55"/>
        <v>5</v>
      </c>
      <c r="DS20" s="90">
        <f t="shared" si="55"/>
        <v>0</v>
      </c>
      <c r="DT20" s="88">
        <f t="shared" si="55"/>
        <v>2</v>
      </c>
      <c r="DU20" s="89">
        <f t="shared" si="55"/>
        <v>30</v>
      </c>
      <c r="DV20" s="89">
        <f t="shared" si="55"/>
        <v>32</v>
      </c>
      <c r="DW20" s="89">
        <f t="shared" si="55"/>
        <v>0</v>
      </c>
      <c r="DX20" s="89">
        <f t="shared" si="55"/>
        <v>0</v>
      </c>
      <c r="DY20" s="89">
        <f t="shared" si="55"/>
        <v>0</v>
      </c>
      <c r="DZ20" s="89">
        <f t="shared" si="55"/>
        <v>0</v>
      </c>
      <c r="EA20" s="89">
        <f t="shared" si="55"/>
        <v>0</v>
      </c>
      <c r="EB20" s="89">
        <f t="shared" si="55"/>
        <v>0</v>
      </c>
      <c r="EC20" s="89">
        <f t="shared" si="55"/>
        <v>0</v>
      </c>
      <c r="ED20" s="89">
        <f>+SUM(ED3:ED19)</f>
        <v>0</v>
      </c>
      <c r="EE20" s="89">
        <f t="shared" ref="EE20:ER20" si="56">+SUM(EE3:EE19)</f>
        <v>0</v>
      </c>
      <c r="EF20" s="89">
        <f t="shared" si="56"/>
        <v>0</v>
      </c>
      <c r="EG20" s="89">
        <f t="shared" si="56"/>
        <v>0</v>
      </c>
      <c r="EH20" s="90">
        <f t="shared" si="56"/>
        <v>0</v>
      </c>
      <c r="EI20" s="88">
        <f t="shared" si="56"/>
        <v>0</v>
      </c>
      <c r="EJ20" s="89">
        <f t="shared" si="56"/>
        <v>31</v>
      </c>
      <c r="EK20" s="89">
        <f t="shared" si="56"/>
        <v>31</v>
      </c>
      <c r="EL20" s="89">
        <f t="shared" si="56"/>
        <v>0</v>
      </c>
      <c r="EM20" s="89">
        <f t="shared" si="56"/>
        <v>0</v>
      </c>
      <c r="EN20" s="89">
        <f t="shared" si="56"/>
        <v>0</v>
      </c>
      <c r="EO20" s="89">
        <f t="shared" si="56"/>
        <v>0</v>
      </c>
      <c r="EP20" s="89">
        <f t="shared" si="56"/>
        <v>0</v>
      </c>
      <c r="EQ20" s="89">
        <f t="shared" si="56"/>
        <v>0</v>
      </c>
      <c r="ER20" s="89">
        <f t="shared" si="56"/>
        <v>0</v>
      </c>
      <c r="ES20" s="89">
        <f>+SUM(ES3:ES19)</f>
        <v>0</v>
      </c>
      <c r="ET20" s="89">
        <f t="shared" ref="ET20:FG20" si="57">+SUM(ET3:ET19)</f>
        <v>0</v>
      </c>
      <c r="EU20" s="89">
        <f t="shared" si="57"/>
        <v>0</v>
      </c>
      <c r="EV20" s="89">
        <f t="shared" si="57"/>
        <v>0</v>
      </c>
      <c r="EW20" s="90">
        <f t="shared" si="57"/>
        <v>0</v>
      </c>
      <c r="EX20" s="88">
        <f t="shared" si="57"/>
        <v>0</v>
      </c>
      <c r="EY20" s="89">
        <f t="shared" si="57"/>
        <v>30</v>
      </c>
      <c r="EZ20" s="89">
        <f t="shared" si="57"/>
        <v>30</v>
      </c>
      <c r="FA20" s="89">
        <f t="shared" si="57"/>
        <v>0</v>
      </c>
      <c r="FB20" s="89">
        <f t="shared" si="57"/>
        <v>0</v>
      </c>
      <c r="FC20" s="89">
        <f t="shared" si="57"/>
        <v>0</v>
      </c>
      <c r="FD20" s="89">
        <f t="shared" si="57"/>
        <v>0</v>
      </c>
      <c r="FE20" s="89">
        <f t="shared" si="57"/>
        <v>0</v>
      </c>
      <c r="FF20" s="89">
        <f t="shared" si="57"/>
        <v>0</v>
      </c>
      <c r="FG20" s="89">
        <f t="shared" si="57"/>
        <v>0</v>
      </c>
      <c r="FH20" s="89">
        <f>+SUM(FH3:FH19)</f>
        <v>0</v>
      </c>
      <c r="FI20" s="89">
        <f t="shared" ref="FI20:FV20" si="58">+SUM(FI3:FI19)</f>
        <v>0</v>
      </c>
      <c r="FJ20" s="89">
        <f t="shared" si="58"/>
        <v>0</v>
      </c>
      <c r="FK20" s="89">
        <f t="shared" si="58"/>
        <v>0</v>
      </c>
      <c r="FL20" s="90">
        <f t="shared" si="58"/>
        <v>0</v>
      </c>
      <c r="FM20" s="88">
        <f t="shared" si="58"/>
        <v>0</v>
      </c>
      <c r="FN20" s="89">
        <f t="shared" si="58"/>
        <v>4</v>
      </c>
      <c r="FO20" s="89">
        <f t="shared" si="58"/>
        <v>4</v>
      </c>
      <c r="FP20" s="89">
        <f t="shared" si="58"/>
        <v>0</v>
      </c>
      <c r="FQ20" s="89">
        <f t="shared" si="58"/>
        <v>0</v>
      </c>
      <c r="FR20" s="89">
        <f t="shared" si="58"/>
        <v>0</v>
      </c>
      <c r="FS20" s="89">
        <f t="shared" si="58"/>
        <v>0</v>
      </c>
      <c r="FT20" s="89">
        <f t="shared" si="58"/>
        <v>0</v>
      </c>
      <c r="FU20" s="89">
        <f t="shared" si="58"/>
        <v>0</v>
      </c>
      <c r="FV20" s="89">
        <f t="shared" si="58"/>
        <v>0</v>
      </c>
      <c r="FW20" s="89">
        <f>+SUM(FW3:FW19)</f>
        <v>0</v>
      </c>
      <c r="FX20" s="89">
        <f t="shared" ref="FX20:GD20" si="59">+SUM(FX3:FX19)</f>
        <v>0</v>
      </c>
      <c r="FY20" s="89">
        <f t="shared" si="59"/>
        <v>0</v>
      </c>
      <c r="FZ20" s="89">
        <f t="shared" si="59"/>
        <v>0</v>
      </c>
      <c r="GA20" s="90">
        <f t="shared" si="59"/>
        <v>0</v>
      </c>
      <c r="GB20" s="93">
        <f t="shared" si="59"/>
        <v>317</v>
      </c>
      <c r="GC20" s="93">
        <f t="shared" si="59"/>
        <v>0</v>
      </c>
      <c r="GD20" s="93">
        <f t="shared" si="59"/>
        <v>0</v>
      </c>
      <c r="GE20" s="93">
        <f>+SUM(GE3:GE19)</f>
        <v>0</v>
      </c>
      <c r="GF20" s="93">
        <f t="shared" ref="GF20:GI20" si="60">+SUM(GF3:GF19)</f>
        <v>5</v>
      </c>
      <c r="GG20" s="93">
        <f t="shared" si="60"/>
        <v>0</v>
      </c>
      <c r="GH20" s="93">
        <f t="shared" si="60"/>
        <v>5</v>
      </c>
      <c r="GI20" s="94">
        <f t="shared" si="60"/>
        <v>0</v>
      </c>
    </row>
  </sheetData>
  <autoFilter ref="B1:C2"/>
  <mergeCells count="17">
    <mergeCell ref="S1:AG1"/>
    <mergeCell ref="A1:A2"/>
    <mergeCell ref="A20:C20"/>
    <mergeCell ref="B1:B2"/>
    <mergeCell ref="C1:C2"/>
    <mergeCell ref="D1:R1"/>
    <mergeCell ref="AH1:AV1"/>
    <mergeCell ref="AW1:BK1"/>
    <mergeCell ref="BL1:BZ1"/>
    <mergeCell ref="CA1:CO1"/>
    <mergeCell ref="CP1:DD1"/>
    <mergeCell ref="GB1:GI1"/>
    <mergeCell ref="DE1:DS1"/>
    <mergeCell ref="DT1:EH1"/>
    <mergeCell ref="EI1:EW1"/>
    <mergeCell ref="EX1:FL1"/>
    <mergeCell ref="FM1:GA1"/>
  </mergeCells>
  <conditionalFormatting sqref="O3:R19">
    <cfRule type="cellIs" dxfId="132" priority="50" operator="greaterThan">
      <formula>180</formula>
    </cfRule>
    <cfRule type="cellIs" dxfId="131" priority="51" operator="greaterThan">
      <formula>90</formula>
    </cfRule>
  </conditionalFormatting>
  <conditionalFormatting sqref="S3:AC19">
    <cfRule type="cellIs" dxfId="130" priority="48" operator="greaterThan">
      <formula>180</formula>
    </cfRule>
    <cfRule type="cellIs" dxfId="129" priority="49" operator="greaterThan">
      <formula>90</formula>
    </cfRule>
  </conditionalFormatting>
  <conditionalFormatting sqref="AD3:AG19">
    <cfRule type="cellIs" dxfId="128" priority="46" operator="greaterThan">
      <formula>180</formula>
    </cfRule>
    <cfRule type="cellIs" dxfId="127" priority="47" operator="greaterThan">
      <formula>90</formula>
    </cfRule>
  </conditionalFormatting>
  <conditionalFormatting sqref="AH3:AR19">
    <cfRule type="cellIs" dxfId="126" priority="44" operator="greaterThan">
      <formula>180</formula>
    </cfRule>
    <cfRule type="cellIs" dxfId="125" priority="45" operator="greaterThan">
      <formula>90</formula>
    </cfRule>
  </conditionalFormatting>
  <conditionalFormatting sqref="AS3:AV19">
    <cfRule type="cellIs" dxfId="124" priority="42" operator="greaterThan">
      <formula>180</formula>
    </cfRule>
    <cfRule type="cellIs" dxfId="123" priority="43" operator="greaterThan">
      <formula>90</formula>
    </cfRule>
  </conditionalFormatting>
  <conditionalFormatting sqref="AW3:BG19">
    <cfRule type="cellIs" dxfId="122" priority="40" operator="greaterThan">
      <formula>180</formula>
    </cfRule>
    <cfRule type="cellIs" dxfId="121" priority="41" operator="greaterThan">
      <formula>90</formula>
    </cfRule>
  </conditionalFormatting>
  <conditionalFormatting sqref="BH3:BK19">
    <cfRule type="cellIs" dxfId="120" priority="38" operator="greaterThan">
      <formula>180</formula>
    </cfRule>
    <cfRule type="cellIs" dxfId="119" priority="39" operator="greaterThan">
      <formula>90</formula>
    </cfRule>
  </conditionalFormatting>
  <conditionalFormatting sqref="BL3:BV19">
    <cfRule type="cellIs" dxfId="118" priority="36" operator="greaterThan">
      <formula>180</formula>
    </cfRule>
    <cfRule type="cellIs" dxfId="117" priority="37" operator="greaterThan">
      <formula>90</formula>
    </cfRule>
  </conditionalFormatting>
  <conditionalFormatting sqref="BW3:BZ19">
    <cfRule type="cellIs" dxfId="116" priority="34" operator="greaterThan">
      <formula>180</formula>
    </cfRule>
    <cfRule type="cellIs" dxfId="115" priority="35" operator="greaterThan">
      <formula>90</formula>
    </cfRule>
  </conditionalFormatting>
  <conditionalFormatting sqref="CA3:CK19">
    <cfRule type="cellIs" dxfId="114" priority="32" operator="greaterThan">
      <formula>180</formula>
    </cfRule>
    <cfRule type="cellIs" dxfId="113" priority="33" operator="greaterThan">
      <formula>90</formula>
    </cfRule>
  </conditionalFormatting>
  <conditionalFormatting sqref="CL3:CO19">
    <cfRule type="cellIs" dxfId="112" priority="30" operator="greaterThan">
      <formula>180</formula>
    </cfRule>
    <cfRule type="cellIs" dxfId="111" priority="31" operator="greaterThan">
      <formula>90</formula>
    </cfRule>
  </conditionalFormatting>
  <conditionalFormatting sqref="CP3:CZ19">
    <cfRule type="cellIs" dxfId="110" priority="28" operator="greaterThan">
      <formula>180</formula>
    </cfRule>
    <cfRule type="cellIs" dxfId="109" priority="29" operator="greaterThan">
      <formula>90</formula>
    </cfRule>
  </conditionalFormatting>
  <conditionalFormatting sqref="DA3:DD19">
    <cfRule type="cellIs" dxfId="108" priority="26" operator="greaterThan">
      <formula>180</formula>
    </cfRule>
    <cfRule type="cellIs" dxfId="107" priority="27" operator="greaterThan">
      <formula>90</formula>
    </cfRule>
  </conditionalFormatting>
  <conditionalFormatting sqref="DE3:DO19">
    <cfRule type="cellIs" dxfId="106" priority="24" operator="greaterThan">
      <formula>180</formula>
    </cfRule>
    <cfRule type="cellIs" dxfId="105" priority="25" operator="greaterThan">
      <formula>90</formula>
    </cfRule>
  </conditionalFormatting>
  <conditionalFormatting sqref="DP3:DS19">
    <cfRule type="cellIs" dxfId="104" priority="22" operator="greaterThan">
      <formula>180</formula>
    </cfRule>
    <cfRule type="cellIs" dxfId="103" priority="23" operator="greaterThan">
      <formula>90</formula>
    </cfRule>
  </conditionalFormatting>
  <conditionalFormatting sqref="DT3:ED19">
    <cfRule type="cellIs" dxfId="102" priority="20" operator="greaterThan">
      <formula>180</formula>
    </cfRule>
    <cfRule type="cellIs" dxfId="101" priority="21" operator="greaterThan">
      <formula>90</formula>
    </cfRule>
  </conditionalFormatting>
  <conditionalFormatting sqref="EE3:EH19">
    <cfRule type="cellIs" dxfId="100" priority="18" operator="greaterThan">
      <formula>180</formula>
    </cfRule>
    <cfRule type="cellIs" dxfId="99" priority="19" operator="greaterThan">
      <formula>90</formula>
    </cfRule>
  </conditionalFormatting>
  <conditionalFormatting sqref="EI3:ES19">
    <cfRule type="cellIs" dxfId="98" priority="16" operator="greaterThan">
      <formula>180</formula>
    </cfRule>
    <cfRule type="cellIs" dxfId="97" priority="17" operator="greaterThan">
      <formula>90</formula>
    </cfRule>
  </conditionalFormatting>
  <conditionalFormatting sqref="ET3:EW19">
    <cfRule type="cellIs" dxfId="96" priority="14" operator="greaterThan">
      <formula>180</formula>
    </cfRule>
    <cfRule type="cellIs" dxfId="95" priority="15" operator="greaterThan">
      <formula>90</formula>
    </cfRule>
  </conditionalFormatting>
  <conditionalFormatting sqref="EX3:FH19">
    <cfRule type="cellIs" dxfId="94" priority="12" operator="greaterThan">
      <formula>180</formula>
    </cfRule>
    <cfRule type="cellIs" dxfId="93" priority="13" operator="greaterThan">
      <formula>90</formula>
    </cfRule>
  </conditionalFormatting>
  <conditionalFormatting sqref="FI3:FL19">
    <cfRule type="cellIs" dxfId="92" priority="10" operator="greaterThan">
      <formula>180</formula>
    </cfRule>
    <cfRule type="cellIs" dxfId="91" priority="11" operator="greaterThan">
      <formula>90</formula>
    </cfRule>
  </conditionalFormatting>
  <conditionalFormatting sqref="FM3:FW19">
    <cfRule type="cellIs" dxfId="90" priority="8" operator="greaterThan">
      <formula>180</formula>
    </cfRule>
    <cfRule type="cellIs" dxfId="89" priority="9" operator="greaterThan">
      <formula>90</formula>
    </cfRule>
  </conditionalFormatting>
  <conditionalFormatting sqref="FX3:GA19">
    <cfRule type="cellIs" dxfId="88" priority="6" operator="greaterThan">
      <formula>180</formula>
    </cfRule>
    <cfRule type="cellIs" dxfId="87" priority="7" operator="greaterThan">
      <formula>90</formula>
    </cfRule>
  </conditionalFormatting>
  <conditionalFormatting sqref="F3:GA19">
    <cfRule type="cellIs" dxfId="86" priority="1" operator="equal">
      <formula>0</formula>
    </cfRule>
  </conditionalFormatting>
  <pageMargins left="0.7" right="0.7" top="0.75" bottom="0.75" header="0.3" footer="0.3"/>
  <pageSetup paperSize="9" orientation="portrait" verticalDpi="0" r:id="rId1"/>
  <ignoredErrors>
    <ignoredError sqref="I3 M3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4" tint="0.79998168889431442"/>
  </sheetPr>
  <dimension ref="A1:CS95"/>
  <sheetViews>
    <sheetView zoomScaleNormal="100" workbookViewId="0">
      <selection activeCell="B1" sqref="B1:B1048576"/>
    </sheetView>
  </sheetViews>
  <sheetFormatPr baseColWidth="10" defaultRowHeight="15" x14ac:dyDescent="0.25"/>
  <cols>
    <col min="1" max="1" width="17.28515625" customWidth="1"/>
    <col min="2" max="7" width="10.7109375" customWidth="1"/>
    <col min="8" max="8" width="7.5703125" customWidth="1"/>
    <col min="9" max="10" width="11.7109375" customWidth="1"/>
    <col min="11" max="23" width="10.7109375" customWidth="1"/>
    <col min="24" max="48" width="11.7109375" customWidth="1"/>
    <col min="49" max="50" width="10.7109375" customWidth="1"/>
  </cols>
  <sheetData>
    <row r="1" spans="1:97" ht="59.25" customHeight="1" x14ac:dyDescent="0.25">
      <c r="A1" s="7"/>
      <c r="B1" s="7"/>
      <c r="C1" s="7"/>
      <c r="D1" s="7"/>
      <c r="E1" s="7"/>
      <c r="F1" s="7"/>
      <c r="G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</row>
    <row r="2" spans="1:97" ht="20.25" x14ac:dyDescent="0.3">
      <c r="A2" s="97" t="s">
        <v>59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7"/>
      <c r="AM2" s="97"/>
      <c r="AN2" s="97"/>
      <c r="AO2" s="97"/>
      <c r="AP2" s="97"/>
      <c r="AQ2" s="97"/>
      <c r="AR2" s="97"/>
      <c r="AS2" s="97"/>
      <c r="AT2" s="97"/>
      <c r="AU2" s="97"/>
      <c r="AV2" s="97"/>
      <c r="AW2" s="97"/>
      <c r="AX2" s="97"/>
      <c r="AY2" s="97"/>
      <c r="AZ2" s="97"/>
      <c r="BA2" s="97"/>
      <c r="BB2" s="97"/>
      <c r="BC2" s="97"/>
      <c r="BD2" s="97"/>
      <c r="BE2" s="97"/>
      <c r="BF2" s="97"/>
      <c r="BG2" s="97"/>
      <c r="BH2" s="97"/>
      <c r="BI2" s="98"/>
      <c r="BJ2" s="98"/>
      <c r="BK2" s="98"/>
      <c r="BL2" s="98"/>
      <c r="BM2" s="98"/>
      <c r="BN2" s="98"/>
      <c r="BO2" s="98"/>
      <c r="BP2" s="98"/>
      <c r="BQ2" s="98"/>
      <c r="BR2" s="98"/>
      <c r="BS2" s="98"/>
      <c r="BT2" s="98"/>
      <c r="BU2" s="98"/>
      <c r="BV2" s="98"/>
      <c r="BW2" s="98"/>
      <c r="BX2" s="98"/>
      <c r="BY2" s="98"/>
      <c r="BZ2" s="98"/>
      <c r="CA2" s="98"/>
      <c r="CB2" s="98"/>
      <c r="CC2" s="98"/>
      <c r="CD2" s="98"/>
      <c r="CE2" s="98"/>
      <c r="CF2" s="98"/>
      <c r="CG2" s="98"/>
      <c r="CH2" s="98"/>
      <c r="CI2" s="98"/>
    </row>
    <row r="3" spans="1:97" ht="15" customHeight="1" x14ac:dyDescent="0.25">
      <c r="A3" s="108" t="s">
        <v>34</v>
      </c>
      <c r="B3" s="108"/>
      <c r="C3" s="108"/>
      <c r="D3" s="108"/>
      <c r="E3" s="108"/>
      <c r="F3" s="14"/>
      <c r="G3" s="108" t="s">
        <v>35</v>
      </c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B3" s="108"/>
      <c r="AC3" s="108"/>
      <c r="AD3" s="108"/>
      <c r="AE3" s="108"/>
      <c r="AF3" s="108"/>
      <c r="AG3" s="108"/>
      <c r="AH3" s="108"/>
      <c r="AI3" s="108"/>
      <c r="AJ3" s="108"/>
      <c r="AK3" s="108"/>
      <c r="AL3" s="108"/>
      <c r="AM3" s="108"/>
      <c r="AN3" s="108"/>
      <c r="AO3" s="108"/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9"/>
      <c r="BB3" s="99" t="s">
        <v>40</v>
      </c>
      <c r="BC3" s="100"/>
      <c r="BD3" s="100"/>
      <c r="BE3" s="100"/>
      <c r="BF3" s="100"/>
      <c r="BG3" s="100"/>
      <c r="BH3" s="101"/>
      <c r="BI3" s="102" t="s">
        <v>43</v>
      </c>
      <c r="BJ3" s="103"/>
      <c r="BK3" s="103"/>
      <c r="BL3" s="103"/>
      <c r="BM3" s="103"/>
      <c r="BN3" s="103"/>
      <c r="BO3" s="104"/>
      <c r="BP3" s="105" t="s">
        <v>44</v>
      </c>
      <c r="BQ3" s="106"/>
      <c r="BR3" s="106"/>
      <c r="BS3" s="106"/>
      <c r="BT3" s="106"/>
      <c r="BU3" s="106"/>
      <c r="BV3" s="107"/>
      <c r="BW3" s="99" t="s">
        <v>45</v>
      </c>
      <c r="BX3" s="100"/>
      <c r="BY3" s="100"/>
      <c r="BZ3" s="100"/>
      <c r="CA3" s="100"/>
      <c r="CB3" s="100"/>
      <c r="CC3" s="101"/>
      <c r="CD3" s="102" t="s">
        <v>46</v>
      </c>
      <c r="CE3" s="103"/>
      <c r="CF3" s="103"/>
      <c r="CG3" s="103"/>
      <c r="CH3" s="103"/>
      <c r="CI3" s="103"/>
      <c r="CJ3" s="104"/>
      <c r="CK3" s="105" t="s">
        <v>47</v>
      </c>
      <c r="CL3" s="106"/>
      <c r="CM3" s="106"/>
      <c r="CN3" s="106"/>
      <c r="CO3" s="106"/>
      <c r="CP3" s="106"/>
      <c r="CQ3" s="107"/>
      <c r="CR3" s="95" t="s">
        <v>23</v>
      </c>
      <c r="CS3" s="95" t="s">
        <v>65</v>
      </c>
    </row>
    <row r="4" spans="1:97" ht="28.5" customHeight="1" x14ac:dyDescent="0.25">
      <c r="A4" s="27" t="s">
        <v>26</v>
      </c>
      <c r="B4" s="26" t="s">
        <v>24</v>
      </c>
      <c r="C4" s="25" t="s">
        <v>27</v>
      </c>
      <c r="D4" s="25" t="s">
        <v>28</v>
      </c>
      <c r="E4" s="25" t="s">
        <v>3</v>
      </c>
      <c r="F4" s="26" t="s">
        <v>24</v>
      </c>
      <c r="G4" s="25" t="s">
        <v>6</v>
      </c>
      <c r="H4" s="25" t="s">
        <v>58</v>
      </c>
      <c r="I4" s="25" t="s">
        <v>7</v>
      </c>
      <c r="J4" s="25" t="s">
        <v>49</v>
      </c>
      <c r="K4" s="25" t="s">
        <v>48</v>
      </c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 t="s">
        <v>29</v>
      </c>
      <c r="AW4" s="25" t="s">
        <v>30</v>
      </c>
      <c r="AX4" s="25" t="s">
        <v>31</v>
      </c>
      <c r="AY4" s="25" t="s">
        <v>25</v>
      </c>
      <c r="AZ4" s="25" t="s">
        <v>61</v>
      </c>
      <c r="BA4" s="25" t="s">
        <v>60</v>
      </c>
      <c r="BB4" s="31" t="s">
        <v>36</v>
      </c>
      <c r="BC4" s="31"/>
      <c r="BD4" s="28" t="s">
        <v>41</v>
      </c>
      <c r="BE4" s="28" t="s">
        <v>38</v>
      </c>
      <c r="BF4" s="28" t="s">
        <v>39</v>
      </c>
      <c r="BG4" s="28" t="s">
        <v>66</v>
      </c>
      <c r="BH4" s="28" t="s">
        <v>37</v>
      </c>
      <c r="BI4" s="32" t="s">
        <v>36</v>
      </c>
      <c r="BJ4" s="32"/>
      <c r="BK4" s="29" t="s">
        <v>41</v>
      </c>
      <c r="BL4" s="29" t="s">
        <v>38</v>
      </c>
      <c r="BM4" s="29" t="s">
        <v>39</v>
      </c>
      <c r="BN4" s="29" t="s">
        <v>66</v>
      </c>
      <c r="BO4" s="29" t="s">
        <v>37</v>
      </c>
      <c r="BP4" s="33" t="s">
        <v>36</v>
      </c>
      <c r="BQ4" s="33"/>
      <c r="BR4" s="30" t="s">
        <v>41</v>
      </c>
      <c r="BS4" s="30" t="s">
        <v>38</v>
      </c>
      <c r="BT4" s="30" t="s">
        <v>39</v>
      </c>
      <c r="BU4" s="30" t="s">
        <v>66</v>
      </c>
      <c r="BV4" s="30" t="s">
        <v>37</v>
      </c>
      <c r="BW4" s="31" t="s">
        <v>36</v>
      </c>
      <c r="BX4" s="31"/>
      <c r="BY4" s="28" t="s">
        <v>41</v>
      </c>
      <c r="BZ4" s="28" t="s">
        <v>38</v>
      </c>
      <c r="CA4" s="28" t="s">
        <v>39</v>
      </c>
      <c r="CB4" s="28" t="s">
        <v>66</v>
      </c>
      <c r="CC4" s="28" t="s">
        <v>37</v>
      </c>
      <c r="CD4" s="32" t="s">
        <v>36</v>
      </c>
      <c r="CE4" s="32"/>
      <c r="CF4" s="29" t="s">
        <v>41</v>
      </c>
      <c r="CG4" s="29" t="s">
        <v>38</v>
      </c>
      <c r="CH4" s="29" t="s">
        <v>39</v>
      </c>
      <c r="CI4" s="29" t="s">
        <v>66</v>
      </c>
      <c r="CJ4" s="29" t="s">
        <v>37</v>
      </c>
      <c r="CK4" s="33" t="s">
        <v>36</v>
      </c>
      <c r="CL4" s="33"/>
      <c r="CM4" s="30" t="s">
        <v>41</v>
      </c>
      <c r="CN4" s="30" t="s">
        <v>38</v>
      </c>
      <c r="CO4" s="30" t="s">
        <v>39</v>
      </c>
      <c r="CP4" s="30" t="s">
        <v>66</v>
      </c>
      <c r="CQ4" s="30" t="s">
        <v>37</v>
      </c>
      <c r="CR4" s="96"/>
      <c r="CS4" s="96"/>
    </row>
    <row r="5" spans="1:97" ht="15" customHeight="1" x14ac:dyDescent="0.25">
      <c r="A5" s="64"/>
      <c r="B5" s="65"/>
      <c r="C5" s="66"/>
      <c r="D5" s="66"/>
      <c r="E5" s="66"/>
      <c r="F5" s="65"/>
      <c r="G5" s="66"/>
      <c r="H5" s="66"/>
      <c r="I5" s="66"/>
      <c r="J5" s="66"/>
      <c r="K5" s="66"/>
      <c r="L5" s="74">
        <v>42370</v>
      </c>
      <c r="M5" s="74">
        <v>42401</v>
      </c>
      <c r="N5" s="74">
        <v>42430</v>
      </c>
      <c r="O5" s="74">
        <v>42461</v>
      </c>
      <c r="P5" s="74">
        <v>42491</v>
      </c>
      <c r="Q5" s="74">
        <v>42522</v>
      </c>
      <c r="R5" s="74">
        <v>42552</v>
      </c>
      <c r="S5" s="74">
        <v>42583</v>
      </c>
      <c r="T5" s="74">
        <v>42614</v>
      </c>
      <c r="U5" s="74">
        <v>42644</v>
      </c>
      <c r="V5" s="74">
        <v>42675</v>
      </c>
      <c r="W5" s="74">
        <v>42705</v>
      </c>
      <c r="X5" s="74">
        <v>42736</v>
      </c>
      <c r="Y5" s="74">
        <v>42767</v>
      </c>
      <c r="Z5" s="74">
        <v>42795</v>
      </c>
      <c r="AA5" s="74">
        <v>42826</v>
      </c>
      <c r="AB5" s="74">
        <v>42856</v>
      </c>
      <c r="AC5" s="74">
        <v>42887</v>
      </c>
      <c r="AD5" s="74">
        <v>42917</v>
      </c>
      <c r="AE5" s="74">
        <v>42948</v>
      </c>
      <c r="AF5" s="74">
        <v>42979</v>
      </c>
      <c r="AG5" s="74">
        <v>43009</v>
      </c>
      <c r="AH5" s="74">
        <v>43040</v>
      </c>
      <c r="AI5" s="74">
        <v>43070</v>
      </c>
      <c r="AJ5" s="74">
        <v>43101</v>
      </c>
      <c r="AK5" s="74">
        <v>43132</v>
      </c>
      <c r="AL5" s="74">
        <v>43160</v>
      </c>
      <c r="AM5" s="74">
        <v>43191</v>
      </c>
      <c r="AN5" s="74">
        <v>43221</v>
      </c>
      <c r="AO5" s="74">
        <v>43252</v>
      </c>
      <c r="AP5" s="74">
        <v>43282</v>
      </c>
      <c r="AQ5" s="74">
        <v>43313</v>
      </c>
      <c r="AR5" s="74">
        <v>43344</v>
      </c>
      <c r="AS5" s="74">
        <v>43374</v>
      </c>
      <c r="AT5" s="74">
        <v>43405</v>
      </c>
      <c r="AU5" s="74">
        <v>43435</v>
      </c>
      <c r="AV5" s="66"/>
      <c r="AW5" s="66"/>
      <c r="AX5" s="66"/>
      <c r="AY5" s="66"/>
      <c r="AZ5" s="66"/>
      <c r="BA5" s="66"/>
      <c r="BB5" s="67"/>
      <c r="BC5" s="67"/>
      <c r="BD5" s="68"/>
      <c r="BE5" s="68"/>
      <c r="BF5" s="68"/>
      <c r="BG5" s="68"/>
      <c r="BH5" s="68"/>
      <c r="BI5" s="69"/>
      <c r="BJ5" s="69"/>
      <c r="BK5" s="70"/>
      <c r="BL5" s="70"/>
      <c r="BM5" s="70"/>
      <c r="BN5" s="70"/>
      <c r="BO5" s="70"/>
      <c r="BP5" s="71"/>
      <c r="BQ5" s="71"/>
      <c r="BR5" s="72"/>
      <c r="BS5" s="72"/>
      <c r="BT5" s="72"/>
      <c r="BU5" s="72"/>
      <c r="BV5" s="72"/>
      <c r="BW5" s="67"/>
      <c r="BX5" s="67"/>
      <c r="BY5" s="68"/>
      <c r="BZ5" s="68"/>
      <c r="CA5" s="68"/>
      <c r="CB5" s="68"/>
      <c r="CC5" s="68"/>
      <c r="CD5" s="69"/>
      <c r="CE5" s="69"/>
      <c r="CF5" s="70"/>
      <c r="CG5" s="70"/>
      <c r="CH5" s="70"/>
      <c r="CI5" s="70"/>
      <c r="CJ5" s="70"/>
      <c r="CK5" s="71"/>
      <c r="CL5" s="71"/>
      <c r="CM5" s="72"/>
      <c r="CN5" s="72"/>
      <c r="CO5" s="72"/>
      <c r="CP5" s="72"/>
      <c r="CQ5" s="72"/>
      <c r="CR5" s="73"/>
      <c r="CS5" s="73"/>
    </row>
    <row r="6" spans="1:97" ht="15" customHeight="1" x14ac:dyDescent="0.25">
      <c r="A6" s="64"/>
      <c r="B6" s="65"/>
      <c r="C6" s="66"/>
      <c r="D6" s="66"/>
      <c r="E6" s="66"/>
      <c r="F6" s="65"/>
      <c r="G6" s="66"/>
      <c r="H6" s="66"/>
      <c r="I6" s="66"/>
      <c r="J6" s="66"/>
      <c r="K6" s="66"/>
      <c r="L6" s="74">
        <v>42400</v>
      </c>
      <c r="M6" s="74">
        <v>42429</v>
      </c>
      <c r="N6" s="74">
        <v>42460</v>
      </c>
      <c r="O6" s="74">
        <v>42490</v>
      </c>
      <c r="P6" s="74">
        <v>42521</v>
      </c>
      <c r="Q6" s="74">
        <v>42551</v>
      </c>
      <c r="R6" s="74">
        <v>42582</v>
      </c>
      <c r="S6" s="74">
        <v>42613</v>
      </c>
      <c r="T6" s="74">
        <v>42643</v>
      </c>
      <c r="U6" s="74">
        <v>42674</v>
      </c>
      <c r="V6" s="74">
        <v>42704</v>
      </c>
      <c r="W6" s="74">
        <v>42735</v>
      </c>
      <c r="X6" s="74">
        <v>42766</v>
      </c>
      <c r="Y6" s="74">
        <v>42794</v>
      </c>
      <c r="Z6" s="74">
        <v>42825</v>
      </c>
      <c r="AA6" s="74">
        <v>42855</v>
      </c>
      <c r="AB6" s="74">
        <v>42886</v>
      </c>
      <c r="AC6" s="74">
        <v>42916</v>
      </c>
      <c r="AD6" s="74">
        <v>42947</v>
      </c>
      <c r="AE6" s="74">
        <v>42978</v>
      </c>
      <c r="AF6" s="74">
        <v>43008</v>
      </c>
      <c r="AG6" s="74">
        <v>43039</v>
      </c>
      <c r="AH6" s="74">
        <v>43069</v>
      </c>
      <c r="AI6" s="74">
        <v>43100</v>
      </c>
      <c r="AJ6" s="74">
        <v>43131</v>
      </c>
      <c r="AK6" s="74">
        <v>43159</v>
      </c>
      <c r="AL6" s="74">
        <v>43190</v>
      </c>
      <c r="AM6" s="74">
        <v>43220</v>
      </c>
      <c r="AN6" s="74">
        <v>43251</v>
      </c>
      <c r="AO6" s="74">
        <v>43281</v>
      </c>
      <c r="AP6" s="74">
        <v>43312</v>
      </c>
      <c r="AQ6" s="74">
        <v>43343</v>
      </c>
      <c r="AR6" s="74">
        <v>43373</v>
      </c>
      <c r="AS6" s="74">
        <v>43404</v>
      </c>
      <c r="AT6" s="74">
        <v>43434</v>
      </c>
      <c r="AU6" s="74">
        <v>43465</v>
      </c>
      <c r="AV6" s="66"/>
      <c r="AW6" s="66"/>
      <c r="AX6" s="66"/>
      <c r="AY6" s="66"/>
      <c r="AZ6" s="66"/>
      <c r="BA6" s="66"/>
      <c r="BB6" s="67"/>
      <c r="BC6" s="67"/>
      <c r="BD6" s="68"/>
      <c r="BE6" s="68"/>
      <c r="BF6" s="68"/>
      <c r="BG6" s="68"/>
      <c r="BH6" s="68"/>
      <c r="BI6" s="69"/>
      <c r="BJ6" s="69"/>
      <c r="BK6" s="70"/>
      <c r="BL6" s="70"/>
      <c r="BM6" s="70"/>
      <c r="BN6" s="70"/>
      <c r="BO6" s="70"/>
      <c r="BP6" s="71"/>
      <c r="BQ6" s="71"/>
      <c r="BR6" s="72"/>
      <c r="BS6" s="72"/>
      <c r="BT6" s="72"/>
      <c r="BU6" s="72"/>
      <c r="BV6" s="72"/>
      <c r="BW6" s="67"/>
      <c r="BX6" s="67"/>
      <c r="BY6" s="68"/>
      <c r="BZ6" s="68"/>
      <c r="CA6" s="68"/>
      <c r="CB6" s="68"/>
      <c r="CC6" s="68"/>
      <c r="CD6" s="69"/>
      <c r="CE6" s="69"/>
      <c r="CF6" s="70"/>
      <c r="CG6" s="70"/>
      <c r="CH6" s="70"/>
      <c r="CI6" s="70"/>
      <c r="CJ6" s="70"/>
      <c r="CK6" s="71"/>
      <c r="CL6" s="71"/>
      <c r="CM6" s="72"/>
      <c r="CN6" s="72"/>
      <c r="CO6" s="72"/>
      <c r="CP6" s="72"/>
      <c r="CQ6" s="72"/>
      <c r="CR6" s="73"/>
      <c r="CS6" s="73"/>
    </row>
    <row r="7" spans="1:97" x14ac:dyDescent="0.25">
      <c r="A7" s="41"/>
      <c r="B7" s="40">
        <v>0</v>
      </c>
      <c r="C7" s="5"/>
      <c r="D7" s="5"/>
      <c r="E7" s="43"/>
      <c r="F7" s="44">
        <v>0</v>
      </c>
      <c r="G7" s="44"/>
      <c r="H7" s="44"/>
      <c r="I7" s="10" t="s">
        <v>20</v>
      </c>
      <c r="J7" s="46"/>
      <c r="K7" s="46"/>
      <c r="L7" s="76">
        <v>0</v>
      </c>
      <c r="M7" s="76">
        <v>0</v>
      </c>
      <c r="N7" s="76">
        <v>0</v>
      </c>
      <c r="O7" s="76">
        <v>0</v>
      </c>
      <c r="P7" s="76">
        <v>0</v>
      </c>
      <c r="Q7" s="76">
        <v>0</v>
      </c>
      <c r="R7" s="76">
        <v>0</v>
      </c>
      <c r="S7" s="76">
        <v>0</v>
      </c>
      <c r="T7" s="76">
        <v>0</v>
      </c>
      <c r="U7" s="76">
        <v>0</v>
      </c>
      <c r="V7" s="76">
        <v>0</v>
      </c>
      <c r="W7" s="76">
        <v>0</v>
      </c>
      <c r="X7" s="76" t="str">
        <f>+IF(ISBLANK(J7),"",IF(MIN(K7,$X$6)-MAX(J7,$X$5)+1&gt;=0,MIN(K7,$X$6)-MAX(J7,$X$5)+1,0))</f>
        <v/>
      </c>
      <c r="Y7" s="76" t="str">
        <f>+IF(ISBLANK(J7),"",IF(MIN(K7,$Y$6)-MAX(J7,$Y$5)+1&gt;=0,MIN(K7,$Y$6)-MAX(J7,$Y$5)+1,0))</f>
        <v/>
      </c>
      <c r="Z7" s="76" t="str">
        <f>+IF(ISBLANK(J7),"",IF(MIN(K7,$Z$6)-MAX(J7,$Z$5)+1&gt;=0,MIN(K7,$Z$6)-MAX(J7,$Z$5)+1,0))</f>
        <v/>
      </c>
      <c r="AA7" s="76" t="str">
        <f>+IF(ISBLANK(J7),"",IF(MIN(K7,$AA$6)-MAX(J7,$AA$5)+1&gt;=0,MIN(K7,$AA$6)-MAX(J7,$AA$5)+1,0))</f>
        <v/>
      </c>
      <c r="AB7" s="76" t="str">
        <f>+IF(ISBLANK(J7),"",IF(MIN(K7,$AB$6)-MAX(J7,$AB$5)+1&gt;=0,MIN(K7,$AB$6)-MAX(J7,$AB$5)+1,0))</f>
        <v/>
      </c>
      <c r="AC7" s="76" t="str">
        <f>+IF(ISBLANK(J7),"",IF(MIN(K7,$AC$6)-MAX(J7,$AC$5)+1&gt;=0,MIN(K7,$AC$6)-MAX(J7,$AC$5)+1,0))</f>
        <v/>
      </c>
      <c r="AD7" s="76" t="str">
        <f>+IF(ISBLANK(J7),"",IF(MIN(K7,$AD$6)-MAX(J7,$AD$5)+1&gt;=0,MIN(K7,$AD$6)-MAX(J7,$AD$5)+1,0))</f>
        <v/>
      </c>
      <c r="AE7" s="76" t="str">
        <f>+IF(ISBLANK(J7),"",IF(MIN(K7,$AE$6)-MAX(J7,$AE$5)+1&gt;=0,MIN(K7,$AE$6)-MAX(J7,$AE$5)+1,0))</f>
        <v/>
      </c>
      <c r="AF7" s="76" t="str">
        <f>+IF(ISBLANK(J7),"",IF(MIN(K7,$AF$6)-MAX(J7,$AF$5)+1&gt;=0,MIN(K7,$AF$6)-MAX(J7,$AF$5)+1,0))</f>
        <v/>
      </c>
      <c r="AG7" s="76" t="str">
        <f>+IF(ISBLANK(J7),"",IF(MIN(K7,$AG$6)-MAX(J7,$AG$5)+1&gt;=0,MIN(K7,$AG$6)-MAX(J7,$AG$5)+1,0))</f>
        <v/>
      </c>
      <c r="AH7" s="76" t="str">
        <f>+IF(ISBLANK(J7),"",IF(MIN(K7,$AH$6)-MAX(J7,$AH$5)+1&gt;=0,MIN(K7,$AH$6)-MAX(J7,$AH$5)+1,0))</f>
        <v/>
      </c>
      <c r="AI7" s="76" t="str">
        <f>+IF(ISBLANK(J7),"",IF(MIN(K7,$AI$6)-MAX(J7,$AI$5)+1&gt;=0,MIN(K7,$AI$6)-MAX(J7,$AI$5)+1,0))</f>
        <v/>
      </c>
      <c r="AJ7" s="76" t="str">
        <f>+IF(ISBLANK(J7),"",IF(MIN(K7,$AJ$6)-MAX(J7,$AJ$5)+1&gt;=0,MIN(K7,$AJ$6)-MAX(J7,$AJ$5)+1,0))</f>
        <v/>
      </c>
      <c r="AK7" s="76" t="str">
        <f>+IF(ISBLANK(J7),"",IF(MIN(K7,$AK$6)-MAX(J7,$AK$5)+1&gt;=0,MIN(K7,$AK$6)-MAX(J7,$AK$5)+1,0))</f>
        <v/>
      </c>
      <c r="AL7" s="76" t="str">
        <f>+IF(ISBLANK(J7),"",IF(MIN(K7,$AL$6)-MAX(J7,$AL$5)+1&gt;=0,MIN(K7,$AL$6)-MAX(J7,$AL$5)+1,0))</f>
        <v/>
      </c>
      <c r="AM7" s="76" t="str">
        <f>+IF(ISBLANK(J7),"",IF(MIN(K7,$AM$6)-MAX(J7,$AM$5)+1&gt;=0,MIN(K7,$AM$6)-MAX(J7,$AM$5)+1,0))</f>
        <v/>
      </c>
      <c r="AN7" s="76" t="str">
        <f>+IF(ISBLANK(J7),"",IF(MIN(K7,$AN$6)-MAX(J7,$AN$5)+1&gt;=0,MIN(K7,$AN$6)-MAX(J7,$AN$5)+1,0))</f>
        <v/>
      </c>
      <c r="AO7" s="76" t="str">
        <f>+IF(ISBLANK(J7),"",IF(MIN(K7,$AO$6)-MAX(J7,$AO$5)+1&gt;=0,MIN(K7,$AO$6)-MAX(J7,$AO$5)+1,0))</f>
        <v/>
      </c>
      <c r="AP7" s="76" t="str">
        <f>+IF(ISBLANK(J7),"",IF(MIN(K7,$AP$6)-MAX(J7,$AP$5)+1&gt;=0,MIN(K7,$AP$6)-MAX(J7,$AP$5)+1,0))</f>
        <v/>
      </c>
      <c r="AQ7" s="76" t="str">
        <f>+IF(ISBLANK(J7),"",IF(MIN(K7,$AQ$6)-MAX(J7,$AQ$5)+1&gt;=0,MIN(K7,$AQ$6)-MAX(J7,$AQ$5)+1,0))</f>
        <v/>
      </c>
      <c r="AR7" s="76" t="str">
        <f>+IF(ISBLANK(J7),"",IF(MIN(K7,$AR$6)-MAX(J7,$AR$5)+1&gt;=0,MIN(K7,$AR$6)-MAX(J7,$AR$5)+1,0))</f>
        <v/>
      </c>
      <c r="AS7" s="76" t="str">
        <f>+IF(ISBLANK(J7),"",IF(MIN(K7,$AS$6)-MAX(J7,$AS$5)+1&gt;=0,MIN(K7,$AS$6)-MAX(J7,$AS$5)+1,0))</f>
        <v/>
      </c>
      <c r="AT7" s="76" t="str">
        <f>+IF(ISBLANK(J7),"",IF(MIN(K7,$AT$6)-MAX(J7,$AT$5)+1&gt;=0,MIN(K7,$AT$6)-MAX(J7,$AT$5)+1,0))</f>
        <v/>
      </c>
      <c r="AU7" s="76" t="str">
        <f>+IF(ISBLANK(J7),"",IF(MIN(K7,$AU$6)-MAX(J7,$AU$5)+1&gt;=0,MIN(K7,$AU$6)-MAX(J7,$AU$5)+1,0))</f>
        <v/>
      </c>
      <c r="AV7" s="11">
        <v>0</v>
      </c>
      <c r="AW7" s="47"/>
      <c r="AX7" s="12">
        <v>0</v>
      </c>
      <c r="AY7" s="17">
        <v>0</v>
      </c>
      <c r="AZ7" s="17"/>
      <c r="BA7" s="48"/>
      <c r="BB7" s="50"/>
      <c r="BC7" s="50"/>
      <c r="BD7" s="18">
        <v>0</v>
      </c>
      <c r="BE7" s="50"/>
      <c r="BF7" s="51"/>
      <c r="BG7" s="52" t="s">
        <v>94</v>
      </c>
      <c r="BH7" s="50"/>
      <c r="BI7" s="57"/>
      <c r="BJ7" s="57"/>
      <c r="BK7" s="20">
        <v>0</v>
      </c>
      <c r="BL7" s="57"/>
      <c r="BM7" s="59"/>
      <c r="BN7" s="54" t="s">
        <v>94</v>
      </c>
      <c r="BO7" s="57"/>
      <c r="BP7" s="60"/>
      <c r="BQ7" s="60"/>
      <c r="BR7" s="22">
        <v>0</v>
      </c>
      <c r="BS7" s="60"/>
      <c r="BT7" s="62"/>
      <c r="BU7" s="56" t="s">
        <v>94</v>
      </c>
      <c r="BV7" s="60"/>
      <c r="BW7" s="50"/>
      <c r="BX7" s="50"/>
      <c r="BY7" s="18">
        <v>0</v>
      </c>
      <c r="BZ7" s="50"/>
      <c r="CA7" s="51"/>
      <c r="CB7" s="52" t="s">
        <v>94</v>
      </c>
      <c r="CC7" s="50"/>
      <c r="CD7" s="57"/>
      <c r="CE7" s="57"/>
      <c r="CF7" s="20">
        <v>0</v>
      </c>
      <c r="CG7" s="57"/>
      <c r="CH7" s="59"/>
      <c r="CI7" s="54" t="s">
        <v>94</v>
      </c>
      <c r="CJ7" s="57"/>
      <c r="CK7" s="60"/>
      <c r="CL7" s="60"/>
      <c r="CM7" s="22">
        <v>0</v>
      </c>
      <c r="CN7" s="60"/>
      <c r="CO7" s="62"/>
      <c r="CP7" s="23" t="s">
        <v>94</v>
      </c>
      <c r="CQ7" s="60"/>
      <c r="CR7" s="24">
        <v>0</v>
      </c>
      <c r="CS7" s="63"/>
    </row>
    <row r="8" spans="1:97" x14ac:dyDescent="0.25">
      <c r="A8" s="41"/>
      <c r="B8" s="40">
        <f t="shared" ref="B8:B22" si="0">+AV8</f>
        <v>0</v>
      </c>
      <c r="C8" s="39" t="str">
        <f>+IF(A8="","",VLOOKUP(A8,BASE!$A$1:$C$23,2))</f>
        <v/>
      </c>
      <c r="D8" s="5" t="str">
        <f>IF(A8="","",VLOOKUP(A8,BASE!$A$1:$C$23,3))</f>
        <v/>
      </c>
      <c r="E8" s="43"/>
      <c r="F8" s="44">
        <f t="shared" ref="F8:F22" si="1">+AV8</f>
        <v>0</v>
      </c>
      <c r="G8" s="44"/>
      <c r="H8" s="44"/>
      <c r="I8" s="10" t="str">
        <f t="shared" ref="I8:I22" si="2">+IF(H8="EDUC","EDUC",IF(H8="- 1 ANS","N-1",IF(H8="RUPTURE","RD",IF(G8="MTT","MTT",IF(CR8=0,"RG","EC")))))</f>
        <v>RG</v>
      </c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76" t="str">
        <f t="shared" ref="X8:X40" si="3">+IF(ISBLANK(J8),"",IF(MIN(K8,$X$6)-MAX(J8,$X$5)+1&gt;=0,MIN(K8,$X$6)-MAX(J8,$X$5)+1,0))</f>
        <v/>
      </c>
      <c r="Y8" s="76" t="str">
        <f t="shared" ref="Y8:Y40" si="4">+IF(ISBLANK(J8),"",IF(MIN(K8,$Y$6)-MAX(J8,$Y$5)+1&gt;=0,MIN(K8,$Y$6)-MAX(J8,$Y$5)+1,0))</f>
        <v/>
      </c>
      <c r="Z8" s="76" t="str">
        <f t="shared" ref="Z8:Z40" si="5">+IF(ISBLANK(J8),"",IF(MIN(K8,$Z$6)-MAX(J8,$Z$5)+1&gt;=0,MIN(K8,$Z$6)-MAX(J8,$Z$5)+1,0))</f>
        <v/>
      </c>
      <c r="AA8" s="76" t="str">
        <f t="shared" ref="AA8:AA40" si="6">+IF(ISBLANK(J8),"",IF(MIN(K8,$AA$6)-MAX(J8,$AA$5)+1&gt;=0,MIN(K8,$AA$6)-MAX(J8,$AA$5)+1,0))</f>
        <v/>
      </c>
      <c r="AB8" s="76" t="str">
        <f t="shared" ref="AB8:AB40" si="7">+IF(ISBLANK(J8),"",IF(MIN(K8,$AB$6)-MAX(J8,$AB$5)+1&gt;=0,MIN(K8,$AB$6)-MAX(J8,$AB$5)+1,0))</f>
        <v/>
      </c>
      <c r="AC8" s="76" t="str">
        <f t="shared" ref="AC8:AC40" si="8">+IF(ISBLANK(J8),"",IF(MIN(K8,$AC$6)-MAX(J8,$AC$5)+1&gt;=0,MIN(K8,$AC$6)-MAX(J8,$AC$5)+1,0))</f>
        <v/>
      </c>
      <c r="AD8" s="76" t="str">
        <f t="shared" ref="AD8:AD40" si="9">+IF(ISBLANK(J8),"",IF(MIN(K8,$AD$6)-MAX(J8,$AD$5)+1&gt;=0,MIN(K8,$AD$6)-MAX(J8,$AD$5)+1,0))</f>
        <v/>
      </c>
      <c r="AE8" s="76" t="str">
        <f t="shared" ref="AE8:AE40" si="10">+IF(ISBLANK(J8),"",IF(MIN(K8,$AE$6)-MAX(J8,$AE$5)+1&gt;=0,MIN(K8,$AE$6)-MAX(J8,$AE$5)+1,0))</f>
        <v/>
      </c>
      <c r="AF8" s="76" t="str">
        <f t="shared" ref="AF8:AF40" si="11">+IF(ISBLANK(J8),"",IF(MIN(K8,$AF$6)-MAX(J8,$AF$5)+1&gt;=0,MIN(K8,$AF$6)-MAX(J8,$AF$5)+1,0))</f>
        <v/>
      </c>
      <c r="AG8" s="76" t="str">
        <f t="shared" ref="AG8:AG40" si="12">+IF(ISBLANK(J8),"",IF(MIN(K8,$AG$6)-MAX(J8,$AG$5)+1&gt;=0,MIN(K8,$AG$6)-MAX(J8,$AG$5)+1,0))</f>
        <v/>
      </c>
      <c r="AH8" s="76" t="str">
        <f t="shared" ref="AH8:AH40" si="13">+IF(ISBLANK(J8),"",IF(MIN(K8,$AH$6)-MAX(J8,$AH$5)+1&gt;=0,MIN(K8,$AH$6)-MAX(J8,$AH$5)+1,0))</f>
        <v/>
      </c>
      <c r="AI8" s="76" t="str">
        <f t="shared" ref="AI8:AI40" si="14">+IF(ISBLANK(J8),"",IF(MIN(K8,$AI$6)-MAX(J8,$AI$5)+1&gt;=0,MIN(K8,$AI$6)-MAX(J8,$AI$5)+1,0))</f>
        <v/>
      </c>
      <c r="AJ8" s="76" t="str">
        <f t="shared" ref="AJ8:AJ40" si="15">+IF(ISBLANK(J8),"",IF(MIN(K8,$AJ$6)-MAX(J8,$AJ$5)+1&gt;=0,MIN(K8,$AJ$6)-MAX(J8,$AJ$5)+1,0))</f>
        <v/>
      </c>
      <c r="AK8" s="76" t="str">
        <f t="shared" ref="AK8:AK40" si="16">+IF(ISBLANK(J8),"",IF(MIN(K8,$AK$6)-MAX(J8,$AK$5)+1&gt;=0,MIN(K8,$AK$6)-MAX(J8,$AK$5)+1,0))</f>
        <v/>
      </c>
      <c r="AL8" s="76" t="str">
        <f t="shared" ref="AL8:AL40" si="17">+IF(ISBLANK(J8),"",IF(MIN(K8,$AL$6)-MAX(J8,$AL$5)+1&gt;=0,MIN(K8,$AL$6)-MAX(J8,$AL$5)+1,0))</f>
        <v/>
      </c>
      <c r="AM8" s="76" t="str">
        <f t="shared" ref="AM8:AM40" si="18">+IF(ISBLANK(J8),"",IF(MIN(K8,$AM$6)-MAX(J8,$AM$5)+1&gt;=0,MIN(K8,$AM$6)-MAX(J8,$AM$5)+1,0))</f>
        <v/>
      </c>
      <c r="AN8" s="76" t="str">
        <f t="shared" ref="AN8:AN40" si="19">+IF(ISBLANK(J8),"",IF(MIN(K8,$AN$6)-MAX(J8,$AN$5)+1&gt;=0,MIN(K8,$AN$6)-MAX(J8,$AN$5)+1,0))</f>
        <v/>
      </c>
      <c r="AO8" s="76" t="str">
        <f t="shared" ref="AO8:AO40" si="20">+IF(ISBLANK(J8),"",IF(MIN(K8,$AO$6)-MAX(J8,$AO$5)+1&gt;=0,MIN(K8,$AO$6)-MAX(J8,$AO$5)+1,0))</f>
        <v/>
      </c>
      <c r="AP8" s="76" t="str">
        <f t="shared" ref="AP8:AP40" si="21">+IF(ISBLANK(J8),"",IF(MIN(K8,$AP$6)-MAX(J8,$AP$5)+1&gt;=0,MIN(K8,$AP$6)-MAX(J8,$AP$5)+1,0))</f>
        <v/>
      </c>
      <c r="AQ8" s="76" t="str">
        <f t="shared" ref="AQ8:AQ40" si="22">+IF(ISBLANK(J8),"",IF(MIN(K8,$AQ$6)-MAX(J8,$AQ$5)+1&gt;=0,MIN(K8,$AQ$6)-MAX(J8,$AQ$5)+1,0))</f>
        <v/>
      </c>
      <c r="AR8" s="76" t="str">
        <f t="shared" ref="AR8:AR40" si="23">+IF(ISBLANK(J8),"",IF(MIN(K8,$AR$6)-MAX(J8,$AR$5)+1&gt;=0,MIN(K8,$AR$6)-MAX(J8,$AR$5)+1,0))</f>
        <v/>
      </c>
      <c r="AS8" s="76" t="str">
        <f t="shared" ref="AS8:AS40" si="24">+IF(ISBLANK(J8),"",IF(MIN(K8,$AS$6)-MAX(J8,$AS$5)+1&gt;=0,MIN(K8,$AS$6)-MAX(J8,$AS$5)+1,0))</f>
        <v/>
      </c>
      <c r="AT8" s="76" t="str">
        <f t="shared" ref="AT8:AT40" si="25">+IF(ISBLANK(J8),"",IF(MIN(K8,$AT$6)-MAX(J8,$AT$5)+1&gt;=0,MIN(K8,$AT$6)-MAX(J8,$AT$5)+1,0))</f>
        <v/>
      </c>
      <c r="AU8" s="76" t="str">
        <f t="shared" ref="AU8:AU40" si="26">+IF(ISBLANK(J8),"",IF(MIN(K8,$AU$6)-MAX(J8,$AU$5)+1&gt;=0,MIN(K8,$AU$6)-MAX(J8,$AU$5)+1,0))</f>
        <v/>
      </c>
      <c r="AV8" s="11">
        <f t="shared" ref="AV8:AV22" si="27">+IF(ISBLANK(J8),0,K8-J8+1)</f>
        <v>0</v>
      </c>
      <c r="AW8" s="47"/>
      <c r="AX8" s="12">
        <f>+IF(AV8&gt;=3,IF(G8=BASE!$L$3,BASE!$M$3,0),AV8)</f>
        <v>0</v>
      </c>
      <c r="AY8" s="17">
        <f t="shared" ref="AY8:AY22" si="28">+AV8-AX8</f>
        <v>0</v>
      </c>
      <c r="AZ8" s="17" t="str">
        <f t="shared" ref="AZ8:AZ22" si="29">IF(J8="","",YEAR(J8))</f>
        <v/>
      </c>
      <c r="BA8" s="48"/>
      <c r="BB8" s="50"/>
      <c r="BC8" s="50"/>
      <c r="BD8" s="18">
        <f t="shared" ref="BD8:BD22" si="30">+IF(ISBLANK(BB8),0,BC8-BB8+1)</f>
        <v>0</v>
      </c>
      <c r="BE8" s="50"/>
      <c r="BF8" s="51"/>
      <c r="BG8" s="52" t="str">
        <f t="shared" ref="BG8:BG22" si="31">IF(BH8="","",BH8/BD8)</f>
        <v/>
      </c>
      <c r="BH8" s="50"/>
      <c r="BI8" s="20"/>
      <c r="BJ8" s="20"/>
      <c r="BK8" s="20">
        <f t="shared" ref="BK8:BK22" si="32">+IF(ISBLANK(BI8),0,BJ8-BI8+1)</f>
        <v>0</v>
      </c>
      <c r="BL8" s="20"/>
      <c r="BM8" s="21"/>
      <c r="BN8" s="54" t="str">
        <f t="shared" ref="BN8:BN22" si="33">IF(BO8="","",BO8/BK8)</f>
        <v/>
      </c>
      <c r="BO8" s="20"/>
      <c r="BP8" s="22"/>
      <c r="BQ8" s="22"/>
      <c r="BR8" s="22">
        <f t="shared" ref="BR8:BR22" si="34">+IF(ISBLANK(BP8),0,BQ8-BP8+1)</f>
        <v>0</v>
      </c>
      <c r="BS8" s="22"/>
      <c r="BT8" s="23"/>
      <c r="BU8" s="56" t="str">
        <f t="shared" ref="BU8:BU22" si="35">IF(BV8="","",BV8/BR8)</f>
        <v/>
      </c>
      <c r="BV8" s="22"/>
      <c r="BW8" s="18"/>
      <c r="BX8" s="18"/>
      <c r="BY8" s="18">
        <f t="shared" ref="BY8:BY22" si="36">+IF(ISBLANK(BW8),0,BX8-BW8+1)</f>
        <v>0</v>
      </c>
      <c r="BZ8" s="18"/>
      <c r="CA8" s="19"/>
      <c r="CB8" s="52" t="str">
        <f t="shared" ref="CB8:CB22" si="37">IF(CC8="","",CC8/BY8)</f>
        <v/>
      </c>
      <c r="CC8" s="18"/>
      <c r="CD8" s="20"/>
      <c r="CE8" s="20"/>
      <c r="CF8" s="20">
        <f t="shared" ref="CF8:CF22" si="38">+IF(ISBLANK(CD8),0,CE8-CD8+1)</f>
        <v>0</v>
      </c>
      <c r="CG8" s="20"/>
      <c r="CH8" s="21"/>
      <c r="CI8" s="54" t="str">
        <f t="shared" ref="CI8:CI22" si="39">IF(CJ8="","",CJ8/CF8)</f>
        <v/>
      </c>
      <c r="CJ8" s="20"/>
      <c r="CK8" s="22"/>
      <c r="CL8" s="22"/>
      <c r="CM8" s="22">
        <f t="shared" ref="CM8:CM22" si="40">+IF(ISBLANK(CK8),0,CL8-CK8+1)</f>
        <v>0</v>
      </c>
      <c r="CN8" s="22"/>
      <c r="CO8" s="23"/>
      <c r="CP8" s="23" t="str">
        <f t="shared" ref="CP8:CP22" si="41">IF(CQ8="","",CQ8/CM8)</f>
        <v/>
      </c>
      <c r="CQ8" s="22"/>
      <c r="CR8" s="24">
        <f t="shared" ref="CR8:CR22" si="42">+AY8-BD8-BK8-BR8-BY8-CF8-CM8</f>
        <v>0</v>
      </c>
      <c r="CS8" s="38"/>
    </row>
    <row r="9" spans="1:97" x14ac:dyDescent="0.25">
      <c r="A9" s="41"/>
      <c r="B9" s="40">
        <f t="shared" si="0"/>
        <v>0</v>
      </c>
      <c r="C9" s="39" t="str">
        <f>+IF(A9="","",VLOOKUP(A9,BASE!$A$1:$C$23,2))</f>
        <v/>
      </c>
      <c r="D9" s="5" t="str">
        <f>IF(A9="","",VLOOKUP(A9,BASE!$A$1:$C$23,3))</f>
        <v/>
      </c>
      <c r="E9" s="43"/>
      <c r="F9" s="44">
        <f t="shared" si="1"/>
        <v>0</v>
      </c>
      <c r="G9" s="44"/>
      <c r="H9" s="44"/>
      <c r="I9" s="10" t="str">
        <f t="shared" si="2"/>
        <v>RG</v>
      </c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76" t="str">
        <f t="shared" si="3"/>
        <v/>
      </c>
      <c r="Y9" s="76" t="str">
        <f t="shared" si="4"/>
        <v/>
      </c>
      <c r="Z9" s="76" t="str">
        <f t="shared" si="5"/>
        <v/>
      </c>
      <c r="AA9" s="76" t="str">
        <f t="shared" si="6"/>
        <v/>
      </c>
      <c r="AB9" s="76" t="str">
        <f t="shared" si="7"/>
        <v/>
      </c>
      <c r="AC9" s="76" t="str">
        <f t="shared" si="8"/>
        <v/>
      </c>
      <c r="AD9" s="76" t="str">
        <f t="shared" si="9"/>
        <v/>
      </c>
      <c r="AE9" s="76" t="str">
        <f t="shared" si="10"/>
        <v/>
      </c>
      <c r="AF9" s="76" t="str">
        <f t="shared" si="11"/>
        <v/>
      </c>
      <c r="AG9" s="76" t="str">
        <f t="shared" si="12"/>
        <v/>
      </c>
      <c r="AH9" s="76" t="str">
        <f t="shared" si="13"/>
        <v/>
      </c>
      <c r="AI9" s="76" t="str">
        <f t="shared" si="14"/>
        <v/>
      </c>
      <c r="AJ9" s="76" t="str">
        <f t="shared" si="15"/>
        <v/>
      </c>
      <c r="AK9" s="76" t="str">
        <f t="shared" si="16"/>
        <v/>
      </c>
      <c r="AL9" s="76" t="str">
        <f t="shared" si="17"/>
        <v/>
      </c>
      <c r="AM9" s="76" t="str">
        <f t="shared" si="18"/>
        <v/>
      </c>
      <c r="AN9" s="76" t="str">
        <f t="shared" si="19"/>
        <v/>
      </c>
      <c r="AO9" s="76" t="str">
        <f t="shared" si="20"/>
        <v/>
      </c>
      <c r="AP9" s="76" t="str">
        <f t="shared" si="21"/>
        <v/>
      </c>
      <c r="AQ9" s="76" t="str">
        <f t="shared" si="22"/>
        <v/>
      </c>
      <c r="AR9" s="76" t="str">
        <f t="shared" si="23"/>
        <v/>
      </c>
      <c r="AS9" s="76" t="str">
        <f t="shared" si="24"/>
        <v/>
      </c>
      <c r="AT9" s="76" t="str">
        <f t="shared" si="25"/>
        <v/>
      </c>
      <c r="AU9" s="76" t="str">
        <f t="shared" si="26"/>
        <v/>
      </c>
      <c r="AV9" s="11">
        <f t="shared" si="27"/>
        <v>0</v>
      </c>
      <c r="AW9" s="47"/>
      <c r="AX9" s="12">
        <f>+IF(AV9&gt;=3,IF(G9=BASE!$L$3,BASE!$M$3,0),AV9)</f>
        <v>0</v>
      </c>
      <c r="AY9" s="17">
        <f t="shared" si="28"/>
        <v>0</v>
      </c>
      <c r="AZ9" s="17" t="str">
        <f t="shared" si="29"/>
        <v/>
      </c>
      <c r="BA9" s="48"/>
      <c r="BB9" s="50"/>
      <c r="BC9" s="50"/>
      <c r="BD9" s="18">
        <f t="shared" si="30"/>
        <v>0</v>
      </c>
      <c r="BE9" s="50"/>
      <c r="BF9" s="51"/>
      <c r="BG9" s="52" t="str">
        <f t="shared" si="31"/>
        <v/>
      </c>
      <c r="BH9" s="50"/>
      <c r="BI9" s="20"/>
      <c r="BJ9" s="20"/>
      <c r="BK9" s="20">
        <f t="shared" si="32"/>
        <v>0</v>
      </c>
      <c r="BL9" s="20"/>
      <c r="BM9" s="21"/>
      <c r="BN9" s="54" t="str">
        <f t="shared" si="33"/>
        <v/>
      </c>
      <c r="BO9" s="20"/>
      <c r="BP9" s="22"/>
      <c r="BQ9" s="22"/>
      <c r="BR9" s="22">
        <f t="shared" si="34"/>
        <v>0</v>
      </c>
      <c r="BS9" s="22"/>
      <c r="BT9" s="23"/>
      <c r="BU9" s="56" t="str">
        <f t="shared" si="35"/>
        <v/>
      </c>
      <c r="BV9" s="22"/>
      <c r="BW9" s="18"/>
      <c r="BX9" s="18"/>
      <c r="BY9" s="18">
        <f t="shared" si="36"/>
        <v>0</v>
      </c>
      <c r="BZ9" s="18"/>
      <c r="CA9" s="19"/>
      <c r="CB9" s="52" t="str">
        <f t="shared" si="37"/>
        <v/>
      </c>
      <c r="CC9" s="18"/>
      <c r="CD9" s="20"/>
      <c r="CE9" s="20"/>
      <c r="CF9" s="20">
        <f t="shared" si="38"/>
        <v>0</v>
      </c>
      <c r="CG9" s="20"/>
      <c r="CH9" s="21"/>
      <c r="CI9" s="54" t="str">
        <f t="shared" si="39"/>
        <v/>
      </c>
      <c r="CJ9" s="20"/>
      <c r="CK9" s="22"/>
      <c r="CL9" s="22"/>
      <c r="CM9" s="22">
        <f t="shared" si="40"/>
        <v>0</v>
      </c>
      <c r="CN9" s="22"/>
      <c r="CO9" s="23"/>
      <c r="CP9" s="23" t="str">
        <f t="shared" si="41"/>
        <v/>
      </c>
      <c r="CQ9" s="22"/>
      <c r="CR9" s="24">
        <f t="shared" si="42"/>
        <v>0</v>
      </c>
      <c r="CS9" s="38"/>
    </row>
    <row r="10" spans="1:97" x14ac:dyDescent="0.25">
      <c r="A10" s="41"/>
      <c r="B10" s="40">
        <f t="shared" si="0"/>
        <v>0</v>
      </c>
      <c r="C10" s="39" t="str">
        <f>+IF(A10="","",VLOOKUP(A10,BASE!$A$1:$C$23,2))</f>
        <v/>
      </c>
      <c r="D10" s="5" t="str">
        <f>IF(A10="","",VLOOKUP(A10,BASE!$A$1:$C$23,3))</f>
        <v/>
      </c>
      <c r="E10" s="43"/>
      <c r="F10" s="44">
        <f t="shared" si="1"/>
        <v>0</v>
      </c>
      <c r="G10" s="44"/>
      <c r="H10" s="44"/>
      <c r="I10" s="10" t="str">
        <f t="shared" si="2"/>
        <v>RG</v>
      </c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76" t="str">
        <f t="shared" si="3"/>
        <v/>
      </c>
      <c r="Y10" s="76" t="str">
        <f t="shared" si="4"/>
        <v/>
      </c>
      <c r="Z10" s="76" t="str">
        <f t="shared" si="5"/>
        <v/>
      </c>
      <c r="AA10" s="76" t="str">
        <f t="shared" si="6"/>
        <v/>
      </c>
      <c r="AB10" s="76" t="str">
        <f t="shared" si="7"/>
        <v/>
      </c>
      <c r="AC10" s="76" t="str">
        <f t="shared" si="8"/>
        <v/>
      </c>
      <c r="AD10" s="76" t="str">
        <f t="shared" si="9"/>
        <v/>
      </c>
      <c r="AE10" s="76" t="str">
        <f t="shared" si="10"/>
        <v/>
      </c>
      <c r="AF10" s="76" t="str">
        <f t="shared" si="11"/>
        <v/>
      </c>
      <c r="AG10" s="76" t="str">
        <f t="shared" si="12"/>
        <v/>
      </c>
      <c r="AH10" s="76" t="str">
        <f t="shared" si="13"/>
        <v/>
      </c>
      <c r="AI10" s="76" t="str">
        <f t="shared" si="14"/>
        <v/>
      </c>
      <c r="AJ10" s="76" t="str">
        <f t="shared" si="15"/>
        <v/>
      </c>
      <c r="AK10" s="76" t="str">
        <f t="shared" si="16"/>
        <v/>
      </c>
      <c r="AL10" s="76" t="str">
        <f t="shared" si="17"/>
        <v/>
      </c>
      <c r="AM10" s="76" t="str">
        <f t="shared" si="18"/>
        <v/>
      </c>
      <c r="AN10" s="76" t="str">
        <f t="shared" si="19"/>
        <v/>
      </c>
      <c r="AO10" s="76" t="str">
        <f t="shared" si="20"/>
        <v/>
      </c>
      <c r="AP10" s="76" t="str">
        <f t="shared" si="21"/>
        <v/>
      </c>
      <c r="AQ10" s="76" t="str">
        <f t="shared" si="22"/>
        <v/>
      </c>
      <c r="AR10" s="76" t="str">
        <f t="shared" si="23"/>
        <v/>
      </c>
      <c r="AS10" s="76" t="str">
        <f t="shared" si="24"/>
        <v/>
      </c>
      <c r="AT10" s="76" t="str">
        <f t="shared" si="25"/>
        <v/>
      </c>
      <c r="AU10" s="76" t="str">
        <f t="shared" si="26"/>
        <v/>
      </c>
      <c r="AV10" s="11">
        <f t="shared" si="27"/>
        <v>0</v>
      </c>
      <c r="AW10" s="47"/>
      <c r="AX10" s="12">
        <f>+IF(AV10&gt;=3,IF(G10=BASE!$L$3,BASE!$M$3,0),AV10)</f>
        <v>0</v>
      </c>
      <c r="AY10" s="17">
        <f t="shared" si="28"/>
        <v>0</v>
      </c>
      <c r="AZ10" s="17" t="str">
        <f t="shared" si="29"/>
        <v/>
      </c>
      <c r="BA10" s="48"/>
      <c r="BB10" s="49"/>
      <c r="BC10" s="49"/>
      <c r="BD10" s="18">
        <f t="shared" si="30"/>
        <v>0</v>
      </c>
      <c r="BE10" s="49"/>
      <c r="BF10" s="51"/>
      <c r="BG10" s="52" t="str">
        <f t="shared" si="31"/>
        <v/>
      </c>
      <c r="BH10" s="50"/>
      <c r="BI10" s="34"/>
      <c r="BJ10" s="34"/>
      <c r="BK10" s="20">
        <f t="shared" si="32"/>
        <v>0</v>
      </c>
      <c r="BL10" s="34"/>
      <c r="BM10" s="21"/>
      <c r="BN10" s="54" t="str">
        <f t="shared" si="33"/>
        <v/>
      </c>
      <c r="BO10" s="20"/>
      <c r="BP10" s="55"/>
      <c r="BQ10" s="55"/>
      <c r="BR10" s="22">
        <f t="shared" si="34"/>
        <v>0</v>
      </c>
      <c r="BS10" s="55"/>
      <c r="BT10" s="23"/>
      <c r="BU10" s="56" t="str">
        <f t="shared" si="35"/>
        <v/>
      </c>
      <c r="BV10" s="22"/>
      <c r="BW10" s="18"/>
      <c r="BX10" s="18"/>
      <c r="BY10" s="18">
        <f t="shared" si="36"/>
        <v>0</v>
      </c>
      <c r="BZ10" s="18"/>
      <c r="CA10" s="19"/>
      <c r="CB10" s="52" t="str">
        <f t="shared" si="37"/>
        <v/>
      </c>
      <c r="CC10" s="18"/>
      <c r="CD10" s="20"/>
      <c r="CE10" s="20"/>
      <c r="CF10" s="20">
        <f t="shared" si="38"/>
        <v>0</v>
      </c>
      <c r="CG10" s="20"/>
      <c r="CH10" s="21"/>
      <c r="CI10" s="54" t="str">
        <f t="shared" si="39"/>
        <v/>
      </c>
      <c r="CJ10" s="20"/>
      <c r="CK10" s="22"/>
      <c r="CL10" s="22"/>
      <c r="CM10" s="22">
        <f t="shared" si="40"/>
        <v>0</v>
      </c>
      <c r="CN10" s="22"/>
      <c r="CO10" s="23"/>
      <c r="CP10" s="23" t="str">
        <f t="shared" si="41"/>
        <v/>
      </c>
      <c r="CQ10" s="22"/>
      <c r="CR10" s="24">
        <f t="shared" si="42"/>
        <v>0</v>
      </c>
      <c r="CS10" s="38"/>
    </row>
    <row r="11" spans="1:97" x14ac:dyDescent="0.25">
      <c r="A11" s="41"/>
      <c r="B11" s="40">
        <f t="shared" si="0"/>
        <v>0</v>
      </c>
      <c r="C11" s="39" t="str">
        <f>+IF(A11="","",VLOOKUP(A11,BASE!$A$1:$C$23,2))</f>
        <v/>
      </c>
      <c r="D11" s="5" t="str">
        <f>IF(A11="","",VLOOKUP(A11,BASE!$A$1:$C$23,3))</f>
        <v/>
      </c>
      <c r="E11" s="43"/>
      <c r="F11" s="44">
        <f t="shared" si="1"/>
        <v>0</v>
      </c>
      <c r="G11" s="44"/>
      <c r="H11" s="44"/>
      <c r="I11" s="10" t="str">
        <f t="shared" si="2"/>
        <v>RG</v>
      </c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76" t="str">
        <f t="shared" si="3"/>
        <v/>
      </c>
      <c r="Y11" s="76" t="str">
        <f t="shared" si="4"/>
        <v/>
      </c>
      <c r="Z11" s="76" t="str">
        <f t="shared" si="5"/>
        <v/>
      </c>
      <c r="AA11" s="76" t="str">
        <f t="shared" si="6"/>
        <v/>
      </c>
      <c r="AB11" s="76" t="str">
        <f t="shared" si="7"/>
        <v/>
      </c>
      <c r="AC11" s="76" t="str">
        <f t="shared" si="8"/>
        <v/>
      </c>
      <c r="AD11" s="76" t="str">
        <f t="shared" si="9"/>
        <v/>
      </c>
      <c r="AE11" s="76" t="str">
        <f t="shared" si="10"/>
        <v/>
      </c>
      <c r="AF11" s="76" t="str">
        <f t="shared" si="11"/>
        <v/>
      </c>
      <c r="AG11" s="76" t="str">
        <f t="shared" si="12"/>
        <v/>
      </c>
      <c r="AH11" s="76" t="str">
        <f t="shared" si="13"/>
        <v/>
      </c>
      <c r="AI11" s="76" t="str">
        <f t="shared" si="14"/>
        <v/>
      </c>
      <c r="AJ11" s="76" t="str">
        <f t="shared" si="15"/>
        <v/>
      </c>
      <c r="AK11" s="76" t="str">
        <f t="shared" si="16"/>
        <v/>
      </c>
      <c r="AL11" s="76" t="str">
        <f t="shared" si="17"/>
        <v/>
      </c>
      <c r="AM11" s="76" t="str">
        <f t="shared" si="18"/>
        <v/>
      </c>
      <c r="AN11" s="76" t="str">
        <f t="shared" si="19"/>
        <v/>
      </c>
      <c r="AO11" s="76" t="str">
        <f t="shared" si="20"/>
        <v/>
      </c>
      <c r="AP11" s="76" t="str">
        <f t="shared" si="21"/>
        <v/>
      </c>
      <c r="AQ11" s="76" t="str">
        <f t="shared" si="22"/>
        <v/>
      </c>
      <c r="AR11" s="76" t="str">
        <f t="shared" si="23"/>
        <v/>
      </c>
      <c r="AS11" s="76" t="str">
        <f t="shared" si="24"/>
        <v/>
      </c>
      <c r="AT11" s="76" t="str">
        <f t="shared" si="25"/>
        <v/>
      </c>
      <c r="AU11" s="76" t="str">
        <f t="shared" si="26"/>
        <v/>
      </c>
      <c r="AV11" s="11">
        <f t="shared" si="27"/>
        <v>0</v>
      </c>
      <c r="AW11" s="47"/>
      <c r="AX11" s="12">
        <f>+IF(AV11&gt;=3,IF(G11=BASE!$L$3,BASE!$M$3,0),AV11)</f>
        <v>0</v>
      </c>
      <c r="AY11" s="17">
        <f t="shared" si="28"/>
        <v>0</v>
      </c>
      <c r="AZ11" s="17" t="str">
        <f t="shared" si="29"/>
        <v/>
      </c>
      <c r="BA11" s="48"/>
      <c r="BB11" s="50"/>
      <c r="BC11" s="50"/>
      <c r="BD11" s="18">
        <f t="shared" si="30"/>
        <v>0</v>
      </c>
      <c r="BE11" s="50"/>
      <c r="BF11" s="51"/>
      <c r="BG11" s="52" t="str">
        <f t="shared" si="31"/>
        <v/>
      </c>
      <c r="BH11" s="50"/>
      <c r="BI11" s="20"/>
      <c r="BJ11" s="20"/>
      <c r="BK11" s="20">
        <f t="shared" si="32"/>
        <v>0</v>
      </c>
      <c r="BL11" s="20"/>
      <c r="BM11" s="21"/>
      <c r="BN11" s="54" t="str">
        <f t="shared" si="33"/>
        <v/>
      </c>
      <c r="BO11" s="20"/>
      <c r="BP11" s="22"/>
      <c r="BQ11" s="22"/>
      <c r="BR11" s="22">
        <f t="shared" si="34"/>
        <v>0</v>
      </c>
      <c r="BS11" s="22"/>
      <c r="BT11" s="23"/>
      <c r="BU11" s="56" t="str">
        <f t="shared" si="35"/>
        <v/>
      </c>
      <c r="BV11" s="22"/>
      <c r="BW11" s="18"/>
      <c r="BX11" s="18"/>
      <c r="BY11" s="18">
        <f t="shared" si="36"/>
        <v>0</v>
      </c>
      <c r="BZ11" s="18"/>
      <c r="CA11" s="19"/>
      <c r="CB11" s="52" t="str">
        <f t="shared" si="37"/>
        <v/>
      </c>
      <c r="CC11" s="18"/>
      <c r="CD11" s="20"/>
      <c r="CE11" s="20"/>
      <c r="CF11" s="20">
        <f t="shared" si="38"/>
        <v>0</v>
      </c>
      <c r="CG11" s="20"/>
      <c r="CH11" s="21"/>
      <c r="CI11" s="54" t="str">
        <f t="shared" si="39"/>
        <v/>
      </c>
      <c r="CJ11" s="20"/>
      <c r="CK11" s="22"/>
      <c r="CL11" s="22"/>
      <c r="CM11" s="22">
        <f t="shared" si="40"/>
        <v>0</v>
      </c>
      <c r="CN11" s="22"/>
      <c r="CO11" s="23"/>
      <c r="CP11" s="23" t="str">
        <f t="shared" si="41"/>
        <v/>
      </c>
      <c r="CQ11" s="22"/>
      <c r="CR11" s="24">
        <f t="shared" si="42"/>
        <v>0</v>
      </c>
      <c r="CS11" s="38"/>
    </row>
    <row r="12" spans="1:97" x14ac:dyDescent="0.25">
      <c r="A12" s="41"/>
      <c r="B12" s="40">
        <f t="shared" si="0"/>
        <v>0</v>
      </c>
      <c r="C12" s="39" t="str">
        <f>+IF(A12="","",VLOOKUP(A12,BASE!$A$1:$C$23,2))</f>
        <v/>
      </c>
      <c r="D12" s="5" t="str">
        <f>IF(A12="","",VLOOKUP(A12,BASE!$A$1:$C$23,3))</f>
        <v/>
      </c>
      <c r="E12" s="43"/>
      <c r="F12" s="44">
        <f t="shared" si="1"/>
        <v>0</v>
      </c>
      <c r="G12" s="44"/>
      <c r="H12" s="44"/>
      <c r="I12" s="10" t="str">
        <f t="shared" si="2"/>
        <v>RG</v>
      </c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76" t="str">
        <f t="shared" si="3"/>
        <v/>
      </c>
      <c r="Y12" s="76" t="str">
        <f t="shared" si="4"/>
        <v/>
      </c>
      <c r="Z12" s="76" t="str">
        <f t="shared" si="5"/>
        <v/>
      </c>
      <c r="AA12" s="76" t="str">
        <f t="shared" si="6"/>
        <v/>
      </c>
      <c r="AB12" s="76" t="str">
        <f t="shared" si="7"/>
        <v/>
      </c>
      <c r="AC12" s="76" t="str">
        <f t="shared" si="8"/>
        <v/>
      </c>
      <c r="AD12" s="76" t="str">
        <f t="shared" si="9"/>
        <v/>
      </c>
      <c r="AE12" s="76" t="str">
        <f t="shared" si="10"/>
        <v/>
      </c>
      <c r="AF12" s="76" t="str">
        <f t="shared" si="11"/>
        <v/>
      </c>
      <c r="AG12" s="76" t="str">
        <f t="shared" si="12"/>
        <v/>
      </c>
      <c r="AH12" s="76" t="str">
        <f t="shared" si="13"/>
        <v/>
      </c>
      <c r="AI12" s="76" t="str">
        <f t="shared" si="14"/>
        <v/>
      </c>
      <c r="AJ12" s="76" t="str">
        <f t="shared" si="15"/>
        <v/>
      </c>
      <c r="AK12" s="76" t="str">
        <f t="shared" si="16"/>
        <v/>
      </c>
      <c r="AL12" s="76" t="str">
        <f t="shared" si="17"/>
        <v/>
      </c>
      <c r="AM12" s="76" t="str">
        <f t="shared" si="18"/>
        <v/>
      </c>
      <c r="AN12" s="76" t="str">
        <f t="shared" si="19"/>
        <v/>
      </c>
      <c r="AO12" s="76" t="str">
        <f t="shared" si="20"/>
        <v/>
      </c>
      <c r="AP12" s="76" t="str">
        <f t="shared" si="21"/>
        <v/>
      </c>
      <c r="AQ12" s="76" t="str">
        <f t="shared" si="22"/>
        <v/>
      </c>
      <c r="AR12" s="76" t="str">
        <f t="shared" si="23"/>
        <v/>
      </c>
      <c r="AS12" s="76" t="str">
        <f t="shared" si="24"/>
        <v/>
      </c>
      <c r="AT12" s="76" t="str">
        <f t="shared" si="25"/>
        <v/>
      </c>
      <c r="AU12" s="76" t="str">
        <f t="shared" si="26"/>
        <v/>
      </c>
      <c r="AV12" s="11">
        <f t="shared" si="27"/>
        <v>0</v>
      </c>
      <c r="AW12" s="47"/>
      <c r="AX12" s="12">
        <f>+IF(AV12&gt;=3,IF(G12=BASE!$L$3,BASE!$M$3,0),AV12)</f>
        <v>0</v>
      </c>
      <c r="AY12" s="17">
        <f t="shared" si="28"/>
        <v>0</v>
      </c>
      <c r="AZ12" s="17" t="str">
        <f t="shared" si="29"/>
        <v/>
      </c>
      <c r="BA12" s="48"/>
      <c r="BB12" s="49"/>
      <c r="BC12" s="49"/>
      <c r="BD12" s="18">
        <f>+IF(ISBLANK(BB12),0,BC12-BB12+1)</f>
        <v>0</v>
      </c>
      <c r="BE12" s="49"/>
      <c r="BF12" s="51"/>
      <c r="BG12" s="52" t="str">
        <f t="shared" si="31"/>
        <v/>
      </c>
      <c r="BH12" s="50"/>
      <c r="BI12" s="20"/>
      <c r="BJ12" s="20"/>
      <c r="BK12" s="20">
        <f t="shared" si="32"/>
        <v>0</v>
      </c>
      <c r="BL12" s="20"/>
      <c r="BM12" s="21"/>
      <c r="BN12" s="54" t="str">
        <f t="shared" si="33"/>
        <v/>
      </c>
      <c r="BO12" s="20"/>
      <c r="BP12" s="22"/>
      <c r="BQ12" s="22"/>
      <c r="BR12" s="22">
        <f t="shared" si="34"/>
        <v>0</v>
      </c>
      <c r="BS12" s="22"/>
      <c r="BT12" s="23"/>
      <c r="BU12" s="56" t="str">
        <f t="shared" si="35"/>
        <v/>
      </c>
      <c r="BV12" s="22"/>
      <c r="BW12" s="18"/>
      <c r="BX12" s="18"/>
      <c r="BY12" s="18">
        <f t="shared" si="36"/>
        <v>0</v>
      </c>
      <c r="BZ12" s="18"/>
      <c r="CA12" s="19"/>
      <c r="CB12" s="52" t="str">
        <f t="shared" si="37"/>
        <v/>
      </c>
      <c r="CC12" s="18"/>
      <c r="CD12" s="20"/>
      <c r="CE12" s="20"/>
      <c r="CF12" s="20">
        <f t="shared" si="38"/>
        <v>0</v>
      </c>
      <c r="CG12" s="20"/>
      <c r="CH12" s="21"/>
      <c r="CI12" s="54" t="str">
        <f t="shared" si="39"/>
        <v/>
      </c>
      <c r="CJ12" s="20"/>
      <c r="CK12" s="22"/>
      <c r="CL12" s="22"/>
      <c r="CM12" s="22">
        <f t="shared" si="40"/>
        <v>0</v>
      </c>
      <c r="CN12" s="22"/>
      <c r="CO12" s="23"/>
      <c r="CP12" s="23" t="str">
        <f t="shared" si="41"/>
        <v/>
      </c>
      <c r="CQ12" s="22"/>
      <c r="CR12" s="24">
        <f t="shared" si="42"/>
        <v>0</v>
      </c>
      <c r="CS12" s="38"/>
    </row>
    <row r="13" spans="1:97" x14ac:dyDescent="0.25">
      <c r="A13" s="41"/>
      <c r="B13" s="40">
        <f t="shared" si="0"/>
        <v>0</v>
      </c>
      <c r="C13" s="39" t="str">
        <f>+IF(A13="","",VLOOKUP(A13,BASE!$A$1:$C$23,2))</f>
        <v/>
      </c>
      <c r="D13" s="5" t="str">
        <f>IF(A13="","",VLOOKUP(A13,BASE!$A$1:$C$23,3))</f>
        <v/>
      </c>
      <c r="E13" s="43"/>
      <c r="F13" s="44">
        <f t="shared" si="1"/>
        <v>0</v>
      </c>
      <c r="G13" s="44"/>
      <c r="H13" s="44"/>
      <c r="I13" s="10" t="str">
        <f t="shared" si="2"/>
        <v>RG</v>
      </c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76" t="str">
        <f t="shared" si="3"/>
        <v/>
      </c>
      <c r="Y13" s="76" t="str">
        <f t="shared" si="4"/>
        <v/>
      </c>
      <c r="Z13" s="76" t="str">
        <f t="shared" si="5"/>
        <v/>
      </c>
      <c r="AA13" s="76" t="str">
        <f t="shared" si="6"/>
        <v/>
      </c>
      <c r="AB13" s="76" t="str">
        <f t="shared" si="7"/>
        <v/>
      </c>
      <c r="AC13" s="76" t="str">
        <f t="shared" si="8"/>
        <v/>
      </c>
      <c r="AD13" s="76" t="str">
        <f t="shared" si="9"/>
        <v/>
      </c>
      <c r="AE13" s="76" t="str">
        <f t="shared" si="10"/>
        <v/>
      </c>
      <c r="AF13" s="76" t="str">
        <f t="shared" si="11"/>
        <v/>
      </c>
      <c r="AG13" s="76" t="str">
        <f t="shared" si="12"/>
        <v/>
      </c>
      <c r="AH13" s="76" t="str">
        <f t="shared" si="13"/>
        <v/>
      </c>
      <c r="AI13" s="76" t="str">
        <f t="shared" si="14"/>
        <v/>
      </c>
      <c r="AJ13" s="76" t="str">
        <f t="shared" si="15"/>
        <v/>
      </c>
      <c r="AK13" s="76" t="str">
        <f t="shared" si="16"/>
        <v/>
      </c>
      <c r="AL13" s="76" t="str">
        <f t="shared" si="17"/>
        <v/>
      </c>
      <c r="AM13" s="76" t="str">
        <f t="shared" si="18"/>
        <v/>
      </c>
      <c r="AN13" s="76" t="str">
        <f t="shared" si="19"/>
        <v/>
      </c>
      <c r="AO13" s="76" t="str">
        <f t="shared" si="20"/>
        <v/>
      </c>
      <c r="AP13" s="76" t="str">
        <f t="shared" si="21"/>
        <v/>
      </c>
      <c r="AQ13" s="76" t="str">
        <f t="shared" si="22"/>
        <v/>
      </c>
      <c r="AR13" s="76" t="str">
        <f t="shared" si="23"/>
        <v/>
      </c>
      <c r="AS13" s="76" t="str">
        <f t="shared" si="24"/>
        <v/>
      </c>
      <c r="AT13" s="76" t="str">
        <f t="shared" si="25"/>
        <v/>
      </c>
      <c r="AU13" s="76" t="str">
        <f t="shared" si="26"/>
        <v/>
      </c>
      <c r="AV13" s="11">
        <f t="shared" si="27"/>
        <v>0</v>
      </c>
      <c r="AW13" s="47"/>
      <c r="AX13" s="12">
        <f>+IF(AV13&gt;=3,IF(G13=BASE!$L$3,BASE!$M$3,0),AV13)</f>
        <v>0</v>
      </c>
      <c r="AY13" s="17">
        <f t="shared" si="28"/>
        <v>0</v>
      </c>
      <c r="AZ13" s="17" t="str">
        <f t="shared" si="29"/>
        <v/>
      </c>
      <c r="BA13" s="48"/>
      <c r="BB13" s="50"/>
      <c r="BC13" s="50"/>
      <c r="BD13" s="18">
        <f t="shared" si="30"/>
        <v>0</v>
      </c>
      <c r="BE13" s="50"/>
      <c r="BF13" s="51"/>
      <c r="BG13" s="52" t="str">
        <f t="shared" si="31"/>
        <v/>
      </c>
      <c r="BH13" s="50"/>
      <c r="BI13" s="20"/>
      <c r="BJ13" s="20"/>
      <c r="BK13" s="20">
        <f t="shared" si="32"/>
        <v>0</v>
      </c>
      <c r="BL13" s="20"/>
      <c r="BM13" s="21"/>
      <c r="BN13" s="54" t="str">
        <f t="shared" si="33"/>
        <v/>
      </c>
      <c r="BO13" s="20"/>
      <c r="BP13" s="22"/>
      <c r="BQ13" s="22"/>
      <c r="BR13" s="22">
        <f t="shared" si="34"/>
        <v>0</v>
      </c>
      <c r="BS13" s="22"/>
      <c r="BT13" s="23"/>
      <c r="BU13" s="56" t="str">
        <f t="shared" si="35"/>
        <v/>
      </c>
      <c r="BV13" s="22"/>
      <c r="BW13" s="18"/>
      <c r="BX13" s="18"/>
      <c r="BY13" s="18">
        <f t="shared" si="36"/>
        <v>0</v>
      </c>
      <c r="BZ13" s="18"/>
      <c r="CA13" s="19"/>
      <c r="CB13" s="52" t="str">
        <f t="shared" si="37"/>
        <v/>
      </c>
      <c r="CC13" s="18"/>
      <c r="CD13" s="20"/>
      <c r="CE13" s="20"/>
      <c r="CF13" s="20">
        <f t="shared" si="38"/>
        <v>0</v>
      </c>
      <c r="CG13" s="20"/>
      <c r="CH13" s="21"/>
      <c r="CI13" s="54" t="str">
        <f t="shared" si="39"/>
        <v/>
      </c>
      <c r="CJ13" s="20"/>
      <c r="CK13" s="22"/>
      <c r="CL13" s="22"/>
      <c r="CM13" s="22">
        <f t="shared" si="40"/>
        <v>0</v>
      </c>
      <c r="CN13" s="22"/>
      <c r="CO13" s="23"/>
      <c r="CP13" s="23" t="str">
        <f t="shared" si="41"/>
        <v/>
      </c>
      <c r="CQ13" s="22"/>
      <c r="CR13" s="24">
        <f t="shared" si="42"/>
        <v>0</v>
      </c>
      <c r="CS13" s="38"/>
    </row>
    <row r="14" spans="1:97" x14ac:dyDescent="0.25">
      <c r="A14" s="41"/>
      <c r="B14" s="40">
        <f t="shared" si="0"/>
        <v>0</v>
      </c>
      <c r="C14" s="39" t="str">
        <f>+IF(A14="","",VLOOKUP(A14,BASE!$A$1:$C$23,2))</f>
        <v/>
      </c>
      <c r="D14" s="5" t="str">
        <f>IF(A14="","",VLOOKUP(A14,BASE!$A$1:$C$23,3))</f>
        <v/>
      </c>
      <c r="E14" s="43"/>
      <c r="F14" s="44">
        <f t="shared" si="1"/>
        <v>0</v>
      </c>
      <c r="G14" s="44"/>
      <c r="H14" s="44"/>
      <c r="I14" s="10" t="str">
        <f t="shared" si="2"/>
        <v>RG</v>
      </c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76" t="str">
        <f t="shared" si="3"/>
        <v/>
      </c>
      <c r="Y14" s="76" t="str">
        <f t="shared" si="4"/>
        <v/>
      </c>
      <c r="Z14" s="76" t="str">
        <f t="shared" si="5"/>
        <v/>
      </c>
      <c r="AA14" s="76" t="str">
        <f t="shared" si="6"/>
        <v/>
      </c>
      <c r="AB14" s="76" t="str">
        <f t="shared" si="7"/>
        <v/>
      </c>
      <c r="AC14" s="76" t="str">
        <f t="shared" si="8"/>
        <v/>
      </c>
      <c r="AD14" s="76" t="str">
        <f t="shared" si="9"/>
        <v/>
      </c>
      <c r="AE14" s="76" t="str">
        <f t="shared" si="10"/>
        <v/>
      </c>
      <c r="AF14" s="76" t="str">
        <f t="shared" si="11"/>
        <v/>
      </c>
      <c r="AG14" s="76" t="str">
        <f t="shared" si="12"/>
        <v/>
      </c>
      <c r="AH14" s="76" t="str">
        <f t="shared" si="13"/>
        <v/>
      </c>
      <c r="AI14" s="76" t="str">
        <f t="shared" si="14"/>
        <v/>
      </c>
      <c r="AJ14" s="76" t="str">
        <f t="shared" si="15"/>
        <v/>
      </c>
      <c r="AK14" s="76" t="str">
        <f t="shared" si="16"/>
        <v/>
      </c>
      <c r="AL14" s="76" t="str">
        <f t="shared" si="17"/>
        <v/>
      </c>
      <c r="AM14" s="76" t="str">
        <f t="shared" si="18"/>
        <v/>
      </c>
      <c r="AN14" s="76" t="str">
        <f t="shared" si="19"/>
        <v/>
      </c>
      <c r="AO14" s="76" t="str">
        <f t="shared" si="20"/>
        <v/>
      </c>
      <c r="AP14" s="76" t="str">
        <f t="shared" si="21"/>
        <v/>
      </c>
      <c r="AQ14" s="76" t="str">
        <f t="shared" si="22"/>
        <v/>
      </c>
      <c r="AR14" s="76" t="str">
        <f t="shared" si="23"/>
        <v/>
      </c>
      <c r="AS14" s="76" t="str">
        <f t="shared" si="24"/>
        <v/>
      </c>
      <c r="AT14" s="76" t="str">
        <f t="shared" si="25"/>
        <v/>
      </c>
      <c r="AU14" s="76" t="str">
        <f t="shared" si="26"/>
        <v/>
      </c>
      <c r="AV14" s="11">
        <f t="shared" si="27"/>
        <v>0</v>
      </c>
      <c r="AW14" s="47"/>
      <c r="AX14" s="12">
        <f>+IF(AV14&gt;=3,IF(G14=BASE!$L$3,BASE!$M$3,0),AV14)</f>
        <v>0</v>
      </c>
      <c r="AY14" s="17">
        <f t="shared" si="28"/>
        <v>0</v>
      </c>
      <c r="AZ14" s="17" t="str">
        <f t="shared" si="29"/>
        <v/>
      </c>
      <c r="BA14" s="48"/>
      <c r="BB14" s="50"/>
      <c r="BC14" s="50"/>
      <c r="BD14" s="18">
        <f t="shared" si="30"/>
        <v>0</v>
      </c>
      <c r="BE14" s="50"/>
      <c r="BF14" s="51"/>
      <c r="BG14" s="52" t="str">
        <f t="shared" si="31"/>
        <v/>
      </c>
      <c r="BH14" s="50"/>
      <c r="BI14" s="20"/>
      <c r="BJ14" s="20"/>
      <c r="BK14" s="20">
        <f t="shared" si="32"/>
        <v>0</v>
      </c>
      <c r="BL14" s="20"/>
      <c r="BM14" s="21"/>
      <c r="BN14" s="54" t="str">
        <f t="shared" si="33"/>
        <v/>
      </c>
      <c r="BO14" s="20"/>
      <c r="BP14" s="22"/>
      <c r="BQ14" s="22"/>
      <c r="BR14" s="22">
        <f t="shared" si="34"/>
        <v>0</v>
      </c>
      <c r="BS14" s="22"/>
      <c r="BT14" s="23"/>
      <c r="BU14" s="56" t="str">
        <f t="shared" si="35"/>
        <v/>
      </c>
      <c r="BV14" s="22"/>
      <c r="BW14" s="18"/>
      <c r="BX14" s="18"/>
      <c r="BY14" s="18">
        <f t="shared" si="36"/>
        <v>0</v>
      </c>
      <c r="BZ14" s="18"/>
      <c r="CA14" s="19"/>
      <c r="CB14" s="52" t="str">
        <f t="shared" si="37"/>
        <v/>
      </c>
      <c r="CC14" s="18"/>
      <c r="CD14" s="20"/>
      <c r="CE14" s="20"/>
      <c r="CF14" s="20">
        <f t="shared" si="38"/>
        <v>0</v>
      </c>
      <c r="CG14" s="20"/>
      <c r="CH14" s="21"/>
      <c r="CI14" s="54" t="str">
        <f t="shared" si="39"/>
        <v/>
      </c>
      <c r="CJ14" s="20"/>
      <c r="CK14" s="22"/>
      <c r="CL14" s="22"/>
      <c r="CM14" s="22">
        <f t="shared" si="40"/>
        <v>0</v>
      </c>
      <c r="CN14" s="22"/>
      <c r="CO14" s="23"/>
      <c r="CP14" s="23" t="str">
        <f t="shared" si="41"/>
        <v/>
      </c>
      <c r="CQ14" s="22"/>
      <c r="CR14" s="24">
        <f t="shared" si="42"/>
        <v>0</v>
      </c>
      <c r="CS14" s="38"/>
    </row>
    <row r="15" spans="1:97" x14ac:dyDescent="0.25">
      <c r="A15" s="41"/>
      <c r="B15" s="40">
        <f t="shared" si="0"/>
        <v>0</v>
      </c>
      <c r="C15" s="39" t="str">
        <f>+IF(A15="","",VLOOKUP(A15,BASE!$A$1:$C$23,2))</f>
        <v/>
      </c>
      <c r="D15" s="5" t="str">
        <f>IF(A15="","",VLOOKUP(A15,BASE!$A$1:$C$23,3))</f>
        <v/>
      </c>
      <c r="E15" s="43"/>
      <c r="F15" s="44">
        <f t="shared" si="1"/>
        <v>0</v>
      </c>
      <c r="G15" s="44"/>
      <c r="H15" s="44"/>
      <c r="I15" s="10" t="str">
        <f t="shared" si="2"/>
        <v>RG</v>
      </c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76" t="str">
        <f t="shared" si="3"/>
        <v/>
      </c>
      <c r="Y15" s="76" t="str">
        <f t="shared" si="4"/>
        <v/>
      </c>
      <c r="Z15" s="76" t="str">
        <f t="shared" si="5"/>
        <v/>
      </c>
      <c r="AA15" s="76" t="str">
        <f t="shared" si="6"/>
        <v/>
      </c>
      <c r="AB15" s="76" t="str">
        <f t="shared" si="7"/>
        <v/>
      </c>
      <c r="AC15" s="76" t="str">
        <f t="shared" si="8"/>
        <v/>
      </c>
      <c r="AD15" s="76" t="str">
        <f t="shared" si="9"/>
        <v/>
      </c>
      <c r="AE15" s="76" t="str">
        <f t="shared" si="10"/>
        <v/>
      </c>
      <c r="AF15" s="76" t="str">
        <f t="shared" si="11"/>
        <v/>
      </c>
      <c r="AG15" s="76" t="str">
        <f t="shared" si="12"/>
        <v/>
      </c>
      <c r="AH15" s="76" t="str">
        <f t="shared" si="13"/>
        <v/>
      </c>
      <c r="AI15" s="76" t="str">
        <f t="shared" si="14"/>
        <v/>
      </c>
      <c r="AJ15" s="76" t="str">
        <f t="shared" si="15"/>
        <v/>
      </c>
      <c r="AK15" s="76" t="str">
        <f t="shared" si="16"/>
        <v/>
      </c>
      <c r="AL15" s="76" t="str">
        <f t="shared" si="17"/>
        <v/>
      </c>
      <c r="AM15" s="76" t="str">
        <f t="shared" si="18"/>
        <v/>
      </c>
      <c r="AN15" s="76" t="str">
        <f t="shared" si="19"/>
        <v/>
      </c>
      <c r="AO15" s="76" t="str">
        <f t="shared" si="20"/>
        <v/>
      </c>
      <c r="AP15" s="76" t="str">
        <f t="shared" si="21"/>
        <v/>
      </c>
      <c r="AQ15" s="76" t="str">
        <f t="shared" si="22"/>
        <v/>
      </c>
      <c r="AR15" s="76" t="str">
        <f t="shared" si="23"/>
        <v/>
      </c>
      <c r="AS15" s="76" t="str">
        <f t="shared" si="24"/>
        <v/>
      </c>
      <c r="AT15" s="76" t="str">
        <f t="shared" si="25"/>
        <v/>
      </c>
      <c r="AU15" s="76" t="str">
        <f t="shared" si="26"/>
        <v/>
      </c>
      <c r="AV15" s="11">
        <f t="shared" si="27"/>
        <v>0</v>
      </c>
      <c r="AW15" s="47"/>
      <c r="AX15" s="12">
        <f>+IF(AV15&gt;=3,IF(G15=BASE!$L$3,BASE!$M$3,0),AV15)</f>
        <v>0</v>
      </c>
      <c r="AY15" s="17">
        <f t="shared" si="28"/>
        <v>0</v>
      </c>
      <c r="AZ15" s="17" t="str">
        <f t="shared" si="29"/>
        <v/>
      </c>
      <c r="BA15" s="48"/>
      <c r="BB15" s="49"/>
      <c r="BC15" s="49"/>
      <c r="BD15" s="18">
        <f t="shared" si="30"/>
        <v>0</v>
      </c>
      <c r="BE15" s="49"/>
      <c r="BF15" s="51"/>
      <c r="BG15" s="52" t="str">
        <f t="shared" si="31"/>
        <v/>
      </c>
      <c r="BH15" s="50"/>
      <c r="BI15" s="20"/>
      <c r="BJ15" s="20"/>
      <c r="BK15" s="20">
        <f t="shared" si="32"/>
        <v>0</v>
      </c>
      <c r="BL15" s="20"/>
      <c r="BM15" s="21"/>
      <c r="BN15" s="54" t="str">
        <f t="shared" si="33"/>
        <v/>
      </c>
      <c r="BO15" s="20"/>
      <c r="BP15" s="22"/>
      <c r="BQ15" s="22"/>
      <c r="BR15" s="22">
        <f t="shared" si="34"/>
        <v>0</v>
      </c>
      <c r="BS15" s="22"/>
      <c r="BT15" s="23"/>
      <c r="BU15" s="56" t="str">
        <f t="shared" si="35"/>
        <v/>
      </c>
      <c r="BV15" s="22"/>
      <c r="BW15" s="18"/>
      <c r="BX15" s="18"/>
      <c r="BY15" s="18">
        <f t="shared" si="36"/>
        <v>0</v>
      </c>
      <c r="BZ15" s="18"/>
      <c r="CA15" s="19"/>
      <c r="CB15" s="52" t="str">
        <f t="shared" si="37"/>
        <v/>
      </c>
      <c r="CC15" s="18"/>
      <c r="CD15" s="20"/>
      <c r="CE15" s="20"/>
      <c r="CF15" s="20">
        <f t="shared" si="38"/>
        <v>0</v>
      </c>
      <c r="CG15" s="20"/>
      <c r="CH15" s="21"/>
      <c r="CI15" s="54" t="str">
        <f t="shared" si="39"/>
        <v/>
      </c>
      <c r="CJ15" s="20"/>
      <c r="CK15" s="22"/>
      <c r="CL15" s="22"/>
      <c r="CM15" s="22">
        <f t="shared" si="40"/>
        <v>0</v>
      </c>
      <c r="CN15" s="22"/>
      <c r="CO15" s="23"/>
      <c r="CP15" s="23" t="str">
        <f t="shared" si="41"/>
        <v/>
      </c>
      <c r="CQ15" s="22"/>
      <c r="CR15" s="24">
        <f t="shared" si="42"/>
        <v>0</v>
      </c>
      <c r="CS15" s="38"/>
    </row>
    <row r="16" spans="1:97" x14ac:dyDescent="0.25">
      <c r="A16" s="41"/>
      <c r="B16" s="40">
        <f t="shared" si="0"/>
        <v>0</v>
      </c>
      <c r="C16" s="39" t="str">
        <f>+IF(A16="","",VLOOKUP(A16,BASE!$A$1:$C$23,2))</f>
        <v/>
      </c>
      <c r="D16" s="5" t="str">
        <f>IF(A16="","",VLOOKUP(A16,BASE!$A$1:$C$23,3))</f>
        <v/>
      </c>
      <c r="E16" s="43"/>
      <c r="F16" s="44">
        <f t="shared" si="1"/>
        <v>0</v>
      </c>
      <c r="G16" s="44"/>
      <c r="H16" s="44"/>
      <c r="I16" s="10" t="str">
        <f t="shared" si="2"/>
        <v>RG</v>
      </c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76" t="str">
        <f t="shared" si="3"/>
        <v/>
      </c>
      <c r="Y16" s="76" t="str">
        <f t="shared" si="4"/>
        <v/>
      </c>
      <c r="Z16" s="76" t="str">
        <f t="shared" si="5"/>
        <v/>
      </c>
      <c r="AA16" s="76" t="str">
        <f t="shared" si="6"/>
        <v/>
      </c>
      <c r="AB16" s="76" t="str">
        <f t="shared" si="7"/>
        <v/>
      </c>
      <c r="AC16" s="76" t="str">
        <f t="shared" si="8"/>
        <v/>
      </c>
      <c r="AD16" s="76" t="str">
        <f t="shared" si="9"/>
        <v/>
      </c>
      <c r="AE16" s="76" t="str">
        <f t="shared" si="10"/>
        <v/>
      </c>
      <c r="AF16" s="76" t="str">
        <f t="shared" si="11"/>
        <v/>
      </c>
      <c r="AG16" s="76" t="str">
        <f t="shared" si="12"/>
        <v/>
      </c>
      <c r="AH16" s="76" t="str">
        <f t="shared" si="13"/>
        <v/>
      </c>
      <c r="AI16" s="76" t="str">
        <f t="shared" si="14"/>
        <v/>
      </c>
      <c r="AJ16" s="76" t="str">
        <f t="shared" si="15"/>
        <v/>
      </c>
      <c r="AK16" s="76" t="str">
        <f t="shared" si="16"/>
        <v/>
      </c>
      <c r="AL16" s="76" t="str">
        <f t="shared" si="17"/>
        <v/>
      </c>
      <c r="AM16" s="76" t="str">
        <f t="shared" si="18"/>
        <v/>
      </c>
      <c r="AN16" s="76" t="str">
        <f t="shared" si="19"/>
        <v/>
      </c>
      <c r="AO16" s="76" t="str">
        <f t="shared" si="20"/>
        <v/>
      </c>
      <c r="AP16" s="76" t="str">
        <f t="shared" si="21"/>
        <v/>
      </c>
      <c r="AQ16" s="76" t="str">
        <f t="shared" si="22"/>
        <v/>
      </c>
      <c r="AR16" s="76" t="str">
        <f t="shared" si="23"/>
        <v/>
      </c>
      <c r="AS16" s="76" t="str">
        <f t="shared" si="24"/>
        <v/>
      </c>
      <c r="AT16" s="76" t="str">
        <f t="shared" si="25"/>
        <v/>
      </c>
      <c r="AU16" s="76" t="str">
        <f t="shared" si="26"/>
        <v/>
      </c>
      <c r="AV16" s="11">
        <f t="shared" si="27"/>
        <v>0</v>
      </c>
      <c r="AW16" s="47"/>
      <c r="AX16" s="12">
        <f>+IF(AV16&gt;=3,IF(G16=BASE!$L$3,BASE!$M$3,0),AV16)</f>
        <v>0</v>
      </c>
      <c r="AY16" s="17">
        <f t="shared" si="28"/>
        <v>0</v>
      </c>
      <c r="AZ16" s="17" t="str">
        <f t="shared" si="29"/>
        <v/>
      </c>
      <c r="BA16" s="48"/>
      <c r="BB16" s="50"/>
      <c r="BC16" s="50"/>
      <c r="BD16" s="18">
        <f t="shared" si="30"/>
        <v>0</v>
      </c>
      <c r="BE16" s="50"/>
      <c r="BF16" s="51"/>
      <c r="BG16" s="52" t="str">
        <f t="shared" si="31"/>
        <v/>
      </c>
      <c r="BH16" s="50"/>
      <c r="BI16" s="20"/>
      <c r="BJ16" s="20"/>
      <c r="BK16" s="20">
        <f t="shared" si="32"/>
        <v>0</v>
      </c>
      <c r="BL16" s="20"/>
      <c r="BM16" s="21"/>
      <c r="BN16" s="54" t="str">
        <f t="shared" si="33"/>
        <v/>
      </c>
      <c r="BO16" s="20"/>
      <c r="BP16" s="22"/>
      <c r="BQ16" s="22"/>
      <c r="BR16" s="22">
        <f t="shared" si="34"/>
        <v>0</v>
      </c>
      <c r="BS16" s="22"/>
      <c r="BT16" s="23"/>
      <c r="BU16" s="56" t="str">
        <f t="shared" si="35"/>
        <v/>
      </c>
      <c r="BV16" s="22"/>
      <c r="BW16" s="18"/>
      <c r="BX16" s="18"/>
      <c r="BY16" s="18">
        <f t="shared" si="36"/>
        <v>0</v>
      </c>
      <c r="BZ16" s="18"/>
      <c r="CA16" s="19"/>
      <c r="CB16" s="52" t="str">
        <f t="shared" si="37"/>
        <v/>
      </c>
      <c r="CC16" s="18"/>
      <c r="CD16" s="20"/>
      <c r="CE16" s="20"/>
      <c r="CF16" s="20">
        <f t="shared" si="38"/>
        <v>0</v>
      </c>
      <c r="CG16" s="20"/>
      <c r="CH16" s="21"/>
      <c r="CI16" s="54" t="str">
        <f t="shared" si="39"/>
        <v/>
      </c>
      <c r="CJ16" s="20"/>
      <c r="CK16" s="22"/>
      <c r="CL16" s="22"/>
      <c r="CM16" s="22">
        <f t="shared" si="40"/>
        <v>0</v>
      </c>
      <c r="CN16" s="22"/>
      <c r="CO16" s="23"/>
      <c r="CP16" s="23" t="str">
        <f t="shared" si="41"/>
        <v/>
      </c>
      <c r="CQ16" s="22"/>
      <c r="CR16" s="24">
        <f t="shared" si="42"/>
        <v>0</v>
      </c>
      <c r="CS16" s="38"/>
    </row>
    <row r="17" spans="1:97" x14ac:dyDescent="0.25">
      <c r="A17" s="41"/>
      <c r="B17" s="40">
        <f t="shared" si="0"/>
        <v>0</v>
      </c>
      <c r="C17" s="39" t="str">
        <f>+IF(A17="","",VLOOKUP(A17,BASE!$A$1:$C$23,2))</f>
        <v/>
      </c>
      <c r="D17" s="5" t="str">
        <f>IF(A17="","",VLOOKUP(A17,BASE!$A$1:$C$23,3))</f>
        <v/>
      </c>
      <c r="E17" s="43"/>
      <c r="F17" s="44">
        <f t="shared" si="1"/>
        <v>0</v>
      </c>
      <c r="G17" s="44"/>
      <c r="H17" s="44"/>
      <c r="I17" s="10" t="str">
        <f t="shared" si="2"/>
        <v>RG</v>
      </c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76" t="str">
        <f t="shared" si="3"/>
        <v/>
      </c>
      <c r="Y17" s="76" t="str">
        <f t="shared" si="4"/>
        <v/>
      </c>
      <c r="Z17" s="76" t="str">
        <f t="shared" si="5"/>
        <v/>
      </c>
      <c r="AA17" s="76" t="str">
        <f t="shared" si="6"/>
        <v/>
      </c>
      <c r="AB17" s="76" t="str">
        <f t="shared" si="7"/>
        <v/>
      </c>
      <c r="AC17" s="76" t="str">
        <f t="shared" si="8"/>
        <v/>
      </c>
      <c r="AD17" s="76" t="str">
        <f t="shared" si="9"/>
        <v/>
      </c>
      <c r="AE17" s="76" t="str">
        <f t="shared" si="10"/>
        <v/>
      </c>
      <c r="AF17" s="76" t="str">
        <f t="shared" si="11"/>
        <v/>
      </c>
      <c r="AG17" s="76" t="str">
        <f t="shared" si="12"/>
        <v/>
      </c>
      <c r="AH17" s="76" t="str">
        <f t="shared" si="13"/>
        <v/>
      </c>
      <c r="AI17" s="76" t="str">
        <f t="shared" si="14"/>
        <v/>
      </c>
      <c r="AJ17" s="76" t="str">
        <f t="shared" si="15"/>
        <v/>
      </c>
      <c r="AK17" s="76" t="str">
        <f t="shared" si="16"/>
        <v/>
      </c>
      <c r="AL17" s="76" t="str">
        <f t="shared" si="17"/>
        <v/>
      </c>
      <c r="AM17" s="76" t="str">
        <f t="shared" si="18"/>
        <v/>
      </c>
      <c r="AN17" s="76" t="str">
        <f t="shared" si="19"/>
        <v/>
      </c>
      <c r="AO17" s="76" t="str">
        <f t="shared" si="20"/>
        <v/>
      </c>
      <c r="AP17" s="76" t="str">
        <f t="shared" si="21"/>
        <v/>
      </c>
      <c r="AQ17" s="76" t="str">
        <f t="shared" si="22"/>
        <v/>
      </c>
      <c r="AR17" s="76" t="str">
        <f t="shared" si="23"/>
        <v/>
      </c>
      <c r="AS17" s="76" t="str">
        <f t="shared" si="24"/>
        <v/>
      </c>
      <c r="AT17" s="76" t="str">
        <f t="shared" si="25"/>
        <v/>
      </c>
      <c r="AU17" s="76" t="str">
        <f t="shared" si="26"/>
        <v/>
      </c>
      <c r="AV17" s="11">
        <f t="shared" si="27"/>
        <v>0</v>
      </c>
      <c r="AW17" s="47"/>
      <c r="AX17" s="12">
        <f>+IF(AV17&gt;=3,IF(G17=BASE!$L$3,BASE!$M$3,0),AV17)</f>
        <v>0</v>
      </c>
      <c r="AY17" s="17">
        <f t="shared" si="28"/>
        <v>0</v>
      </c>
      <c r="AZ17" s="17" t="str">
        <f t="shared" si="29"/>
        <v/>
      </c>
      <c r="BA17" s="48"/>
      <c r="BB17" s="50"/>
      <c r="BC17" s="50"/>
      <c r="BD17" s="18">
        <f t="shared" si="30"/>
        <v>0</v>
      </c>
      <c r="BE17" s="50"/>
      <c r="BF17" s="51"/>
      <c r="BG17" s="52" t="str">
        <f t="shared" si="31"/>
        <v/>
      </c>
      <c r="BH17" s="50"/>
      <c r="BI17" s="20"/>
      <c r="BJ17" s="20"/>
      <c r="BK17" s="20">
        <f t="shared" si="32"/>
        <v>0</v>
      </c>
      <c r="BL17" s="20"/>
      <c r="BM17" s="21"/>
      <c r="BN17" s="54" t="str">
        <f t="shared" si="33"/>
        <v/>
      </c>
      <c r="BO17" s="20"/>
      <c r="BP17" s="22"/>
      <c r="BQ17" s="22"/>
      <c r="BR17" s="22">
        <f t="shared" si="34"/>
        <v>0</v>
      </c>
      <c r="BS17" s="22"/>
      <c r="BT17" s="23"/>
      <c r="BU17" s="56" t="str">
        <f t="shared" si="35"/>
        <v/>
      </c>
      <c r="BV17" s="22"/>
      <c r="BW17" s="18"/>
      <c r="BX17" s="18"/>
      <c r="BY17" s="18">
        <f t="shared" si="36"/>
        <v>0</v>
      </c>
      <c r="BZ17" s="18"/>
      <c r="CA17" s="19"/>
      <c r="CB17" s="52" t="str">
        <f t="shared" si="37"/>
        <v/>
      </c>
      <c r="CC17" s="18"/>
      <c r="CD17" s="20"/>
      <c r="CE17" s="20"/>
      <c r="CF17" s="20">
        <f t="shared" si="38"/>
        <v>0</v>
      </c>
      <c r="CG17" s="20"/>
      <c r="CH17" s="21"/>
      <c r="CI17" s="54" t="str">
        <f t="shared" si="39"/>
        <v/>
      </c>
      <c r="CJ17" s="20"/>
      <c r="CK17" s="22"/>
      <c r="CL17" s="22"/>
      <c r="CM17" s="22">
        <f t="shared" si="40"/>
        <v>0</v>
      </c>
      <c r="CN17" s="22"/>
      <c r="CO17" s="23"/>
      <c r="CP17" s="23" t="str">
        <f t="shared" si="41"/>
        <v/>
      </c>
      <c r="CQ17" s="22"/>
      <c r="CR17" s="24">
        <f t="shared" si="42"/>
        <v>0</v>
      </c>
      <c r="CS17" s="38"/>
    </row>
    <row r="18" spans="1:97" x14ac:dyDescent="0.25">
      <c r="A18" s="41"/>
      <c r="B18" s="40">
        <f t="shared" si="0"/>
        <v>0</v>
      </c>
      <c r="C18" s="39" t="str">
        <f>+IF(A18="","",VLOOKUP(A18,BASE!$A$1:$C$23,2))</f>
        <v/>
      </c>
      <c r="D18" s="5" t="str">
        <f>IF(A18="","",VLOOKUP(A18,BASE!$A$1:$C$23,3))</f>
        <v/>
      </c>
      <c r="E18" s="43"/>
      <c r="F18" s="44">
        <f t="shared" si="1"/>
        <v>0</v>
      </c>
      <c r="G18" s="44"/>
      <c r="H18" s="44"/>
      <c r="I18" s="10" t="str">
        <f t="shared" si="2"/>
        <v>RG</v>
      </c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76" t="str">
        <f t="shared" si="3"/>
        <v/>
      </c>
      <c r="Y18" s="76" t="str">
        <f t="shared" si="4"/>
        <v/>
      </c>
      <c r="Z18" s="76" t="str">
        <f t="shared" si="5"/>
        <v/>
      </c>
      <c r="AA18" s="76" t="str">
        <f t="shared" si="6"/>
        <v/>
      </c>
      <c r="AB18" s="76" t="str">
        <f t="shared" si="7"/>
        <v/>
      </c>
      <c r="AC18" s="76" t="str">
        <f t="shared" si="8"/>
        <v/>
      </c>
      <c r="AD18" s="76" t="str">
        <f t="shared" si="9"/>
        <v/>
      </c>
      <c r="AE18" s="76" t="str">
        <f t="shared" si="10"/>
        <v/>
      </c>
      <c r="AF18" s="76" t="str">
        <f t="shared" si="11"/>
        <v/>
      </c>
      <c r="AG18" s="76" t="str">
        <f t="shared" si="12"/>
        <v/>
      </c>
      <c r="AH18" s="76" t="str">
        <f t="shared" si="13"/>
        <v/>
      </c>
      <c r="AI18" s="76" t="str">
        <f t="shared" si="14"/>
        <v/>
      </c>
      <c r="AJ18" s="76" t="str">
        <f t="shared" si="15"/>
        <v/>
      </c>
      <c r="AK18" s="76" t="str">
        <f t="shared" si="16"/>
        <v/>
      </c>
      <c r="AL18" s="76" t="str">
        <f t="shared" si="17"/>
        <v/>
      </c>
      <c r="AM18" s="76" t="str">
        <f t="shared" si="18"/>
        <v/>
      </c>
      <c r="AN18" s="76" t="str">
        <f t="shared" si="19"/>
        <v/>
      </c>
      <c r="AO18" s="76" t="str">
        <f t="shared" si="20"/>
        <v/>
      </c>
      <c r="AP18" s="76" t="str">
        <f t="shared" si="21"/>
        <v/>
      </c>
      <c r="AQ18" s="76" t="str">
        <f t="shared" si="22"/>
        <v/>
      </c>
      <c r="AR18" s="76" t="str">
        <f t="shared" si="23"/>
        <v/>
      </c>
      <c r="AS18" s="76" t="str">
        <f t="shared" si="24"/>
        <v/>
      </c>
      <c r="AT18" s="76" t="str">
        <f t="shared" si="25"/>
        <v/>
      </c>
      <c r="AU18" s="76" t="str">
        <f t="shared" si="26"/>
        <v/>
      </c>
      <c r="AV18" s="11">
        <f t="shared" si="27"/>
        <v>0</v>
      </c>
      <c r="AW18" s="47"/>
      <c r="AX18" s="12">
        <f>+IF(AV18&gt;=3,IF(G18=BASE!$L$3,BASE!$M$3,0),AV18)</f>
        <v>0</v>
      </c>
      <c r="AY18" s="17">
        <f t="shared" si="28"/>
        <v>0</v>
      </c>
      <c r="AZ18" s="17" t="str">
        <f t="shared" si="29"/>
        <v/>
      </c>
      <c r="BA18" s="48"/>
      <c r="BB18" s="50"/>
      <c r="BC18" s="50"/>
      <c r="BD18" s="18">
        <f t="shared" si="30"/>
        <v>0</v>
      </c>
      <c r="BE18" s="50"/>
      <c r="BF18" s="51"/>
      <c r="BG18" s="52" t="str">
        <f t="shared" si="31"/>
        <v/>
      </c>
      <c r="BH18" s="50"/>
      <c r="BI18" s="20"/>
      <c r="BJ18" s="20"/>
      <c r="BK18" s="20">
        <f t="shared" si="32"/>
        <v>0</v>
      </c>
      <c r="BL18" s="20"/>
      <c r="BM18" s="21"/>
      <c r="BN18" s="54" t="str">
        <f t="shared" si="33"/>
        <v/>
      </c>
      <c r="BO18" s="20"/>
      <c r="BP18" s="22"/>
      <c r="BQ18" s="22"/>
      <c r="BR18" s="22">
        <f t="shared" si="34"/>
        <v>0</v>
      </c>
      <c r="BS18" s="22"/>
      <c r="BT18" s="23"/>
      <c r="BU18" s="56" t="str">
        <f t="shared" si="35"/>
        <v/>
      </c>
      <c r="BV18" s="22"/>
      <c r="BW18" s="18"/>
      <c r="BX18" s="18"/>
      <c r="BY18" s="18">
        <f t="shared" si="36"/>
        <v>0</v>
      </c>
      <c r="BZ18" s="18"/>
      <c r="CA18" s="19"/>
      <c r="CB18" s="52" t="str">
        <f t="shared" si="37"/>
        <v/>
      </c>
      <c r="CC18" s="18"/>
      <c r="CD18" s="20"/>
      <c r="CE18" s="20"/>
      <c r="CF18" s="20">
        <f t="shared" si="38"/>
        <v>0</v>
      </c>
      <c r="CG18" s="20"/>
      <c r="CH18" s="21"/>
      <c r="CI18" s="54" t="str">
        <f t="shared" si="39"/>
        <v/>
      </c>
      <c r="CJ18" s="20"/>
      <c r="CK18" s="22"/>
      <c r="CL18" s="22"/>
      <c r="CM18" s="22">
        <f t="shared" si="40"/>
        <v>0</v>
      </c>
      <c r="CN18" s="22"/>
      <c r="CO18" s="23"/>
      <c r="CP18" s="23" t="str">
        <f t="shared" si="41"/>
        <v/>
      </c>
      <c r="CQ18" s="22"/>
      <c r="CR18" s="24">
        <f t="shared" si="42"/>
        <v>0</v>
      </c>
      <c r="CS18" s="38"/>
    </row>
    <row r="19" spans="1:97" x14ac:dyDescent="0.25">
      <c r="A19" s="41"/>
      <c r="B19" s="40">
        <f t="shared" si="0"/>
        <v>0</v>
      </c>
      <c r="C19" s="39" t="str">
        <f>+IF(A19="","",VLOOKUP(A19,BASE!$A$1:$C$23,2))</f>
        <v/>
      </c>
      <c r="D19" s="5" t="str">
        <f>IF(A19="","",VLOOKUP(A19,BASE!$A$1:$C$23,3))</f>
        <v/>
      </c>
      <c r="E19" s="43"/>
      <c r="F19" s="44">
        <f t="shared" si="1"/>
        <v>0</v>
      </c>
      <c r="G19" s="44"/>
      <c r="H19" s="44"/>
      <c r="I19" s="10" t="str">
        <f t="shared" si="2"/>
        <v>RG</v>
      </c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76" t="str">
        <f t="shared" si="3"/>
        <v/>
      </c>
      <c r="Y19" s="76" t="str">
        <f t="shared" si="4"/>
        <v/>
      </c>
      <c r="Z19" s="76" t="str">
        <f t="shared" si="5"/>
        <v/>
      </c>
      <c r="AA19" s="76" t="str">
        <f t="shared" si="6"/>
        <v/>
      </c>
      <c r="AB19" s="76" t="str">
        <f t="shared" si="7"/>
        <v/>
      </c>
      <c r="AC19" s="76" t="str">
        <f t="shared" si="8"/>
        <v/>
      </c>
      <c r="AD19" s="76" t="str">
        <f t="shared" si="9"/>
        <v/>
      </c>
      <c r="AE19" s="76" t="str">
        <f t="shared" si="10"/>
        <v/>
      </c>
      <c r="AF19" s="76" t="str">
        <f t="shared" si="11"/>
        <v/>
      </c>
      <c r="AG19" s="76" t="str">
        <f t="shared" si="12"/>
        <v/>
      </c>
      <c r="AH19" s="76" t="str">
        <f t="shared" si="13"/>
        <v/>
      </c>
      <c r="AI19" s="76" t="str">
        <f t="shared" si="14"/>
        <v/>
      </c>
      <c r="AJ19" s="76" t="str">
        <f t="shared" si="15"/>
        <v/>
      </c>
      <c r="AK19" s="76" t="str">
        <f t="shared" si="16"/>
        <v/>
      </c>
      <c r="AL19" s="76" t="str">
        <f t="shared" si="17"/>
        <v/>
      </c>
      <c r="AM19" s="76" t="str">
        <f t="shared" si="18"/>
        <v/>
      </c>
      <c r="AN19" s="76" t="str">
        <f t="shared" si="19"/>
        <v/>
      </c>
      <c r="AO19" s="76" t="str">
        <f t="shared" si="20"/>
        <v/>
      </c>
      <c r="AP19" s="76" t="str">
        <f t="shared" si="21"/>
        <v/>
      </c>
      <c r="AQ19" s="76" t="str">
        <f t="shared" si="22"/>
        <v/>
      </c>
      <c r="AR19" s="76" t="str">
        <f t="shared" si="23"/>
        <v/>
      </c>
      <c r="AS19" s="76" t="str">
        <f t="shared" si="24"/>
        <v/>
      </c>
      <c r="AT19" s="76" t="str">
        <f t="shared" si="25"/>
        <v/>
      </c>
      <c r="AU19" s="76" t="str">
        <f t="shared" si="26"/>
        <v/>
      </c>
      <c r="AV19" s="11">
        <f t="shared" si="27"/>
        <v>0</v>
      </c>
      <c r="AW19" s="47"/>
      <c r="AX19" s="12">
        <f>+IF(AV19&gt;=3,IF(G19=BASE!$L$3,BASE!$M$3,0),AV19)</f>
        <v>0</v>
      </c>
      <c r="AY19" s="17">
        <f t="shared" si="28"/>
        <v>0</v>
      </c>
      <c r="AZ19" s="17" t="str">
        <f t="shared" si="29"/>
        <v/>
      </c>
      <c r="BA19" s="48"/>
      <c r="BB19" s="50"/>
      <c r="BC19" s="50"/>
      <c r="BD19" s="18">
        <f t="shared" si="30"/>
        <v>0</v>
      </c>
      <c r="BE19" s="50"/>
      <c r="BF19" s="51"/>
      <c r="BG19" s="52" t="str">
        <f t="shared" si="31"/>
        <v/>
      </c>
      <c r="BH19" s="50"/>
      <c r="BI19" s="20"/>
      <c r="BJ19" s="20"/>
      <c r="BK19" s="20">
        <f t="shared" si="32"/>
        <v>0</v>
      </c>
      <c r="BL19" s="20"/>
      <c r="BM19" s="21"/>
      <c r="BN19" s="54" t="str">
        <f t="shared" si="33"/>
        <v/>
      </c>
      <c r="BO19" s="20"/>
      <c r="BP19" s="22"/>
      <c r="BQ19" s="22"/>
      <c r="BR19" s="22">
        <f t="shared" si="34"/>
        <v>0</v>
      </c>
      <c r="BS19" s="22"/>
      <c r="BT19" s="23"/>
      <c r="BU19" s="56" t="str">
        <f t="shared" si="35"/>
        <v/>
      </c>
      <c r="BV19" s="22"/>
      <c r="BW19" s="18"/>
      <c r="BX19" s="18"/>
      <c r="BY19" s="18">
        <f t="shared" si="36"/>
        <v>0</v>
      </c>
      <c r="BZ19" s="18"/>
      <c r="CA19" s="19"/>
      <c r="CB19" s="52" t="str">
        <f t="shared" si="37"/>
        <v/>
      </c>
      <c r="CC19" s="18"/>
      <c r="CD19" s="20"/>
      <c r="CE19" s="20"/>
      <c r="CF19" s="20">
        <f t="shared" si="38"/>
        <v>0</v>
      </c>
      <c r="CG19" s="20"/>
      <c r="CH19" s="21"/>
      <c r="CI19" s="54" t="str">
        <f t="shared" si="39"/>
        <v/>
      </c>
      <c r="CJ19" s="20"/>
      <c r="CK19" s="22"/>
      <c r="CL19" s="22"/>
      <c r="CM19" s="22">
        <f t="shared" si="40"/>
        <v>0</v>
      </c>
      <c r="CN19" s="22"/>
      <c r="CO19" s="23"/>
      <c r="CP19" s="23" t="str">
        <f t="shared" si="41"/>
        <v/>
      </c>
      <c r="CQ19" s="22"/>
      <c r="CR19" s="24">
        <f t="shared" si="42"/>
        <v>0</v>
      </c>
      <c r="CS19" s="38"/>
    </row>
    <row r="20" spans="1:97" x14ac:dyDescent="0.25">
      <c r="A20" s="41"/>
      <c r="B20" s="40">
        <f t="shared" si="0"/>
        <v>0</v>
      </c>
      <c r="C20" s="39" t="str">
        <f>+IF(A20="","",VLOOKUP(A20,BASE!$A$1:$C$23,2))</f>
        <v/>
      </c>
      <c r="D20" s="5" t="str">
        <f>IF(A20="","",VLOOKUP(A20,BASE!$A$1:$C$23,3))</f>
        <v/>
      </c>
      <c r="E20" s="43"/>
      <c r="F20" s="44">
        <f t="shared" si="1"/>
        <v>0</v>
      </c>
      <c r="G20" s="44"/>
      <c r="H20" s="44"/>
      <c r="I20" s="10" t="str">
        <f t="shared" si="2"/>
        <v>RG</v>
      </c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76" t="str">
        <f t="shared" si="3"/>
        <v/>
      </c>
      <c r="Y20" s="76" t="str">
        <f t="shared" si="4"/>
        <v/>
      </c>
      <c r="Z20" s="76" t="str">
        <f t="shared" si="5"/>
        <v/>
      </c>
      <c r="AA20" s="76" t="str">
        <f t="shared" si="6"/>
        <v/>
      </c>
      <c r="AB20" s="76" t="str">
        <f t="shared" si="7"/>
        <v/>
      </c>
      <c r="AC20" s="76" t="str">
        <f t="shared" si="8"/>
        <v/>
      </c>
      <c r="AD20" s="76" t="str">
        <f t="shared" si="9"/>
        <v/>
      </c>
      <c r="AE20" s="76" t="str">
        <f t="shared" si="10"/>
        <v/>
      </c>
      <c r="AF20" s="76" t="str">
        <f t="shared" si="11"/>
        <v/>
      </c>
      <c r="AG20" s="76" t="str">
        <f t="shared" si="12"/>
        <v/>
      </c>
      <c r="AH20" s="76" t="str">
        <f t="shared" si="13"/>
        <v/>
      </c>
      <c r="AI20" s="76" t="str">
        <f t="shared" si="14"/>
        <v/>
      </c>
      <c r="AJ20" s="76" t="str">
        <f t="shared" si="15"/>
        <v/>
      </c>
      <c r="AK20" s="76" t="str">
        <f t="shared" si="16"/>
        <v/>
      </c>
      <c r="AL20" s="76" t="str">
        <f t="shared" si="17"/>
        <v/>
      </c>
      <c r="AM20" s="76" t="str">
        <f t="shared" si="18"/>
        <v/>
      </c>
      <c r="AN20" s="76" t="str">
        <f t="shared" si="19"/>
        <v/>
      </c>
      <c r="AO20" s="76" t="str">
        <f t="shared" si="20"/>
        <v/>
      </c>
      <c r="AP20" s="76" t="str">
        <f t="shared" si="21"/>
        <v/>
      </c>
      <c r="AQ20" s="76" t="str">
        <f t="shared" si="22"/>
        <v/>
      </c>
      <c r="AR20" s="76" t="str">
        <f t="shared" si="23"/>
        <v/>
      </c>
      <c r="AS20" s="76" t="str">
        <f t="shared" si="24"/>
        <v/>
      </c>
      <c r="AT20" s="76" t="str">
        <f t="shared" si="25"/>
        <v/>
      </c>
      <c r="AU20" s="76" t="str">
        <f t="shared" si="26"/>
        <v/>
      </c>
      <c r="AV20" s="11">
        <f t="shared" si="27"/>
        <v>0</v>
      </c>
      <c r="AW20" s="47"/>
      <c r="AX20" s="12">
        <f>+IF(AV20&gt;=3,IF(G20=BASE!$L$3,BASE!$M$3,0),AV20)</f>
        <v>0</v>
      </c>
      <c r="AY20" s="17">
        <f t="shared" si="28"/>
        <v>0</v>
      </c>
      <c r="AZ20" s="17" t="str">
        <f t="shared" si="29"/>
        <v/>
      </c>
      <c r="BA20" s="48"/>
      <c r="BB20" s="50"/>
      <c r="BC20" s="50"/>
      <c r="BD20" s="18">
        <f t="shared" si="30"/>
        <v>0</v>
      </c>
      <c r="BE20" s="50"/>
      <c r="BF20" s="51"/>
      <c r="BG20" s="52" t="str">
        <f t="shared" si="31"/>
        <v/>
      </c>
      <c r="BH20" s="50"/>
      <c r="BI20" s="20"/>
      <c r="BJ20" s="20"/>
      <c r="BK20" s="20">
        <f t="shared" si="32"/>
        <v>0</v>
      </c>
      <c r="BL20" s="20"/>
      <c r="BM20" s="21"/>
      <c r="BN20" s="54" t="str">
        <f t="shared" si="33"/>
        <v/>
      </c>
      <c r="BO20" s="20"/>
      <c r="BP20" s="22"/>
      <c r="BQ20" s="22"/>
      <c r="BR20" s="22">
        <f t="shared" si="34"/>
        <v>0</v>
      </c>
      <c r="BS20" s="22"/>
      <c r="BT20" s="23"/>
      <c r="BU20" s="56" t="str">
        <f t="shared" si="35"/>
        <v/>
      </c>
      <c r="BV20" s="22"/>
      <c r="BW20" s="18"/>
      <c r="BX20" s="18"/>
      <c r="BY20" s="18">
        <f t="shared" si="36"/>
        <v>0</v>
      </c>
      <c r="BZ20" s="18"/>
      <c r="CA20" s="19"/>
      <c r="CB20" s="52" t="str">
        <f t="shared" si="37"/>
        <v/>
      </c>
      <c r="CC20" s="18"/>
      <c r="CD20" s="20"/>
      <c r="CE20" s="20"/>
      <c r="CF20" s="20">
        <f t="shared" si="38"/>
        <v>0</v>
      </c>
      <c r="CG20" s="20"/>
      <c r="CH20" s="21"/>
      <c r="CI20" s="54" t="str">
        <f t="shared" si="39"/>
        <v/>
      </c>
      <c r="CJ20" s="20"/>
      <c r="CK20" s="22"/>
      <c r="CL20" s="22"/>
      <c r="CM20" s="22">
        <f t="shared" si="40"/>
        <v>0</v>
      </c>
      <c r="CN20" s="22"/>
      <c r="CO20" s="23"/>
      <c r="CP20" s="23" t="str">
        <f t="shared" si="41"/>
        <v/>
      </c>
      <c r="CQ20" s="22"/>
      <c r="CR20" s="24">
        <f t="shared" si="42"/>
        <v>0</v>
      </c>
      <c r="CS20" s="38"/>
    </row>
    <row r="21" spans="1:97" x14ac:dyDescent="0.25">
      <c r="A21" s="41"/>
      <c r="B21" s="40">
        <f t="shared" si="0"/>
        <v>0</v>
      </c>
      <c r="C21" s="39" t="str">
        <f>+IF(A21="","",VLOOKUP(A21,BASE!$A$1:$C$23,2))</f>
        <v/>
      </c>
      <c r="D21" s="5" t="str">
        <f>IF(A21="","",VLOOKUP(A21,BASE!$A$1:$C$23,3))</f>
        <v/>
      </c>
      <c r="E21" s="43"/>
      <c r="F21" s="44">
        <f t="shared" si="1"/>
        <v>0</v>
      </c>
      <c r="G21" s="44"/>
      <c r="H21" s="44"/>
      <c r="I21" s="10" t="str">
        <f t="shared" si="2"/>
        <v>RG</v>
      </c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76" t="str">
        <f t="shared" si="3"/>
        <v/>
      </c>
      <c r="Y21" s="76" t="str">
        <f t="shared" si="4"/>
        <v/>
      </c>
      <c r="Z21" s="76" t="str">
        <f t="shared" si="5"/>
        <v/>
      </c>
      <c r="AA21" s="76" t="str">
        <f t="shared" si="6"/>
        <v/>
      </c>
      <c r="AB21" s="76" t="str">
        <f t="shared" si="7"/>
        <v/>
      </c>
      <c r="AC21" s="76" t="str">
        <f t="shared" si="8"/>
        <v/>
      </c>
      <c r="AD21" s="76" t="str">
        <f t="shared" si="9"/>
        <v/>
      </c>
      <c r="AE21" s="76" t="str">
        <f t="shared" si="10"/>
        <v/>
      </c>
      <c r="AF21" s="76" t="str">
        <f t="shared" si="11"/>
        <v/>
      </c>
      <c r="AG21" s="76" t="str">
        <f t="shared" si="12"/>
        <v/>
      </c>
      <c r="AH21" s="76" t="str">
        <f t="shared" si="13"/>
        <v/>
      </c>
      <c r="AI21" s="76" t="str">
        <f t="shared" si="14"/>
        <v/>
      </c>
      <c r="AJ21" s="76" t="str">
        <f t="shared" si="15"/>
        <v/>
      </c>
      <c r="AK21" s="76" t="str">
        <f t="shared" si="16"/>
        <v/>
      </c>
      <c r="AL21" s="76" t="str">
        <f t="shared" si="17"/>
        <v/>
      </c>
      <c r="AM21" s="76" t="str">
        <f t="shared" si="18"/>
        <v/>
      </c>
      <c r="AN21" s="76" t="str">
        <f t="shared" si="19"/>
        <v/>
      </c>
      <c r="AO21" s="76" t="str">
        <f t="shared" si="20"/>
        <v/>
      </c>
      <c r="AP21" s="76" t="str">
        <f t="shared" si="21"/>
        <v/>
      </c>
      <c r="AQ21" s="76" t="str">
        <f t="shared" si="22"/>
        <v/>
      </c>
      <c r="AR21" s="76" t="str">
        <f t="shared" si="23"/>
        <v/>
      </c>
      <c r="AS21" s="76" t="str">
        <f t="shared" si="24"/>
        <v/>
      </c>
      <c r="AT21" s="76" t="str">
        <f t="shared" si="25"/>
        <v/>
      </c>
      <c r="AU21" s="76" t="str">
        <f t="shared" si="26"/>
        <v/>
      </c>
      <c r="AV21" s="11">
        <f t="shared" si="27"/>
        <v>0</v>
      </c>
      <c r="AW21" s="47"/>
      <c r="AX21" s="12">
        <f>+IF(AV21&gt;=3,IF(G21=BASE!$L$3,BASE!$M$3,0),AV21)</f>
        <v>0</v>
      </c>
      <c r="AY21" s="17">
        <f t="shared" si="28"/>
        <v>0</v>
      </c>
      <c r="AZ21" s="17" t="str">
        <f t="shared" si="29"/>
        <v/>
      </c>
      <c r="BA21" s="48"/>
      <c r="BB21" s="50"/>
      <c r="BC21" s="50"/>
      <c r="BD21" s="18">
        <f t="shared" si="30"/>
        <v>0</v>
      </c>
      <c r="BE21" s="50"/>
      <c r="BF21" s="51"/>
      <c r="BG21" s="52" t="str">
        <f t="shared" si="31"/>
        <v/>
      </c>
      <c r="BH21" s="50"/>
      <c r="BI21" s="20"/>
      <c r="BJ21" s="20"/>
      <c r="BK21" s="20">
        <f t="shared" si="32"/>
        <v>0</v>
      </c>
      <c r="BL21" s="20"/>
      <c r="BM21" s="21"/>
      <c r="BN21" s="54" t="str">
        <f t="shared" si="33"/>
        <v/>
      </c>
      <c r="BO21" s="20"/>
      <c r="BP21" s="22"/>
      <c r="BQ21" s="22"/>
      <c r="BR21" s="22">
        <f t="shared" si="34"/>
        <v>0</v>
      </c>
      <c r="BS21" s="22"/>
      <c r="BT21" s="23"/>
      <c r="BU21" s="56" t="str">
        <f t="shared" si="35"/>
        <v/>
      </c>
      <c r="BV21" s="22"/>
      <c r="BW21" s="18"/>
      <c r="BX21" s="18"/>
      <c r="BY21" s="18">
        <f t="shared" si="36"/>
        <v>0</v>
      </c>
      <c r="BZ21" s="18"/>
      <c r="CA21" s="19"/>
      <c r="CB21" s="52" t="str">
        <f t="shared" si="37"/>
        <v/>
      </c>
      <c r="CC21" s="18"/>
      <c r="CD21" s="20"/>
      <c r="CE21" s="20"/>
      <c r="CF21" s="20">
        <f t="shared" si="38"/>
        <v>0</v>
      </c>
      <c r="CG21" s="20"/>
      <c r="CH21" s="21"/>
      <c r="CI21" s="54" t="str">
        <f t="shared" si="39"/>
        <v/>
      </c>
      <c r="CJ21" s="20"/>
      <c r="CK21" s="22"/>
      <c r="CL21" s="22"/>
      <c r="CM21" s="22">
        <f t="shared" si="40"/>
        <v>0</v>
      </c>
      <c r="CN21" s="22"/>
      <c r="CO21" s="23"/>
      <c r="CP21" s="23" t="str">
        <f t="shared" si="41"/>
        <v/>
      </c>
      <c r="CQ21" s="22"/>
      <c r="CR21" s="24">
        <f t="shared" si="42"/>
        <v>0</v>
      </c>
      <c r="CS21" s="38"/>
    </row>
    <row r="22" spans="1:97" x14ac:dyDescent="0.25">
      <c r="A22" s="41"/>
      <c r="B22" s="40">
        <f t="shared" si="0"/>
        <v>0</v>
      </c>
      <c r="C22" s="39" t="str">
        <f>+IF(A22="","",VLOOKUP(A22,BASE!$A$1:$C$23,2))</f>
        <v/>
      </c>
      <c r="D22" s="5" t="str">
        <f>IF(A22="","",VLOOKUP(A22,BASE!$A$1:$C$23,3))</f>
        <v/>
      </c>
      <c r="E22" s="43"/>
      <c r="F22" s="44">
        <f t="shared" si="1"/>
        <v>0</v>
      </c>
      <c r="G22" s="44"/>
      <c r="H22" s="44"/>
      <c r="I22" s="10" t="str">
        <f t="shared" si="2"/>
        <v>RG</v>
      </c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76" t="str">
        <f t="shared" si="3"/>
        <v/>
      </c>
      <c r="Y22" s="76" t="str">
        <f t="shared" si="4"/>
        <v/>
      </c>
      <c r="Z22" s="76" t="str">
        <f t="shared" si="5"/>
        <v/>
      </c>
      <c r="AA22" s="76" t="str">
        <f t="shared" si="6"/>
        <v/>
      </c>
      <c r="AB22" s="76" t="str">
        <f t="shared" si="7"/>
        <v/>
      </c>
      <c r="AC22" s="76" t="str">
        <f t="shared" si="8"/>
        <v/>
      </c>
      <c r="AD22" s="76" t="str">
        <f t="shared" si="9"/>
        <v/>
      </c>
      <c r="AE22" s="76" t="str">
        <f t="shared" si="10"/>
        <v/>
      </c>
      <c r="AF22" s="76" t="str">
        <f t="shared" si="11"/>
        <v/>
      </c>
      <c r="AG22" s="76" t="str">
        <f t="shared" si="12"/>
        <v/>
      </c>
      <c r="AH22" s="76" t="str">
        <f t="shared" si="13"/>
        <v/>
      </c>
      <c r="AI22" s="76" t="str">
        <f t="shared" si="14"/>
        <v/>
      </c>
      <c r="AJ22" s="76" t="str">
        <f t="shared" si="15"/>
        <v/>
      </c>
      <c r="AK22" s="76" t="str">
        <f t="shared" si="16"/>
        <v/>
      </c>
      <c r="AL22" s="76" t="str">
        <f t="shared" si="17"/>
        <v/>
      </c>
      <c r="AM22" s="76" t="str">
        <f t="shared" si="18"/>
        <v/>
      </c>
      <c r="AN22" s="76" t="str">
        <f t="shared" si="19"/>
        <v/>
      </c>
      <c r="AO22" s="76" t="str">
        <f t="shared" si="20"/>
        <v/>
      </c>
      <c r="AP22" s="76" t="str">
        <f t="shared" si="21"/>
        <v/>
      </c>
      <c r="AQ22" s="76" t="str">
        <f t="shared" si="22"/>
        <v/>
      </c>
      <c r="AR22" s="76" t="str">
        <f t="shared" si="23"/>
        <v/>
      </c>
      <c r="AS22" s="76" t="str">
        <f t="shared" si="24"/>
        <v/>
      </c>
      <c r="AT22" s="76" t="str">
        <f t="shared" si="25"/>
        <v/>
      </c>
      <c r="AU22" s="76" t="str">
        <f t="shared" si="26"/>
        <v/>
      </c>
      <c r="AV22" s="11">
        <f t="shared" si="27"/>
        <v>0</v>
      </c>
      <c r="AW22" s="47"/>
      <c r="AX22" s="12">
        <f>+IF(AV22&gt;=3,IF(G22=BASE!$L$3,BASE!$M$3,0),AV22)</f>
        <v>0</v>
      </c>
      <c r="AY22" s="17">
        <f t="shared" si="28"/>
        <v>0</v>
      </c>
      <c r="AZ22" s="17" t="str">
        <f t="shared" si="29"/>
        <v/>
      </c>
      <c r="BA22" s="48"/>
      <c r="BB22" s="50"/>
      <c r="BC22" s="50"/>
      <c r="BD22" s="18">
        <f t="shared" si="30"/>
        <v>0</v>
      </c>
      <c r="BE22" s="50"/>
      <c r="BF22" s="51"/>
      <c r="BG22" s="52" t="str">
        <f t="shared" si="31"/>
        <v/>
      </c>
      <c r="BH22" s="50"/>
      <c r="BI22" s="20"/>
      <c r="BJ22" s="20"/>
      <c r="BK22" s="20">
        <f t="shared" si="32"/>
        <v>0</v>
      </c>
      <c r="BL22" s="20"/>
      <c r="BM22" s="21"/>
      <c r="BN22" s="54" t="str">
        <f t="shared" si="33"/>
        <v/>
      </c>
      <c r="BO22" s="20"/>
      <c r="BP22" s="22"/>
      <c r="BQ22" s="22"/>
      <c r="BR22" s="22">
        <f t="shared" si="34"/>
        <v>0</v>
      </c>
      <c r="BS22" s="22"/>
      <c r="BT22" s="23"/>
      <c r="BU22" s="56" t="str">
        <f t="shared" si="35"/>
        <v/>
      </c>
      <c r="BV22" s="22"/>
      <c r="BW22" s="18"/>
      <c r="BX22" s="18"/>
      <c r="BY22" s="18">
        <f t="shared" si="36"/>
        <v>0</v>
      </c>
      <c r="BZ22" s="18"/>
      <c r="CA22" s="19"/>
      <c r="CB22" s="52" t="str">
        <f t="shared" si="37"/>
        <v/>
      </c>
      <c r="CC22" s="18"/>
      <c r="CD22" s="20"/>
      <c r="CE22" s="20"/>
      <c r="CF22" s="20">
        <f t="shared" si="38"/>
        <v>0</v>
      </c>
      <c r="CG22" s="20"/>
      <c r="CH22" s="21"/>
      <c r="CI22" s="54" t="str">
        <f t="shared" si="39"/>
        <v/>
      </c>
      <c r="CJ22" s="20"/>
      <c r="CK22" s="22"/>
      <c r="CL22" s="22"/>
      <c r="CM22" s="22">
        <f t="shared" si="40"/>
        <v>0</v>
      </c>
      <c r="CN22" s="22"/>
      <c r="CO22" s="23"/>
      <c r="CP22" s="23" t="str">
        <f t="shared" si="41"/>
        <v/>
      </c>
      <c r="CQ22" s="22"/>
      <c r="CR22" s="24">
        <f t="shared" si="42"/>
        <v>0</v>
      </c>
      <c r="CS22" s="38"/>
    </row>
    <row r="23" spans="1:97" x14ac:dyDescent="0.25">
      <c r="A23" s="41"/>
      <c r="B23" s="40">
        <f t="shared" ref="B23:B40" si="43">+AV23</f>
        <v>0</v>
      </c>
      <c r="C23" s="39" t="str">
        <f>+IF(A23="","",VLOOKUP(A23,BASE!$A$1:$C$23,2))</f>
        <v/>
      </c>
      <c r="D23" s="5" t="str">
        <f>IF(A23="","",VLOOKUP(A23,BASE!$A$1:$C$23,3))</f>
        <v/>
      </c>
      <c r="E23" s="43"/>
      <c r="F23" s="44">
        <f t="shared" ref="F23:F40" si="44">+AV23</f>
        <v>0</v>
      </c>
      <c r="G23" s="44"/>
      <c r="H23" s="44"/>
      <c r="I23" s="10" t="str">
        <f t="shared" ref="I23:I40" si="45">+IF(H23="EDUC","EDUC",IF(H23="- 1 ANS","N-1",IF(H23="RUPTURE","RD",IF(G23="MTT","MTT",IF(CR23=0,"RG","EC")))))</f>
        <v>RG</v>
      </c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76" t="str">
        <f t="shared" si="3"/>
        <v/>
      </c>
      <c r="Y23" s="76" t="str">
        <f t="shared" si="4"/>
        <v/>
      </c>
      <c r="Z23" s="76" t="str">
        <f t="shared" si="5"/>
        <v/>
      </c>
      <c r="AA23" s="76" t="str">
        <f t="shared" si="6"/>
        <v/>
      </c>
      <c r="AB23" s="76" t="str">
        <f t="shared" si="7"/>
        <v/>
      </c>
      <c r="AC23" s="76" t="str">
        <f t="shared" si="8"/>
        <v/>
      </c>
      <c r="AD23" s="76" t="str">
        <f t="shared" si="9"/>
        <v/>
      </c>
      <c r="AE23" s="76" t="str">
        <f t="shared" si="10"/>
        <v/>
      </c>
      <c r="AF23" s="76" t="str">
        <f t="shared" si="11"/>
        <v/>
      </c>
      <c r="AG23" s="76" t="str">
        <f t="shared" si="12"/>
        <v/>
      </c>
      <c r="AH23" s="76" t="str">
        <f t="shared" si="13"/>
        <v/>
      </c>
      <c r="AI23" s="76" t="str">
        <f t="shared" si="14"/>
        <v/>
      </c>
      <c r="AJ23" s="76" t="str">
        <f t="shared" si="15"/>
        <v/>
      </c>
      <c r="AK23" s="76" t="str">
        <f t="shared" si="16"/>
        <v/>
      </c>
      <c r="AL23" s="76" t="str">
        <f t="shared" si="17"/>
        <v/>
      </c>
      <c r="AM23" s="76" t="str">
        <f t="shared" si="18"/>
        <v/>
      </c>
      <c r="AN23" s="76" t="str">
        <f t="shared" si="19"/>
        <v/>
      </c>
      <c r="AO23" s="76" t="str">
        <f t="shared" si="20"/>
        <v/>
      </c>
      <c r="AP23" s="76" t="str">
        <f t="shared" si="21"/>
        <v/>
      </c>
      <c r="AQ23" s="76" t="str">
        <f t="shared" si="22"/>
        <v/>
      </c>
      <c r="AR23" s="76" t="str">
        <f t="shared" si="23"/>
        <v/>
      </c>
      <c r="AS23" s="76" t="str">
        <f t="shared" si="24"/>
        <v/>
      </c>
      <c r="AT23" s="76" t="str">
        <f t="shared" si="25"/>
        <v/>
      </c>
      <c r="AU23" s="76" t="str">
        <f t="shared" si="26"/>
        <v/>
      </c>
      <c r="AV23" s="11">
        <f t="shared" ref="AV23:AV40" si="46">+IF(ISBLANK(J23),0,K23-J23+1)</f>
        <v>0</v>
      </c>
      <c r="AW23" s="47"/>
      <c r="AX23" s="12">
        <f>+IF(AV23&gt;=3,IF(G23=BASE!$L$3,BASE!$M$3,0),AV23)</f>
        <v>0</v>
      </c>
      <c r="AY23" s="17">
        <f t="shared" ref="AY23:AY40" si="47">+AV23-AX23</f>
        <v>0</v>
      </c>
      <c r="AZ23" s="17" t="str">
        <f t="shared" ref="AZ23:AZ40" si="48">IF(J23="","",YEAR(J23))</f>
        <v/>
      </c>
      <c r="BA23" s="48"/>
      <c r="BB23" s="50"/>
      <c r="BC23" s="50"/>
      <c r="BD23" s="18">
        <f t="shared" ref="BD23:BD40" si="49">+IF(ISBLANK(BB23),0,BC23-BB23+1)</f>
        <v>0</v>
      </c>
      <c r="BE23" s="50"/>
      <c r="BF23" s="51"/>
      <c r="BG23" s="52" t="str">
        <f t="shared" ref="BG23:BG40" si="50">IF(BH23="","",BH23/BD23)</f>
        <v/>
      </c>
      <c r="BH23" s="50"/>
      <c r="BI23" s="20"/>
      <c r="BJ23" s="20"/>
      <c r="BK23" s="20">
        <f t="shared" ref="BK23:BK40" si="51">+IF(ISBLANK(BI23),0,BJ23-BI23+1)</f>
        <v>0</v>
      </c>
      <c r="BL23" s="20"/>
      <c r="BM23" s="21"/>
      <c r="BN23" s="54" t="str">
        <f t="shared" ref="BN23:BN40" si="52">IF(BO23="","",BO23/BK23)</f>
        <v/>
      </c>
      <c r="BO23" s="20"/>
      <c r="BP23" s="22"/>
      <c r="BQ23" s="22"/>
      <c r="BR23" s="22">
        <f t="shared" ref="BR23:BR40" si="53">+IF(ISBLANK(BP23),0,BQ23-BP23+1)</f>
        <v>0</v>
      </c>
      <c r="BS23" s="22"/>
      <c r="BT23" s="23"/>
      <c r="BU23" s="56" t="str">
        <f t="shared" ref="BU23:BU40" si="54">IF(BV23="","",BV23/BR23)</f>
        <v/>
      </c>
      <c r="BV23" s="22"/>
      <c r="BW23" s="18"/>
      <c r="BX23" s="18"/>
      <c r="BY23" s="18">
        <f t="shared" ref="BY23:BY40" si="55">+IF(ISBLANK(BW23),0,BX23-BW23+1)</f>
        <v>0</v>
      </c>
      <c r="BZ23" s="18"/>
      <c r="CA23" s="19"/>
      <c r="CB23" s="52" t="str">
        <f t="shared" ref="CB23:CB40" si="56">IF(CC23="","",CC23/BY23)</f>
        <v/>
      </c>
      <c r="CC23" s="18"/>
      <c r="CD23" s="20"/>
      <c r="CE23" s="20"/>
      <c r="CF23" s="20">
        <f t="shared" ref="CF23:CF40" si="57">+IF(ISBLANK(CD23),0,CE23-CD23+1)</f>
        <v>0</v>
      </c>
      <c r="CG23" s="20"/>
      <c r="CH23" s="21"/>
      <c r="CI23" s="54" t="str">
        <f t="shared" ref="CI23:CI40" si="58">IF(CJ23="","",CJ23/CF23)</f>
        <v/>
      </c>
      <c r="CJ23" s="20"/>
      <c r="CK23" s="22"/>
      <c r="CL23" s="22"/>
      <c r="CM23" s="22">
        <f t="shared" ref="CM23:CM40" si="59">+IF(ISBLANK(CK23),0,CL23-CK23+1)</f>
        <v>0</v>
      </c>
      <c r="CN23" s="22"/>
      <c r="CO23" s="23"/>
      <c r="CP23" s="23" t="str">
        <f t="shared" ref="CP23:CP40" si="60">IF(CQ23="","",CQ23/CM23)</f>
        <v/>
      </c>
      <c r="CQ23" s="22"/>
      <c r="CR23" s="24">
        <f t="shared" ref="CR23:CR40" si="61">+AY23-BD23-BK23-BR23-BY23-CF23-CM23</f>
        <v>0</v>
      </c>
      <c r="CS23" s="38"/>
    </row>
    <row r="24" spans="1:97" x14ac:dyDescent="0.25">
      <c r="A24" s="41"/>
      <c r="B24" s="40">
        <f t="shared" si="43"/>
        <v>0</v>
      </c>
      <c r="C24" s="39" t="str">
        <f>+IF(A24="","",VLOOKUP(A24,BASE!$A$1:$C$23,2))</f>
        <v/>
      </c>
      <c r="D24" s="5" t="str">
        <f>IF(A24="","",VLOOKUP(A24,BASE!$A$1:$C$23,3))</f>
        <v/>
      </c>
      <c r="E24" s="43"/>
      <c r="F24" s="44">
        <f t="shared" si="44"/>
        <v>0</v>
      </c>
      <c r="G24" s="44"/>
      <c r="H24" s="44"/>
      <c r="I24" s="10" t="str">
        <f t="shared" si="45"/>
        <v>RG</v>
      </c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76" t="str">
        <f t="shared" si="3"/>
        <v/>
      </c>
      <c r="Y24" s="76" t="str">
        <f t="shared" si="4"/>
        <v/>
      </c>
      <c r="Z24" s="76" t="str">
        <f t="shared" si="5"/>
        <v/>
      </c>
      <c r="AA24" s="76" t="str">
        <f t="shared" si="6"/>
        <v/>
      </c>
      <c r="AB24" s="76" t="str">
        <f t="shared" si="7"/>
        <v/>
      </c>
      <c r="AC24" s="76" t="str">
        <f t="shared" si="8"/>
        <v/>
      </c>
      <c r="AD24" s="76" t="str">
        <f t="shared" si="9"/>
        <v/>
      </c>
      <c r="AE24" s="76" t="str">
        <f t="shared" si="10"/>
        <v/>
      </c>
      <c r="AF24" s="76" t="str">
        <f t="shared" si="11"/>
        <v/>
      </c>
      <c r="AG24" s="76" t="str">
        <f t="shared" si="12"/>
        <v/>
      </c>
      <c r="AH24" s="76" t="str">
        <f t="shared" si="13"/>
        <v/>
      </c>
      <c r="AI24" s="76" t="str">
        <f t="shared" si="14"/>
        <v/>
      </c>
      <c r="AJ24" s="76" t="str">
        <f t="shared" si="15"/>
        <v/>
      </c>
      <c r="AK24" s="76" t="str">
        <f t="shared" si="16"/>
        <v/>
      </c>
      <c r="AL24" s="76" t="str">
        <f t="shared" si="17"/>
        <v/>
      </c>
      <c r="AM24" s="76" t="str">
        <f t="shared" si="18"/>
        <v/>
      </c>
      <c r="AN24" s="76" t="str">
        <f t="shared" si="19"/>
        <v/>
      </c>
      <c r="AO24" s="76" t="str">
        <f t="shared" si="20"/>
        <v/>
      </c>
      <c r="AP24" s="76" t="str">
        <f t="shared" si="21"/>
        <v/>
      </c>
      <c r="AQ24" s="76" t="str">
        <f t="shared" si="22"/>
        <v/>
      </c>
      <c r="AR24" s="76" t="str">
        <f t="shared" si="23"/>
        <v/>
      </c>
      <c r="AS24" s="76" t="str">
        <f t="shared" si="24"/>
        <v/>
      </c>
      <c r="AT24" s="76" t="str">
        <f t="shared" si="25"/>
        <v/>
      </c>
      <c r="AU24" s="76" t="str">
        <f t="shared" si="26"/>
        <v/>
      </c>
      <c r="AV24" s="11">
        <f t="shared" si="46"/>
        <v>0</v>
      </c>
      <c r="AW24" s="47"/>
      <c r="AX24" s="12">
        <f>+IF(AV24&gt;=3,IF(G24=BASE!$L$3,BASE!$M$3,0),AV24)</f>
        <v>0</v>
      </c>
      <c r="AY24" s="17">
        <f t="shared" si="47"/>
        <v>0</v>
      </c>
      <c r="AZ24" s="17" t="str">
        <f t="shared" si="48"/>
        <v/>
      </c>
      <c r="BA24" s="48"/>
      <c r="BB24" s="50"/>
      <c r="BC24" s="50"/>
      <c r="BD24" s="18">
        <f t="shared" si="49"/>
        <v>0</v>
      </c>
      <c r="BE24" s="50"/>
      <c r="BF24" s="51"/>
      <c r="BG24" s="52" t="str">
        <f t="shared" si="50"/>
        <v/>
      </c>
      <c r="BH24" s="50"/>
      <c r="BI24" s="20"/>
      <c r="BJ24" s="20"/>
      <c r="BK24" s="20">
        <f t="shared" si="51"/>
        <v>0</v>
      </c>
      <c r="BL24" s="20"/>
      <c r="BM24" s="21"/>
      <c r="BN24" s="54" t="str">
        <f t="shared" si="52"/>
        <v/>
      </c>
      <c r="BO24" s="20"/>
      <c r="BP24" s="22"/>
      <c r="BQ24" s="22"/>
      <c r="BR24" s="22">
        <f t="shared" si="53"/>
        <v>0</v>
      </c>
      <c r="BS24" s="22"/>
      <c r="BT24" s="23"/>
      <c r="BU24" s="56" t="str">
        <f t="shared" si="54"/>
        <v/>
      </c>
      <c r="BV24" s="22"/>
      <c r="BW24" s="18"/>
      <c r="BX24" s="18"/>
      <c r="BY24" s="18">
        <f t="shared" si="55"/>
        <v>0</v>
      </c>
      <c r="BZ24" s="18"/>
      <c r="CA24" s="19"/>
      <c r="CB24" s="52" t="str">
        <f t="shared" si="56"/>
        <v/>
      </c>
      <c r="CC24" s="18"/>
      <c r="CD24" s="20"/>
      <c r="CE24" s="20"/>
      <c r="CF24" s="20">
        <f t="shared" si="57"/>
        <v>0</v>
      </c>
      <c r="CG24" s="20"/>
      <c r="CH24" s="21"/>
      <c r="CI24" s="54" t="str">
        <f t="shared" si="58"/>
        <v/>
      </c>
      <c r="CJ24" s="20"/>
      <c r="CK24" s="22"/>
      <c r="CL24" s="22"/>
      <c r="CM24" s="22">
        <f t="shared" si="59"/>
        <v>0</v>
      </c>
      <c r="CN24" s="22"/>
      <c r="CO24" s="23"/>
      <c r="CP24" s="23" t="str">
        <f t="shared" si="60"/>
        <v/>
      </c>
      <c r="CQ24" s="22"/>
      <c r="CR24" s="24">
        <f t="shared" si="61"/>
        <v>0</v>
      </c>
      <c r="CS24" s="38"/>
    </row>
    <row r="25" spans="1:97" x14ac:dyDescent="0.25">
      <c r="A25" s="41"/>
      <c r="B25" s="40">
        <f t="shared" si="43"/>
        <v>0</v>
      </c>
      <c r="C25" s="39" t="str">
        <f>+IF(A25="","",VLOOKUP(A25,BASE!$A$1:$C$23,2))</f>
        <v/>
      </c>
      <c r="D25" s="5" t="str">
        <f>IF(A25="","",VLOOKUP(A25,BASE!$A$1:$C$23,3))</f>
        <v/>
      </c>
      <c r="E25" s="43"/>
      <c r="F25" s="44">
        <f t="shared" si="44"/>
        <v>0</v>
      </c>
      <c r="G25" s="44"/>
      <c r="H25" s="44"/>
      <c r="I25" s="10" t="str">
        <f t="shared" si="45"/>
        <v>RG</v>
      </c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76" t="str">
        <f t="shared" si="3"/>
        <v/>
      </c>
      <c r="Y25" s="76" t="str">
        <f t="shared" si="4"/>
        <v/>
      </c>
      <c r="Z25" s="76" t="str">
        <f t="shared" si="5"/>
        <v/>
      </c>
      <c r="AA25" s="76" t="str">
        <f t="shared" si="6"/>
        <v/>
      </c>
      <c r="AB25" s="76" t="str">
        <f t="shared" si="7"/>
        <v/>
      </c>
      <c r="AC25" s="76" t="str">
        <f t="shared" si="8"/>
        <v/>
      </c>
      <c r="AD25" s="76" t="str">
        <f t="shared" si="9"/>
        <v/>
      </c>
      <c r="AE25" s="76" t="str">
        <f t="shared" si="10"/>
        <v/>
      </c>
      <c r="AF25" s="76" t="str">
        <f t="shared" si="11"/>
        <v/>
      </c>
      <c r="AG25" s="76" t="str">
        <f t="shared" si="12"/>
        <v/>
      </c>
      <c r="AH25" s="76" t="str">
        <f t="shared" si="13"/>
        <v/>
      </c>
      <c r="AI25" s="76" t="str">
        <f t="shared" si="14"/>
        <v/>
      </c>
      <c r="AJ25" s="76" t="str">
        <f t="shared" si="15"/>
        <v/>
      </c>
      <c r="AK25" s="76" t="str">
        <f t="shared" si="16"/>
        <v/>
      </c>
      <c r="AL25" s="76" t="str">
        <f t="shared" si="17"/>
        <v/>
      </c>
      <c r="AM25" s="76" t="str">
        <f t="shared" si="18"/>
        <v/>
      </c>
      <c r="AN25" s="76" t="str">
        <f t="shared" si="19"/>
        <v/>
      </c>
      <c r="AO25" s="76" t="str">
        <f t="shared" si="20"/>
        <v/>
      </c>
      <c r="AP25" s="76" t="str">
        <f t="shared" si="21"/>
        <v/>
      </c>
      <c r="AQ25" s="76" t="str">
        <f t="shared" si="22"/>
        <v/>
      </c>
      <c r="AR25" s="76" t="str">
        <f t="shared" si="23"/>
        <v/>
      </c>
      <c r="AS25" s="76" t="str">
        <f t="shared" si="24"/>
        <v/>
      </c>
      <c r="AT25" s="76" t="str">
        <f t="shared" si="25"/>
        <v/>
      </c>
      <c r="AU25" s="76" t="str">
        <f t="shared" si="26"/>
        <v/>
      </c>
      <c r="AV25" s="11">
        <f t="shared" si="46"/>
        <v>0</v>
      </c>
      <c r="AW25" s="47"/>
      <c r="AX25" s="12">
        <f>+IF(AV25&gt;=3,IF(G25=BASE!$L$3,BASE!$M$3,0),AV25)</f>
        <v>0</v>
      </c>
      <c r="AY25" s="17">
        <f t="shared" si="47"/>
        <v>0</v>
      </c>
      <c r="AZ25" s="17" t="str">
        <f t="shared" si="48"/>
        <v/>
      </c>
      <c r="BA25" s="48"/>
      <c r="BB25" s="50"/>
      <c r="BC25" s="50"/>
      <c r="BD25" s="18">
        <f t="shared" si="49"/>
        <v>0</v>
      </c>
      <c r="BE25" s="50"/>
      <c r="BF25" s="51"/>
      <c r="BG25" s="52" t="str">
        <f t="shared" si="50"/>
        <v/>
      </c>
      <c r="BH25" s="50"/>
      <c r="BI25" s="20"/>
      <c r="BJ25" s="20"/>
      <c r="BK25" s="20">
        <f t="shared" si="51"/>
        <v>0</v>
      </c>
      <c r="BL25" s="20"/>
      <c r="BM25" s="21"/>
      <c r="BN25" s="54" t="str">
        <f t="shared" si="52"/>
        <v/>
      </c>
      <c r="BO25" s="20"/>
      <c r="BP25" s="22"/>
      <c r="BQ25" s="22"/>
      <c r="BR25" s="22">
        <f t="shared" si="53"/>
        <v>0</v>
      </c>
      <c r="BS25" s="22"/>
      <c r="BT25" s="23"/>
      <c r="BU25" s="56" t="str">
        <f t="shared" si="54"/>
        <v/>
      </c>
      <c r="BV25" s="22"/>
      <c r="BW25" s="18"/>
      <c r="BX25" s="18"/>
      <c r="BY25" s="18">
        <f t="shared" si="55"/>
        <v>0</v>
      </c>
      <c r="BZ25" s="18"/>
      <c r="CA25" s="19"/>
      <c r="CB25" s="52" t="str">
        <f t="shared" si="56"/>
        <v/>
      </c>
      <c r="CC25" s="18"/>
      <c r="CD25" s="20"/>
      <c r="CE25" s="20"/>
      <c r="CF25" s="20">
        <f t="shared" si="57"/>
        <v>0</v>
      </c>
      <c r="CG25" s="20"/>
      <c r="CH25" s="21"/>
      <c r="CI25" s="54" t="str">
        <f t="shared" si="58"/>
        <v/>
      </c>
      <c r="CJ25" s="20"/>
      <c r="CK25" s="22"/>
      <c r="CL25" s="22"/>
      <c r="CM25" s="22">
        <f t="shared" si="59"/>
        <v>0</v>
      </c>
      <c r="CN25" s="22"/>
      <c r="CO25" s="23"/>
      <c r="CP25" s="23" t="str">
        <f t="shared" si="60"/>
        <v/>
      </c>
      <c r="CQ25" s="22"/>
      <c r="CR25" s="24">
        <f t="shared" si="61"/>
        <v>0</v>
      </c>
      <c r="CS25" s="38"/>
    </row>
    <row r="26" spans="1:97" x14ac:dyDescent="0.25">
      <c r="A26" s="41"/>
      <c r="B26" s="40">
        <f t="shared" si="43"/>
        <v>0</v>
      </c>
      <c r="C26" s="39" t="str">
        <f>+IF(A26="","",VLOOKUP(A26,BASE!$A$1:$C$23,2))</f>
        <v/>
      </c>
      <c r="D26" s="5" t="str">
        <f>IF(A26="","",VLOOKUP(A26,BASE!$A$1:$C$23,3))</f>
        <v/>
      </c>
      <c r="E26" s="43"/>
      <c r="F26" s="44">
        <f t="shared" si="44"/>
        <v>0</v>
      </c>
      <c r="G26" s="44"/>
      <c r="H26" s="44"/>
      <c r="I26" s="10" t="str">
        <f t="shared" si="45"/>
        <v>RG</v>
      </c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76" t="str">
        <f t="shared" si="3"/>
        <v/>
      </c>
      <c r="Y26" s="76" t="str">
        <f t="shared" si="4"/>
        <v/>
      </c>
      <c r="Z26" s="76" t="str">
        <f t="shared" si="5"/>
        <v/>
      </c>
      <c r="AA26" s="76" t="str">
        <f t="shared" si="6"/>
        <v/>
      </c>
      <c r="AB26" s="76" t="str">
        <f t="shared" si="7"/>
        <v/>
      </c>
      <c r="AC26" s="76" t="str">
        <f t="shared" si="8"/>
        <v/>
      </c>
      <c r="AD26" s="76" t="str">
        <f t="shared" si="9"/>
        <v/>
      </c>
      <c r="AE26" s="76" t="str">
        <f t="shared" si="10"/>
        <v/>
      </c>
      <c r="AF26" s="76" t="str">
        <f t="shared" si="11"/>
        <v/>
      </c>
      <c r="AG26" s="76" t="str">
        <f t="shared" si="12"/>
        <v/>
      </c>
      <c r="AH26" s="76" t="str">
        <f t="shared" si="13"/>
        <v/>
      </c>
      <c r="AI26" s="76" t="str">
        <f t="shared" si="14"/>
        <v/>
      </c>
      <c r="AJ26" s="76" t="str">
        <f t="shared" si="15"/>
        <v/>
      </c>
      <c r="AK26" s="76" t="str">
        <f t="shared" si="16"/>
        <v/>
      </c>
      <c r="AL26" s="76" t="str">
        <f t="shared" si="17"/>
        <v/>
      </c>
      <c r="AM26" s="76" t="str">
        <f t="shared" si="18"/>
        <v/>
      </c>
      <c r="AN26" s="76" t="str">
        <f t="shared" si="19"/>
        <v/>
      </c>
      <c r="AO26" s="76" t="str">
        <f t="shared" si="20"/>
        <v/>
      </c>
      <c r="AP26" s="76" t="str">
        <f t="shared" si="21"/>
        <v/>
      </c>
      <c r="AQ26" s="76" t="str">
        <f t="shared" si="22"/>
        <v/>
      </c>
      <c r="AR26" s="76" t="str">
        <f t="shared" si="23"/>
        <v/>
      </c>
      <c r="AS26" s="76" t="str">
        <f t="shared" si="24"/>
        <v/>
      </c>
      <c r="AT26" s="76" t="str">
        <f t="shared" si="25"/>
        <v/>
      </c>
      <c r="AU26" s="76" t="str">
        <f t="shared" si="26"/>
        <v/>
      </c>
      <c r="AV26" s="11">
        <f t="shared" si="46"/>
        <v>0</v>
      </c>
      <c r="AW26" s="47"/>
      <c r="AX26" s="12">
        <f>+IF(AV26&gt;=3,IF(G26=BASE!$L$3,BASE!$M$3,0),AV26)</f>
        <v>0</v>
      </c>
      <c r="AY26" s="17">
        <f t="shared" si="47"/>
        <v>0</v>
      </c>
      <c r="AZ26" s="17" t="str">
        <f t="shared" si="48"/>
        <v/>
      </c>
      <c r="BA26" s="48"/>
      <c r="BB26" s="50"/>
      <c r="BC26" s="50"/>
      <c r="BD26" s="18">
        <f t="shared" si="49"/>
        <v>0</v>
      </c>
      <c r="BE26" s="50"/>
      <c r="BF26" s="51"/>
      <c r="BG26" s="52" t="str">
        <f t="shared" si="50"/>
        <v/>
      </c>
      <c r="BH26" s="50"/>
      <c r="BI26" s="20"/>
      <c r="BJ26" s="20"/>
      <c r="BK26" s="20">
        <f t="shared" si="51"/>
        <v>0</v>
      </c>
      <c r="BL26" s="20"/>
      <c r="BM26" s="21"/>
      <c r="BN26" s="54" t="str">
        <f t="shared" si="52"/>
        <v/>
      </c>
      <c r="BO26" s="20"/>
      <c r="BP26" s="22"/>
      <c r="BQ26" s="22"/>
      <c r="BR26" s="22">
        <f t="shared" si="53"/>
        <v>0</v>
      </c>
      <c r="BS26" s="22"/>
      <c r="BT26" s="23"/>
      <c r="BU26" s="56" t="str">
        <f t="shared" si="54"/>
        <v/>
      </c>
      <c r="BV26" s="22"/>
      <c r="BW26" s="18"/>
      <c r="BX26" s="18"/>
      <c r="BY26" s="18">
        <f t="shared" si="55"/>
        <v>0</v>
      </c>
      <c r="BZ26" s="18"/>
      <c r="CA26" s="19"/>
      <c r="CB26" s="52" t="str">
        <f t="shared" si="56"/>
        <v/>
      </c>
      <c r="CC26" s="18"/>
      <c r="CD26" s="20"/>
      <c r="CE26" s="20"/>
      <c r="CF26" s="20">
        <f t="shared" si="57"/>
        <v>0</v>
      </c>
      <c r="CG26" s="20"/>
      <c r="CH26" s="21"/>
      <c r="CI26" s="54" t="str">
        <f t="shared" si="58"/>
        <v/>
      </c>
      <c r="CJ26" s="20"/>
      <c r="CK26" s="22"/>
      <c r="CL26" s="22"/>
      <c r="CM26" s="22">
        <f t="shared" si="59"/>
        <v>0</v>
      </c>
      <c r="CN26" s="22"/>
      <c r="CO26" s="23"/>
      <c r="CP26" s="23" t="str">
        <f t="shared" si="60"/>
        <v/>
      </c>
      <c r="CQ26" s="22"/>
      <c r="CR26" s="24">
        <f t="shared" si="61"/>
        <v>0</v>
      </c>
      <c r="CS26" s="38"/>
    </row>
    <row r="27" spans="1:97" x14ac:dyDescent="0.25">
      <c r="A27" s="41"/>
      <c r="B27" s="40">
        <f t="shared" si="43"/>
        <v>0</v>
      </c>
      <c r="C27" s="39" t="str">
        <f>+IF(A27="","",VLOOKUP(A27,BASE!$A$1:$C$23,2))</f>
        <v/>
      </c>
      <c r="D27" s="5" t="str">
        <f>IF(A27="","",VLOOKUP(A27,BASE!$A$1:$C$23,3))</f>
        <v/>
      </c>
      <c r="E27" s="43"/>
      <c r="F27" s="44">
        <f t="shared" si="44"/>
        <v>0</v>
      </c>
      <c r="G27" s="44"/>
      <c r="H27" s="44"/>
      <c r="I27" s="10" t="str">
        <f t="shared" si="45"/>
        <v>RG</v>
      </c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76" t="str">
        <f t="shared" si="3"/>
        <v/>
      </c>
      <c r="Y27" s="76" t="str">
        <f t="shared" si="4"/>
        <v/>
      </c>
      <c r="Z27" s="76" t="str">
        <f t="shared" si="5"/>
        <v/>
      </c>
      <c r="AA27" s="76" t="str">
        <f t="shared" si="6"/>
        <v/>
      </c>
      <c r="AB27" s="76" t="str">
        <f t="shared" si="7"/>
        <v/>
      </c>
      <c r="AC27" s="76" t="str">
        <f t="shared" si="8"/>
        <v/>
      </c>
      <c r="AD27" s="76" t="str">
        <f t="shared" si="9"/>
        <v/>
      </c>
      <c r="AE27" s="76" t="str">
        <f t="shared" si="10"/>
        <v/>
      </c>
      <c r="AF27" s="76" t="str">
        <f t="shared" si="11"/>
        <v/>
      </c>
      <c r="AG27" s="76" t="str">
        <f t="shared" si="12"/>
        <v/>
      </c>
      <c r="AH27" s="76" t="str">
        <f t="shared" si="13"/>
        <v/>
      </c>
      <c r="AI27" s="76" t="str">
        <f t="shared" si="14"/>
        <v/>
      </c>
      <c r="AJ27" s="76" t="str">
        <f t="shared" si="15"/>
        <v/>
      </c>
      <c r="AK27" s="76" t="str">
        <f t="shared" si="16"/>
        <v/>
      </c>
      <c r="AL27" s="76" t="str">
        <f t="shared" si="17"/>
        <v/>
      </c>
      <c r="AM27" s="76" t="str">
        <f t="shared" si="18"/>
        <v/>
      </c>
      <c r="AN27" s="76" t="str">
        <f t="shared" si="19"/>
        <v/>
      </c>
      <c r="AO27" s="76" t="str">
        <f t="shared" si="20"/>
        <v/>
      </c>
      <c r="AP27" s="76" t="str">
        <f t="shared" si="21"/>
        <v/>
      </c>
      <c r="AQ27" s="76" t="str">
        <f t="shared" si="22"/>
        <v/>
      </c>
      <c r="AR27" s="76" t="str">
        <f t="shared" si="23"/>
        <v/>
      </c>
      <c r="AS27" s="76" t="str">
        <f t="shared" si="24"/>
        <v/>
      </c>
      <c r="AT27" s="76" t="str">
        <f t="shared" si="25"/>
        <v/>
      </c>
      <c r="AU27" s="76" t="str">
        <f t="shared" si="26"/>
        <v/>
      </c>
      <c r="AV27" s="11">
        <f t="shared" si="46"/>
        <v>0</v>
      </c>
      <c r="AW27" s="47"/>
      <c r="AX27" s="12">
        <f>+IF(AV27&gt;=3,IF(G27=BASE!$L$3,BASE!$M$3,0),AV27)</f>
        <v>0</v>
      </c>
      <c r="AY27" s="17">
        <f t="shared" si="47"/>
        <v>0</v>
      </c>
      <c r="AZ27" s="17" t="str">
        <f t="shared" si="48"/>
        <v/>
      </c>
      <c r="BA27" s="48"/>
      <c r="BB27" s="50"/>
      <c r="BC27" s="50"/>
      <c r="BD27" s="18">
        <f t="shared" si="49"/>
        <v>0</v>
      </c>
      <c r="BE27" s="50"/>
      <c r="BF27" s="51"/>
      <c r="BG27" s="52" t="str">
        <f t="shared" si="50"/>
        <v/>
      </c>
      <c r="BH27" s="50"/>
      <c r="BI27" s="20"/>
      <c r="BJ27" s="20"/>
      <c r="BK27" s="20">
        <f t="shared" si="51"/>
        <v>0</v>
      </c>
      <c r="BL27" s="20"/>
      <c r="BM27" s="21"/>
      <c r="BN27" s="54" t="str">
        <f t="shared" si="52"/>
        <v/>
      </c>
      <c r="BO27" s="20"/>
      <c r="BP27" s="22"/>
      <c r="BQ27" s="22"/>
      <c r="BR27" s="22">
        <f t="shared" si="53"/>
        <v>0</v>
      </c>
      <c r="BS27" s="22"/>
      <c r="BT27" s="23"/>
      <c r="BU27" s="56" t="str">
        <f t="shared" si="54"/>
        <v/>
      </c>
      <c r="BV27" s="22"/>
      <c r="BW27" s="18"/>
      <c r="BX27" s="18"/>
      <c r="BY27" s="18">
        <f t="shared" si="55"/>
        <v>0</v>
      </c>
      <c r="BZ27" s="18"/>
      <c r="CA27" s="19"/>
      <c r="CB27" s="52" t="str">
        <f t="shared" si="56"/>
        <v/>
      </c>
      <c r="CC27" s="18"/>
      <c r="CD27" s="20"/>
      <c r="CE27" s="20"/>
      <c r="CF27" s="20">
        <f t="shared" si="57"/>
        <v>0</v>
      </c>
      <c r="CG27" s="20"/>
      <c r="CH27" s="21"/>
      <c r="CI27" s="54" t="str">
        <f t="shared" si="58"/>
        <v/>
      </c>
      <c r="CJ27" s="20"/>
      <c r="CK27" s="22"/>
      <c r="CL27" s="22"/>
      <c r="CM27" s="22">
        <f t="shared" si="59"/>
        <v>0</v>
      </c>
      <c r="CN27" s="22"/>
      <c r="CO27" s="23"/>
      <c r="CP27" s="23" t="str">
        <f t="shared" si="60"/>
        <v/>
      </c>
      <c r="CQ27" s="22"/>
      <c r="CR27" s="24">
        <f t="shared" si="61"/>
        <v>0</v>
      </c>
      <c r="CS27" s="38"/>
    </row>
    <row r="28" spans="1:97" x14ac:dyDescent="0.25">
      <c r="A28" s="41"/>
      <c r="B28" s="40">
        <f t="shared" si="43"/>
        <v>0</v>
      </c>
      <c r="C28" s="39" t="str">
        <f>+IF(A28="","",VLOOKUP(A28,BASE!$A$1:$C$23,2))</f>
        <v/>
      </c>
      <c r="D28" s="5" t="str">
        <f>IF(A28="","",VLOOKUP(A28,BASE!$A$1:$C$23,3))</f>
        <v/>
      </c>
      <c r="E28" s="43"/>
      <c r="F28" s="44">
        <f t="shared" si="44"/>
        <v>0</v>
      </c>
      <c r="G28" s="44"/>
      <c r="H28" s="44"/>
      <c r="I28" s="10" t="str">
        <f t="shared" si="45"/>
        <v>RG</v>
      </c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76" t="str">
        <f t="shared" si="3"/>
        <v/>
      </c>
      <c r="Y28" s="76" t="str">
        <f t="shared" si="4"/>
        <v/>
      </c>
      <c r="Z28" s="76" t="str">
        <f t="shared" si="5"/>
        <v/>
      </c>
      <c r="AA28" s="76" t="str">
        <f t="shared" si="6"/>
        <v/>
      </c>
      <c r="AB28" s="76" t="str">
        <f t="shared" si="7"/>
        <v/>
      </c>
      <c r="AC28" s="76" t="str">
        <f t="shared" si="8"/>
        <v/>
      </c>
      <c r="AD28" s="76" t="str">
        <f t="shared" si="9"/>
        <v/>
      </c>
      <c r="AE28" s="76" t="str">
        <f t="shared" si="10"/>
        <v/>
      </c>
      <c r="AF28" s="76" t="str">
        <f t="shared" si="11"/>
        <v/>
      </c>
      <c r="AG28" s="76" t="str">
        <f t="shared" si="12"/>
        <v/>
      </c>
      <c r="AH28" s="76" t="str">
        <f t="shared" si="13"/>
        <v/>
      </c>
      <c r="AI28" s="76" t="str">
        <f t="shared" si="14"/>
        <v/>
      </c>
      <c r="AJ28" s="76" t="str">
        <f t="shared" si="15"/>
        <v/>
      </c>
      <c r="AK28" s="76" t="str">
        <f t="shared" si="16"/>
        <v/>
      </c>
      <c r="AL28" s="76" t="str">
        <f t="shared" si="17"/>
        <v/>
      </c>
      <c r="AM28" s="76" t="str">
        <f t="shared" si="18"/>
        <v/>
      </c>
      <c r="AN28" s="76" t="str">
        <f t="shared" si="19"/>
        <v/>
      </c>
      <c r="AO28" s="76" t="str">
        <f t="shared" si="20"/>
        <v/>
      </c>
      <c r="AP28" s="76" t="str">
        <f t="shared" si="21"/>
        <v/>
      </c>
      <c r="AQ28" s="76" t="str">
        <f t="shared" si="22"/>
        <v/>
      </c>
      <c r="AR28" s="76" t="str">
        <f t="shared" si="23"/>
        <v/>
      </c>
      <c r="AS28" s="76" t="str">
        <f t="shared" si="24"/>
        <v/>
      </c>
      <c r="AT28" s="76" t="str">
        <f t="shared" si="25"/>
        <v/>
      </c>
      <c r="AU28" s="76" t="str">
        <f t="shared" si="26"/>
        <v/>
      </c>
      <c r="AV28" s="11">
        <f t="shared" si="46"/>
        <v>0</v>
      </c>
      <c r="AW28" s="47"/>
      <c r="AX28" s="12">
        <f>+IF(AV28&gt;=3,IF(G28=BASE!$L$3,BASE!$M$3,0),AV28)</f>
        <v>0</v>
      </c>
      <c r="AY28" s="17">
        <f t="shared" si="47"/>
        <v>0</v>
      </c>
      <c r="AZ28" s="17" t="str">
        <f t="shared" si="48"/>
        <v/>
      </c>
      <c r="BA28" s="48"/>
      <c r="BB28" s="50"/>
      <c r="BC28" s="50"/>
      <c r="BD28" s="18">
        <f t="shared" si="49"/>
        <v>0</v>
      </c>
      <c r="BE28" s="50"/>
      <c r="BF28" s="51"/>
      <c r="BG28" s="52" t="str">
        <f t="shared" si="50"/>
        <v/>
      </c>
      <c r="BH28" s="50"/>
      <c r="BI28" s="20"/>
      <c r="BJ28" s="20"/>
      <c r="BK28" s="20">
        <f t="shared" si="51"/>
        <v>0</v>
      </c>
      <c r="BL28" s="20"/>
      <c r="BM28" s="21"/>
      <c r="BN28" s="54" t="str">
        <f t="shared" si="52"/>
        <v/>
      </c>
      <c r="BO28" s="20"/>
      <c r="BP28" s="22"/>
      <c r="BQ28" s="22"/>
      <c r="BR28" s="22">
        <f t="shared" si="53"/>
        <v>0</v>
      </c>
      <c r="BS28" s="22"/>
      <c r="BT28" s="23"/>
      <c r="BU28" s="56" t="str">
        <f t="shared" si="54"/>
        <v/>
      </c>
      <c r="BV28" s="22"/>
      <c r="BW28" s="18"/>
      <c r="BX28" s="18"/>
      <c r="BY28" s="18">
        <f t="shared" si="55"/>
        <v>0</v>
      </c>
      <c r="BZ28" s="18"/>
      <c r="CA28" s="19"/>
      <c r="CB28" s="52" t="str">
        <f t="shared" si="56"/>
        <v/>
      </c>
      <c r="CC28" s="18"/>
      <c r="CD28" s="20"/>
      <c r="CE28" s="20"/>
      <c r="CF28" s="20">
        <f t="shared" si="57"/>
        <v>0</v>
      </c>
      <c r="CG28" s="20"/>
      <c r="CH28" s="21"/>
      <c r="CI28" s="54" t="str">
        <f t="shared" si="58"/>
        <v/>
      </c>
      <c r="CJ28" s="20"/>
      <c r="CK28" s="22"/>
      <c r="CL28" s="22"/>
      <c r="CM28" s="22">
        <f t="shared" si="59"/>
        <v>0</v>
      </c>
      <c r="CN28" s="22"/>
      <c r="CO28" s="23"/>
      <c r="CP28" s="23" t="str">
        <f t="shared" si="60"/>
        <v/>
      </c>
      <c r="CQ28" s="22"/>
      <c r="CR28" s="24">
        <f t="shared" si="61"/>
        <v>0</v>
      </c>
      <c r="CS28" s="38"/>
    </row>
    <row r="29" spans="1:97" x14ac:dyDescent="0.25">
      <c r="A29" s="41"/>
      <c r="B29" s="40">
        <f t="shared" si="43"/>
        <v>0</v>
      </c>
      <c r="C29" s="39" t="str">
        <f>+IF(A29="","",VLOOKUP(A29,BASE!$A$1:$C$23,2))</f>
        <v/>
      </c>
      <c r="D29" s="5" t="str">
        <f>IF(A29="","",VLOOKUP(A29,BASE!$A$1:$C$23,3))</f>
        <v/>
      </c>
      <c r="E29" s="43"/>
      <c r="F29" s="44">
        <f t="shared" si="44"/>
        <v>0</v>
      </c>
      <c r="G29" s="44"/>
      <c r="H29" s="44"/>
      <c r="I29" s="10" t="str">
        <f t="shared" si="45"/>
        <v>RG</v>
      </c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76" t="str">
        <f t="shared" si="3"/>
        <v/>
      </c>
      <c r="Y29" s="76" t="str">
        <f t="shared" si="4"/>
        <v/>
      </c>
      <c r="Z29" s="76" t="str">
        <f t="shared" si="5"/>
        <v/>
      </c>
      <c r="AA29" s="76" t="str">
        <f t="shared" si="6"/>
        <v/>
      </c>
      <c r="AB29" s="76" t="str">
        <f t="shared" si="7"/>
        <v/>
      </c>
      <c r="AC29" s="76" t="str">
        <f t="shared" si="8"/>
        <v/>
      </c>
      <c r="AD29" s="76" t="str">
        <f t="shared" si="9"/>
        <v/>
      </c>
      <c r="AE29" s="76" t="str">
        <f t="shared" si="10"/>
        <v/>
      </c>
      <c r="AF29" s="76" t="str">
        <f t="shared" si="11"/>
        <v/>
      </c>
      <c r="AG29" s="76" t="str">
        <f t="shared" si="12"/>
        <v/>
      </c>
      <c r="AH29" s="76" t="str">
        <f t="shared" si="13"/>
        <v/>
      </c>
      <c r="AI29" s="76" t="str">
        <f t="shared" si="14"/>
        <v/>
      </c>
      <c r="AJ29" s="76" t="str">
        <f t="shared" si="15"/>
        <v/>
      </c>
      <c r="AK29" s="76" t="str">
        <f t="shared" si="16"/>
        <v/>
      </c>
      <c r="AL29" s="76" t="str">
        <f t="shared" si="17"/>
        <v/>
      </c>
      <c r="AM29" s="76" t="str">
        <f t="shared" si="18"/>
        <v/>
      </c>
      <c r="AN29" s="76" t="str">
        <f t="shared" si="19"/>
        <v/>
      </c>
      <c r="AO29" s="76" t="str">
        <f t="shared" si="20"/>
        <v/>
      </c>
      <c r="AP29" s="76" t="str">
        <f t="shared" si="21"/>
        <v/>
      </c>
      <c r="AQ29" s="76" t="str">
        <f t="shared" si="22"/>
        <v/>
      </c>
      <c r="AR29" s="76" t="str">
        <f t="shared" si="23"/>
        <v/>
      </c>
      <c r="AS29" s="76" t="str">
        <f t="shared" si="24"/>
        <v/>
      </c>
      <c r="AT29" s="76" t="str">
        <f t="shared" si="25"/>
        <v/>
      </c>
      <c r="AU29" s="76" t="str">
        <f t="shared" si="26"/>
        <v/>
      </c>
      <c r="AV29" s="11">
        <f t="shared" si="46"/>
        <v>0</v>
      </c>
      <c r="AW29" s="47"/>
      <c r="AX29" s="12">
        <f>+IF(AV29&gt;=3,IF(G29=BASE!$L$3,BASE!$M$3,0),AV29)</f>
        <v>0</v>
      </c>
      <c r="AY29" s="17">
        <f t="shared" si="47"/>
        <v>0</v>
      </c>
      <c r="AZ29" s="17" t="str">
        <f t="shared" si="48"/>
        <v/>
      </c>
      <c r="BA29" s="48"/>
      <c r="BB29" s="50"/>
      <c r="BC29" s="50"/>
      <c r="BD29" s="18">
        <f t="shared" si="49"/>
        <v>0</v>
      </c>
      <c r="BE29" s="50"/>
      <c r="BF29" s="51"/>
      <c r="BG29" s="52" t="str">
        <f t="shared" si="50"/>
        <v/>
      </c>
      <c r="BH29" s="50"/>
      <c r="BI29" s="20"/>
      <c r="BJ29" s="20"/>
      <c r="BK29" s="20">
        <f t="shared" si="51"/>
        <v>0</v>
      </c>
      <c r="BL29" s="20"/>
      <c r="BM29" s="21"/>
      <c r="BN29" s="54" t="str">
        <f t="shared" si="52"/>
        <v/>
      </c>
      <c r="BO29" s="20"/>
      <c r="BP29" s="22"/>
      <c r="BQ29" s="22"/>
      <c r="BR29" s="22">
        <f t="shared" si="53"/>
        <v>0</v>
      </c>
      <c r="BS29" s="22"/>
      <c r="BT29" s="23"/>
      <c r="BU29" s="56" t="str">
        <f t="shared" si="54"/>
        <v/>
      </c>
      <c r="BV29" s="22"/>
      <c r="BW29" s="18"/>
      <c r="BX29" s="18"/>
      <c r="BY29" s="18">
        <f t="shared" si="55"/>
        <v>0</v>
      </c>
      <c r="BZ29" s="18"/>
      <c r="CA29" s="19"/>
      <c r="CB29" s="52" t="str">
        <f t="shared" si="56"/>
        <v/>
      </c>
      <c r="CC29" s="18"/>
      <c r="CD29" s="20"/>
      <c r="CE29" s="20"/>
      <c r="CF29" s="20">
        <f t="shared" si="57"/>
        <v>0</v>
      </c>
      <c r="CG29" s="20"/>
      <c r="CH29" s="21"/>
      <c r="CI29" s="54" t="str">
        <f t="shared" si="58"/>
        <v/>
      </c>
      <c r="CJ29" s="20"/>
      <c r="CK29" s="22"/>
      <c r="CL29" s="22"/>
      <c r="CM29" s="22">
        <f t="shared" si="59"/>
        <v>0</v>
      </c>
      <c r="CN29" s="22"/>
      <c r="CO29" s="23"/>
      <c r="CP29" s="23" t="str">
        <f t="shared" si="60"/>
        <v/>
      </c>
      <c r="CQ29" s="22"/>
      <c r="CR29" s="24">
        <f t="shared" si="61"/>
        <v>0</v>
      </c>
      <c r="CS29" s="38"/>
    </row>
    <row r="30" spans="1:97" x14ac:dyDescent="0.25">
      <c r="A30" s="41"/>
      <c r="B30" s="40">
        <f t="shared" si="43"/>
        <v>0</v>
      </c>
      <c r="C30" s="39" t="str">
        <f>+IF(A30="","",VLOOKUP(A30,BASE!$A$1:$C$23,2))</f>
        <v/>
      </c>
      <c r="D30" s="5" t="str">
        <f>IF(A30="","",VLOOKUP(A30,BASE!$A$1:$C$23,3))</f>
        <v/>
      </c>
      <c r="E30" s="43"/>
      <c r="F30" s="44">
        <f t="shared" si="44"/>
        <v>0</v>
      </c>
      <c r="G30" s="44"/>
      <c r="H30" s="44"/>
      <c r="I30" s="10" t="str">
        <f t="shared" si="45"/>
        <v>RG</v>
      </c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76" t="str">
        <f t="shared" si="3"/>
        <v/>
      </c>
      <c r="Y30" s="76" t="str">
        <f t="shared" si="4"/>
        <v/>
      </c>
      <c r="Z30" s="76" t="str">
        <f t="shared" si="5"/>
        <v/>
      </c>
      <c r="AA30" s="76" t="str">
        <f t="shared" si="6"/>
        <v/>
      </c>
      <c r="AB30" s="76" t="str">
        <f t="shared" si="7"/>
        <v/>
      </c>
      <c r="AC30" s="76" t="str">
        <f t="shared" si="8"/>
        <v/>
      </c>
      <c r="AD30" s="76" t="str">
        <f t="shared" si="9"/>
        <v/>
      </c>
      <c r="AE30" s="76" t="str">
        <f t="shared" si="10"/>
        <v/>
      </c>
      <c r="AF30" s="76" t="str">
        <f t="shared" si="11"/>
        <v/>
      </c>
      <c r="AG30" s="76" t="str">
        <f t="shared" si="12"/>
        <v/>
      </c>
      <c r="AH30" s="76" t="str">
        <f t="shared" si="13"/>
        <v/>
      </c>
      <c r="AI30" s="76" t="str">
        <f t="shared" si="14"/>
        <v/>
      </c>
      <c r="AJ30" s="76" t="str">
        <f t="shared" si="15"/>
        <v/>
      </c>
      <c r="AK30" s="76" t="str">
        <f t="shared" si="16"/>
        <v/>
      </c>
      <c r="AL30" s="76" t="str">
        <f t="shared" si="17"/>
        <v/>
      </c>
      <c r="AM30" s="76" t="str">
        <f t="shared" si="18"/>
        <v/>
      </c>
      <c r="AN30" s="76" t="str">
        <f t="shared" si="19"/>
        <v/>
      </c>
      <c r="AO30" s="76" t="str">
        <f t="shared" si="20"/>
        <v/>
      </c>
      <c r="AP30" s="76" t="str">
        <f t="shared" si="21"/>
        <v/>
      </c>
      <c r="AQ30" s="76" t="str">
        <f t="shared" si="22"/>
        <v/>
      </c>
      <c r="AR30" s="76" t="str">
        <f t="shared" si="23"/>
        <v/>
      </c>
      <c r="AS30" s="76" t="str">
        <f t="shared" si="24"/>
        <v/>
      </c>
      <c r="AT30" s="76" t="str">
        <f t="shared" si="25"/>
        <v/>
      </c>
      <c r="AU30" s="76" t="str">
        <f t="shared" si="26"/>
        <v/>
      </c>
      <c r="AV30" s="11">
        <f t="shared" si="46"/>
        <v>0</v>
      </c>
      <c r="AW30" s="47"/>
      <c r="AX30" s="12">
        <f>+IF(AV30&gt;=3,IF(G30=BASE!$L$3,BASE!$M$3,0),AV30)</f>
        <v>0</v>
      </c>
      <c r="AY30" s="17">
        <f t="shared" si="47"/>
        <v>0</v>
      </c>
      <c r="AZ30" s="17" t="str">
        <f t="shared" si="48"/>
        <v/>
      </c>
      <c r="BA30" s="48"/>
      <c r="BB30" s="50"/>
      <c r="BC30" s="50"/>
      <c r="BD30" s="18">
        <f t="shared" si="49"/>
        <v>0</v>
      </c>
      <c r="BE30" s="50"/>
      <c r="BF30" s="51"/>
      <c r="BG30" s="52" t="str">
        <f t="shared" si="50"/>
        <v/>
      </c>
      <c r="BH30" s="50"/>
      <c r="BI30" s="20"/>
      <c r="BJ30" s="20"/>
      <c r="BK30" s="20">
        <f t="shared" si="51"/>
        <v>0</v>
      </c>
      <c r="BL30" s="20"/>
      <c r="BM30" s="21"/>
      <c r="BN30" s="54" t="str">
        <f t="shared" si="52"/>
        <v/>
      </c>
      <c r="BO30" s="20"/>
      <c r="BP30" s="22"/>
      <c r="BQ30" s="22"/>
      <c r="BR30" s="22">
        <f t="shared" si="53"/>
        <v>0</v>
      </c>
      <c r="BS30" s="22"/>
      <c r="BT30" s="23"/>
      <c r="BU30" s="56" t="str">
        <f t="shared" si="54"/>
        <v/>
      </c>
      <c r="BV30" s="22"/>
      <c r="BW30" s="18"/>
      <c r="BX30" s="18"/>
      <c r="BY30" s="18">
        <f t="shared" si="55"/>
        <v>0</v>
      </c>
      <c r="BZ30" s="18"/>
      <c r="CA30" s="19"/>
      <c r="CB30" s="52" t="str">
        <f t="shared" si="56"/>
        <v/>
      </c>
      <c r="CC30" s="18"/>
      <c r="CD30" s="20"/>
      <c r="CE30" s="20"/>
      <c r="CF30" s="20">
        <f t="shared" si="57"/>
        <v>0</v>
      </c>
      <c r="CG30" s="20"/>
      <c r="CH30" s="21"/>
      <c r="CI30" s="54" t="str">
        <f t="shared" si="58"/>
        <v/>
      </c>
      <c r="CJ30" s="20"/>
      <c r="CK30" s="22"/>
      <c r="CL30" s="22"/>
      <c r="CM30" s="22">
        <f t="shared" si="59"/>
        <v>0</v>
      </c>
      <c r="CN30" s="22"/>
      <c r="CO30" s="23"/>
      <c r="CP30" s="23" t="str">
        <f t="shared" si="60"/>
        <v/>
      </c>
      <c r="CQ30" s="22"/>
      <c r="CR30" s="24">
        <f t="shared" si="61"/>
        <v>0</v>
      </c>
      <c r="CS30" s="38"/>
    </row>
    <row r="31" spans="1:97" x14ac:dyDescent="0.25">
      <c r="A31" s="41"/>
      <c r="B31" s="40">
        <f t="shared" si="43"/>
        <v>0</v>
      </c>
      <c r="C31" s="39" t="str">
        <f>+IF(A31="","",VLOOKUP(A31,BASE!$A$1:$C$23,2))</f>
        <v/>
      </c>
      <c r="D31" s="5" t="str">
        <f>IF(A31="","",VLOOKUP(A31,BASE!$A$1:$C$23,3))</f>
        <v/>
      </c>
      <c r="E31" s="43"/>
      <c r="F31" s="44">
        <f t="shared" si="44"/>
        <v>0</v>
      </c>
      <c r="G31" s="44"/>
      <c r="H31" s="44"/>
      <c r="I31" s="10" t="str">
        <f t="shared" si="45"/>
        <v>RG</v>
      </c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76" t="str">
        <f t="shared" si="3"/>
        <v/>
      </c>
      <c r="Y31" s="76" t="str">
        <f t="shared" si="4"/>
        <v/>
      </c>
      <c r="Z31" s="76" t="str">
        <f t="shared" si="5"/>
        <v/>
      </c>
      <c r="AA31" s="76" t="str">
        <f t="shared" si="6"/>
        <v/>
      </c>
      <c r="AB31" s="76" t="str">
        <f t="shared" si="7"/>
        <v/>
      </c>
      <c r="AC31" s="76" t="str">
        <f t="shared" si="8"/>
        <v/>
      </c>
      <c r="AD31" s="76" t="str">
        <f t="shared" si="9"/>
        <v/>
      </c>
      <c r="AE31" s="76" t="str">
        <f t="shared" si="10"/>
        <v/>
      </c>
      <c r="AF31" s="76" t="str">
        <f t="shared" si="11"/>
        <v/>
      </c>
      <c r="AG31" s="76" t="str">
        <f t="shared" si="12"/>
        <v/>
      </c>
      <c r="AH31" s="76" t="str">
        <f t="shared" si="13"/>
        <v/>
      </c>
      <c r="AI31" s="76" t="str">
        <f t="shared" si="14"/>
        <v/>
      </c>
      <c r="AJ31" s="76" t="str">
        <f t="shared" si="15"/>
        <v/>
      </c>
      <c r="AK31" s="76" t="str">
        <f t="shared" si="16"/>
        <v/>
      </c>
      <c r="AL31" s="76" t="str">
        <f t="shared" si="17"/>
        <v/>
      </c>
      <c r="AM31" s="76" t="str">
        <f t="shared" si="18"/>
        <v/>
      </c>
      <c r="AN31" s="76" t="str">
        <f t="shared" si="19"/>
        <v/>
      </c>
      <c r="AO31" s="76" t="str">
        <f t="shared" si="20"/>
        <v/>
      </c>
      <c r="AP31" s="76" t="str">
        <f t="shared" si="21"/>
        <v/>
      </c>
      <c r="AQ31" s="76" t="str">
        <f t="shared" si="22"/>
        <v/>
      </c>
      <c r="AR31" s="76" t="str">
        <f t="shared" si="23"/>
        <v/>
      </c>
      <c r="AS31" s="76" t="str">
        <f t="shared" si="24"/>
        <v/>
      </c>
      <c r="AT31" s="76" t="str">
        <f t="shared" si="25"/>
        <v/>
      </c>
      <c r="AU31" s="76" t="str">
        <f t="shared" si="26"/>
        <v/>
      </c>
      <c r="AV31" s="11">
        <f t="shared" si="46"/>
        <v>0</v>
      </c>
      <c r="AW31" s="47"/>
      <c r="AX31" s="12">
        <f>+IF(AV31&gt;=3,IF(G31=BASE!$L$3,BASE!$M$3,0),AV31)</f>
        <v>0</v>
      </c>
      <c r="AY31" s="17">
        <f t="shared" si="47"/>
        <v>0</v>
      </c>
      <c r="AZ31" s="17" t="str">
        <f t="shared" si="48"/>
        <v/>
      </c>
      <c r="BA31" s="48"/>
      <c r="BB31" s="50"/>
      <c r="BC31" s="50"/>
      <c r="BD31" s="18">
        <f t="shared" si="49"/>
        <v>0</v>
      </c>
      <c r="BE31" s="50"/>
      <c r="BF31" s="51"/>
      <c r="BG31" s="52" t="str">
        <f t="shared" si="50"/>
        <v/>
      </c>
      <c r="BH31" s="50"/>
      <c r="BI31" s="20"/>
      <c r="BJ31" s="20"/>
      <c r="BK31" s="20">
        <f t="shared" si="51"/>
        <v>0</v>
      </c>
      <c r="BL31" s="20"/>
      <c r="BM31" s="21"/>
      <c r="BN31" s="54" t="str">
        <f t="shared" si="52"/>
        <v/>
      </c>
      <c r="BO31" s="20"/>
      <c r="BP31" s="22"/>
      <c r="BQ31" s="22"/>
      <c r="BR31" s="22">
        <f t="shared" si="53"/>
        <v>0</v>
      </c>
      <c r="BS31" s="22"/>
      <c r="BT31" s="23"/>
      <c r="BU31" s="56" t="str">
        <f t="shared" si="54"/>
        <v/>
      </c>
      <c r="BV31" s="22"/>
      <c r="BW31" s="18"/>
      <c r="BX31" s="18"/>
      <c r="BY31" s="18">
        <f t="shared" si="55"/>
        <v>0</v>
      </c>
      <c r="BZ31" s="18"/>
      <c r="CA31" s="19"/>
      <c r="CB31" s="52" t="str">
        <f t="shared" si="56"/>
        <v/>
      </c>
      <c r="CC31" s="18"/>
      <c r="CD31" s="20"/>
      <c r="CE31" s="20"/>
      <c r="CF31" s="20">
        <f t="shared" si="57"/>
        <v>0</v>
      </c>
      <c r="CG31" s="20"/>
      <c r="CH31" s="21"/>
      <c r="CI31" s="54" t="str">
        <f t="shared" si="58"/>
        <v/>
      </c>
      <c r="CJ31" s="20"/>
      <c r="CK31" s="22"/>
      <c r="CL31" s="22"/>
      <c r="CM31" s="22">
        <f t="shared" si="59"/>
        <v>0</v>
      </c>
      <c r="CN31" s="22"/>
      <c r="CO31" s="23"/>
      <c r="CP31" s="23" t="str">
        <f t="shared" si="60"/>
        <v/>
      </c>
      <c r="CQ31" s="22"/>
      <c r="CR31" s="24">
        <f t="shared" si="61"/>
        <v>0</v>
      </c>
      <c r="CS31" s="38"/>
    </row>
    <row r="32" spans="1:97" x14ac:dyDescent="0.25">
      <c r="A32" s="41"/>
      <c r="B32" s="40">
        <f t="shared" si="43"/>
        <v>0</v>
      </c>
      <c r="C32" s="39" t="str">
        <f>+IF(A32="","",VLOOKUP(A32,BASE!$A$1:$C$23,2))</f>
        <v/>
      </c>
      <c r="D32" s="5" t="str">
        <f>IF(A32="","",VLOOKUP(A32,BASE!$A$1:$C$23,3))</f>
        <v/>
      </c>
      <c r="E32" s="43"/>
      <c r="F32" s="44">
        <f t="shared" si="44"/>
        <v>0</v>
      </c>
      <c r="G32" s="44"/>
      <c r="H32" s="44"/>
      <c r="I32" s="10" t="str">
        <f t="shared" si="45"/>
        <v>RG</v>
      </c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76" t="str">
        <f t="shared" si="3"/>
        <v/>
      </c>
      <c r="Y32" s="76" t="str">
        <f t="shared" si="4"/>
        <v/>
      </c>
      <c r="Z32" s="76" t="str">
        <f t="shared" si="5"/>
        <v/>
      </c>
      <c r="AA32" s="76" t="str">
        <f t="shared" si="6"/>
        <v/>
      </c>
      <c r="AB32" s="76" t="str">
        <f t="shared" si="7"/>
        <v/>
      </c>
      <c r="AC32" s="76" t="str">
        <f t="shared" si="8"/>
        <v/>
      </c>
      <c r="AD32" s="76" t="str">
        <f t="shared" si="9"/>
        <v/>
      </c>
      <c r="AE32" s="76" t="str">
        <f t="shared" si="10"/>
        <v/>
      </c>
      <c r="AF32" s="76" t="str">
        <f t="shared" si="11"/>
        <v/>
      </c>
      <c r="AG32" s="76" t="str">
        <f t="shared" si="12"/>
        <v/>
      </c>
      <c r="AH32" s="76" t="str">
        <f t="shared" si="13"/>
        <v/>
      </c>
      <c r="AI32" s="76" t="str">
        <f t="shared" si="14"/>
        <v/>
      </c>
      <c r="AJ32" s="76" t="str">
        <f t="shared" si="15"/>
        <v/>
      </c>
      <c r="AK32" s="76" t="str">
        <f t="shared" si="16"/>
        <v/>
      </c>
      <c r="AL32" s="76" t="str">
        <f t="shared" si="17"/>
        <v/>
      </c>
      <c r="AM32" s="76" t="str">
        <f t="shared" si="18"/>
        <v/>
      </c>
      <c r="AN32" s="76" t="str">
        <f t="shared" si="19"/>
        <v/>
      </c>
      <c r="AO32" s="76" t="str">
        <f t="shared" si="20"/>
        <v/>
      </c>
      <c r="AP32" s="76" t="str">
        <f t="shared" si="21"/>
        <v/>
      </c>
      <c r="AQ32" s="76" t="str">
        <f t="shared" si="22"/>
        <v/>
      </c>
      <c r="AR32" s="76" t="str">
        <f t="shared" si="23"/>
        <v/>
      </c>
      <c r="AS32" s="76" t="str">
        <f t="shared" si="24"/>
        <v/>
      </c>
      <c r="AT32" s="76" t="str">
        <f t="shared" si="25"/>
        <v/>
      </c>
      <c r="AU32" s="76" t="str">
        <f t="shared" si="26"/>
        <v/>
      </c>
      <c r="AV32" s="11">
        <f t="shared" si="46"/>
        <v>0</v>
      </c>
      <c r="AW32" s="47"/>
      <c r="AX32" s="12">
        <f>+IF(AV32&gt;=3,IF(G32=BASE!$L$3,BASE!$M$3,0),AV32)</f>
        <v>0</v>
      </c>
      <c r="AY32" s="17">
        <f t="shared" si="47"/>
        <v>0</v>
      </c>
      <c r="AZ32" s="17" t="str">
        <f t="shared" si="48"/>
        <v/>
      </c>
      <c r="BA32" s="48"/>
      <c r="BB32" s="50"/>
      <c r="BC32" s="50"/>
      <c r="BD32" s="18">
        <f t="shared" si="49"/>
        <v>0</v>
      </c>
      <c r="BE32" s="50"/>
      <c r="BF32" s="51"/>
      <c r="BG32" s="52" t="str">
        <f t="shared" si="50"/>
        <v/>
      </c>
      <c r="BH32" s="50"/>
      <c r="BI32" s="20"/>
      <c r="BJ32" s="20"/>
      <c r="BK32" s="20">
        <f t="shared" si="51"/>
        <v>0</v>
      </c>
      <c r="BL32" s="20"/>
      <c r="BM32" s="21"/>
      <c r="BN32" s="54" t="str">
        <f t="shared" si="52"/>
        <v/>
      </c>
      <c r="BO32" s="20"/>
      <c r="BP32" s="22"/>
      <c r="BQ32" s="22"/>
      <c r="BR32" s="22">
        <f t="shared" si="53"/>
        <v>0</v>
      </c>
      <c r="BS32" s="22"/>
      <c r="BT32" s="23"/>
      <c r="BU32" s="56" t="str">
        <f t="shared" si="54"/>
        <v/>
      </c>
      <c r="BV32" s="22"/>
      <c r="BW32" s="18"/>
      <c r="BX32" s="18"/>
      <c r="BY32" s="18">
        <f t="shared" si="55"/>
        <v>0</v>
      </c>
      <c r="BZ32" s="18"/>
      <c r="CA32" s="19"/>
      <c r="CB32" s="52" t="str">
        <f t="shared" si="56"/>
        <v/>
      </c>
      <c r="CC32" s="18"/>
      <c r="CD32" s="20"/>
      <c r="CE32" s="20"/>
      <c r="CF32" s="20">
        <f t="shared" si="57"/>
        <v>0</v>
      </c>
      <c r="CG32" s="20"/>
      <c r="CH32" s="21"/>
      <c r="CI32" s="54" t="str">
        <f t="shared" si="58"/>
        <v/>
      </c>
      <c r="CJ32" s="20"/>
      <c r="CK32" s="22"/>
      <c r="CL32" s="22"/>
      <c r="CM32" s="22">
        <f t="shared" si="59"/>
        <v>0</v>
      </c>
      <c r="CN32" s="22"/>
      <c r="CO32" s="23"/>
      <c r="CP32" s="23" t="str">
        <f t="shared" si="60"/>
        <v/>
      </c>
      <c r="CQ32" s="22"/>
      <c r="CR32" s="24">
        <f t="shared" si="61"/>
        <v>0</v>
      </c>
      <c r="CS32" s="38"/>
    </row>
    <row r="33" spans="1:97" x14ac:dyDescent="0.25">
      <c r="A33" s="41"/>
      <c r="B33" s="40">
        <f t="shared" si="43"/>
        <v>0</v>
      </c>
      <c r="C33" s="39" t="str">
        <f>+IF(A33="","",VLOOKUP(A33,BASE!$A$1:$C$23,2))</f>
        <v/>
      </c>
      <c r="D33" s="5" t="str">
        <f>IF(A33="","",VLOOKUP(A33,BASE!$A$1:$C$23,3))</f>
        <v/>
      </c>
      <c r="E33" s="43"/>
      <c r="F33" s="44">
        <f t="shared" si="44"/>
        <v>0</v>
      </c>
      <c r="G33" s="44"/>
      <c r="H33" s="44"/>
      <c r="I33" s="10" t="str">
        <f t="shared" si="45"/>
        <v>RG</v>
      </c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76" t="str">
        <f t="shared" si="3"/>
        <v/>
      </c>
      <c r="Y33" s="76" t="str">
        <f t="shared" si="4"/>
        <v/>
      </c>
      <c r="Z33" s="76" t="str">
        <f t="shared" si="5"/>
        <v/>
      </c>
      <c r="AA33" s="76" t="str">
        <f t="shared" si="6"/>
        <v/>
      </c>
      <c r="AB33" s="76" t="str">
        <f t="shared" si="7"/>
        <v/>
      </c>
      <c r="AC33" s="76" t="str">
        <f t="shared" si="8"/>
        <v/>
      </c>
      <c r="AD33" s="76" t="str">
        <f t="shared" si="9"/>
        <v/>
      </c>
      <c r="AE33" s="76" t="str">
        <f t="shared" si="10"/>
        <v/>
      </c>
      <c r="AF33" s="76" t="str">
        <f t="shared" si="11"/>
        <v/>
      </c>
      <c r="AG33" s="76" t="str">
        <f t="shared" si="12"/>
        <v/>
      </c>
      <c r="AH33" s="76" t="str">
        <f t="shared" si="13"/>
        <v/>
      </c>
      <c r="AI33" s="76" t="str">
        <f t="shared" si="14"/>
        <v/>
      </c>
      <c r="AJ33" s="76" t="str">
        <f t="shared" si="15"/>
        <v/>
      </c>
      <c r="AK33" s="76" t="str">
        <f t="shared" si="16"/>
        <v/>
      </c>
      <c r="AL33" s="76" t="str">
        <f t="shared" si="17"/>
        <v/>
      </c>
      <c r="AM33" s="76" t="str">
        <f t="shared" si="18"/>
        <v/>
      </c>
      <c r="AN33" s="76" t="str">
        <f t="shared" si="19"/>
        <v/>
      </c>
      <c r="AO33" s="76" t="str">
        <f t="shared" si="20"/>
        <v/>
      </c>
      <c r="AP33" s="76" t="str">
        <f t="shared" si="21"/>
        <v/>
      </c>
      <c r="AQ33" s="76" t="str">
        <f t="shared" si="22"/>
        <v/>
      </c>
      <c r="AR33" s="76" t="str">
        <f t="shared" si="23"/>
        <v/>
      </c>
      <c r="AS33" s="76" t="str">
        <f t="shared" si="24"/>
        <v/>
      </c>
      <c r="AT33" s="76" t="str">
        <f t="shared" si="25"/>
        <v/>
      </c>
      <c r="AU33" s="76" t="str">
        <f t="shared" si="26"/>
        <v/>
      </c>
      <c r="AV33" s="11">
        <f t="shared" si="46"/>
        <v>0</v>
      </c>
      <c r="AW33" s="47"/>
      <c r="AX33" s="12">
        <f>+IF(AV33&gt;=3,IF(G33=BASE!$L$3,BASE!$M$3,0),AV33)</f>
        <v>0</v>
      </c>
      <c r="AY33" s="17">
        <f t="shared" si="47"/>
        <v>0</v>
      </c>
      <c r="AZ33" s="17" t="str">
        <f t="shared" si="48"/>
        <v/>
      </c>
      <c r="BA33" s="48"/>
      <c r="BB33" s="50"/>
      <c r="BC33" s="50"/>
      <c r="BD33" s="18">
        <f t="shared" si="49"/>
        <v>0</v>
      </c>
      <c r="BE33" s="50"/>
      <c r="BF33" s="51"/>
      <c r="BG33" s="52" t="str">
        <f t="shared" si="50"/>
        <v/>
      </c>
      <c r="BH33" s="50"/>
      <c r="BI33" s="20"/>
      <c r="BJ33" s="20"/>
      <c r="BK33" s="20">
        <f t="shared" si="51"/>
        <v>0</v>
      </c>
      <c r="BL33" s="20"/>
      <c r="BM33" s="21"/>
      <c r="BN33" s="54" t="str">
        <f t="shared" si="52"/>
        <v/>
      </c>
      <c r="BO33" s="20"/>
      <c r="BP33" s="22"/>
      <c r="BQ33" s="22"/>
      <c r="BR33" s="22">
        <f t="shared" si="53"/>
        <v>0</v>
      </c>
      <c r="BS33" s="22"/>
      <c r="BT33" s="23"/>
      <c r="BU33" s="56" t="str">
        <f t="shared" si="54"/>
        <v/>
      </c>
      <c r="BV33" s="22"/>
      <c r="BW33" s="18"/>
      <c r="BX33" s="18"/>
      <c r="BY33" s="18">
        <f t="shared" si="55"/>
        <v>0</v>
      </c>
      <c r="BZ33" s="18"/>
      <c r="CA33" s="19"/>
      <c r="CB33" s="52" t="str">
        <f t="shared" si="56"/>
        <v/>
      </c>
      <c r="CC33" s="18"/>
      <c r="CD33" s="20"/>
      <c r="CE33" s="20"/>
      <c r="CF33" s="20">
        <f t="shared" si="57"/>
        <v>0</v>
      </c>
      <c r="CG33" s="20"/>
      <c r="CH33" s="21"/>
      <c r="CI33" s="54" t="str">
        <f t="shared" si="58"/>
        <v/>
      </c>
      <c r="CJ33" s="20"/>
      <c r="CK33" s="22"/>
      <c r="CL33" s="22"/>
      <c r="CM33" s="22">
        <f t="shared" si="59"/>
        <v>0</v>
      </c>
      <c r="CN33" s="22"/>
      <c r="CO33" s="23"/>
      <c r="CP33" s="23" t="str">
        <f t="shared" si="60"/>
        <v/>
      </c>
      <c r="CQ33" s="22"/>
      <c r="CR33" s="24">
        <f t="shared" si="61"/>
        <v>0</v>
      </c>
      <c r="CS33" s="38"/>
    </row>
    <row r="34" spans="1:97" x14ac:dyDescent="0.25">
      <c r="A34" s="41"/>
      <c r="B34" s="40">
        <f t="shared" si="43"/>
        <v>0</v>
      </c>
      <c r="C34" s="39" t="str">
        <f>+IF(A34="","",VLOOKUP(A34,BASE!$A$1:$C$23,2))</f>
        <v/>
      </c>
      <c r="D34" s="5" t="str">
        <f>IF(A34="","",VLOOKUP(A34,BASE!$A$1:$C$23,3))</f>
        <v/>
      </c>
      <c r="E34" s="43"/>
      <c r="F34" s="44">
        <f t="shared" si="44"/>
        <v>0</v>
      </c>
      <c r="G34" s="44"/>
      <c r="H34" s="44"/>
      <c r="I34" s="10" t="str">
        <f t="shared" si="45"/>
        <v>RG</v>
      </c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76" t="str">
        <f t="shared" si="3"/>
        <v/>
      </c>
      <c r="Y34" s="76" t="str">
        <f t="shared" si="4"/>
        <v/>
      </c>
      <c r="Z34" s="76" t="str">
        <f t="shared" si="5"/>
        <v/>
      </c>
      <c r="AA34" s="76" t="str">
        <f t="shared" si="6"/>
        <v/>
      </c>
      <c r="AB34" s="76" t="str">
        <f t="shared" si="7"/>
        <v/>
      </c>
      <c r="AC34" s="76" t="str">
        <f t="shared" si="8"/>
        <v/>
      </c>
      <c r="AD34" s="76" t="str">
        <f t="shared" si="9"/>
        <v/>
      </c>
      <c r="AE34" s="76" t="str">
        <f t="shared" si="10"/>
        <v/>
      </c>
      <c r="AF34" s="76" t="str">
        <f t="shared" si="11"/>
        <v/>
      </c>
      <c r="AG34" s="76" t="str">
        <f t="shared" si="12"/>
        <v/>
      </c>
      <c r="AH34" s="76" t="str">
        <f t="shared" si="13"/>
        <v/>
      </c>
      <c r="AI34" s="76" t="str">
        <f t="shared" si="14"/>
        <v/>
      </c>
      <c r="AJ34" s="76" t="str">
        <f t="shared" si="15"/>
        <v/>
      </c>
      <c r="AK34" s="76" t="str">
        <f t="shared" si="16"/>
        <v/>
      </c>
      <c r="AL34" s="76" t="str">
        <f t="shared" si="17"/>
        <v/>
      </c>
      <c r="AM34" s="76" t="str">
        <f t="shared" si="18"/>
        <v/>
      </c>
      <c r="AN34" s="76" t="str">
        <f t="shared" si="19"/>
        <v/>
      </c>
      <c r="AO34" s="76" t="str">
        <f t="shared" si="20"/>
        <v/>
      </c>
      <c r="AP34" s="76" t="str">
        <f t="shared" si="21"/>
        <v/>
      </c>
      <c r="AQ34" s="76" t="str">
        <f t="shared" si="22"/>
        <v/>
      </c>
      <c r="AR34" s="76" t="str">
        <f t="shared" si="23"/>
        <v/>
      </c>
      <c r="AS34" s="76" t="str">
        <f t="shared" si="24"/>
        <v/>
      </c>
      <c r="AT34" s="76" t="str">
        <f t="shared" si="25"/>
        <v/>
      </c>
      <c r="AU34" s="76" t="str">
        <f t="shared" si="26"/>
        <v/>
      </c>
      <c r="AV34" s="11">
        <f t="shared" si="46"/>
        <v>0</v>
      </c>
      <c r="AW34" s="47"/>
      <c r="AX34" s="12">
        <f>+IF(AV34&gt;=3,IF(G34=BASE!$L$3,BASE!$M$3,0),AV34)</f>
        <v>0</v>
      </c>
      <c r="AY34" s="17">
        <f t="shared" si="47"/>
        <v>0</v>
      </c>
      <c r="AZ34" s="17" t="str">
        <f t="shared" si="48"/>
        <v/>
      </c>
      <c r="BA34" s="48"/>
      <c r="BB34" s="50"/>
      <c r="BC34" s="50"/>
      <c r="BD34" s="18">
        <f t="shared" si="49"/>
        <v>0</v>
      </c>
      <c r="BE34" s="50"/>
      <c r="BF34" s="51"/>
      <c r="BG34" s="52" t="str">
        <f t="shared" si="50"/>
        <v/>
      </c>
      <c r="BH34" s="50"/>
      <c r="BI34" s="20"/>
      <c r="BJ34" s="20"/>
      <c r="BK34" s="20">
        <f t="shared" si="51"/>
        <v>0</v>
      </c>
      <c r="BL34" s="20"/>
      <c r="BM34" s="21"/>
      <c r="BN34" s="54" t="str">
        <f t="shared" si="52"/>
        <v/>
      </c>
      <c r="BO34" s="20"/>
      <c r="BP34" s="22"/>
      <c r="BQ34" s="22"/>
      <c r="BR34" s="22">
        <f t="shared" si="53"/>
        <v>0</v>
      </c>
      <c r="BS34" s="22"/>
      <c r="BT34" s="23"/>
      <c r="BU34" s="56" t="str">
        <f t="shared" si="54"/>
        <v/>
      </c>
      <c r="BV34" s="22"/>
      <c r="BW34" s="18"/>
      <c r="BX34" s="18"/>
      <c r="BY34" s="18">
        <f t="shared" si="55"/>
        <v>0</v>
      </c>
      <c r="BZ34" s="18"/>
      <c r="CA34" s="19"/>
      <c r="CB34" s="52" t="str">
        <f t="shared" si="56"/>
        <v/>
      </c>
      <c r="CC34" s="18"/>
      <c r="CD34" s="20"/>
      <c r="CE34" s="20"/>
      <c r="CF34" s="20">
        <f t="shared" si="57"/>
        <v>0</v>
      </c>
      <c r="CG34" s="20"/>
      <c r="CH34" s="21"/>
      <c r="CI34" s="54" t="str">
        <f t="shared" si="58"/>
        <v/>
      </c>
      <c r="CJ34" s="20"/>
      <c r="CK34" s="22"/>
      <c r="CL34" s="22"/>
      <c r="CM34" s="22">
        <f t="shared" si="59"/>
        <v>0</v>
      </c>
      <c r="CN34" s="22"/>
      <c r="CO34" s="23"/>
      <c r="CP34" s="23" t="str">
        <f t="shared" si="60"/>
        <v/>
      </c>
      <c r="CQ34" s="22"/>
      <c r="CR34" s="24">
        <f t="shared" si="61"/>
        <v>0</v>
      </c>
      <c r="CS34" s="38"/>
    </row>
    <row r="35" spans="1:97" x14ac:dyDescent="0.25">
      <c r="A35" s="41"/>
      <c r="B35" s="40">
        <f t="shared" si="43"/>
        <v>0</v>
      </c>
      <c r="C35" s="39" t="str">
        <f>+IF(A35="","",VLOOKUP(A35,BASE!$A$1:$C$23,2))</f>
        <v/>
      </c>
      <c r="D35" s="5" t="str">
        <f>IF(A35="","",VLOOKUP(A35,BASE!$A$1:$C$23,3))</f>
        <v/>
      </c>
      <c r="E35" s="43"/>
      <c r="F35" s="44">
        <f t="shared" si="44"/>
        <v>0</v>
      </c>
      <c r="G35" s="44"/>
      <c r="H35" s="44"/>
      <c r="I35" s="10" t="str">
        <f t="shared" si="45"/>
        <v>RG</v>
      </c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76" t="str">
        <f t="shared" si="3"/>
        <v/>
      </c>
      <c r="Y35" s="76" t="str">
        <f t="shared" si="4"/>
        <v/>
      </c>
      <c r="Z35" s="76" t="str">
        <f t="shared" si="5"/>
        <v/>
      </c>
      <c r="AA35" s="76" t="str">
        <f t="shared" si="6"/>
        <v/>
      </c>
      <c r="AB35" s="76" t="str">
        <f t="shared" si="7"/>
        <v/>
      </c>
      <c r="AC35" s="76" t="str">
        <f t="shared" si="8"/>
        <v/>
      </c>
      <c r="AD35" s="76" t="str">
        <f t="shared" si="9"/>
        <v/>
      </c>
      <c r="AE35" s="76" t="str">
        <f t="shared" si="10"/>
        <v/>
      </c>
      <c r="AF35" s="76" t="str">
        <f t="shared" si="11"/>
        <v/>
      </c>
      <c r="AG35" s="76" t="str">
        <f t="shared" si="12"/>
        <v/>
      </c>
      <c r="AH35" s="76" t="str">
        <f t="shared" si="13"/>
        <v/>
      </c>
      <c r="AI35" s="76" t="str">
        <f t="shared" si="14"/>
        <v/>
      </c>
      <c r="AJ35" s="76" t="str">
        <f t="shared" si="15"/>
        <v/>
      </c>
      <c r="AK35" s="76" t="str">
        <f t="shared" si="16"/>
        <v/>
      </c>
      <c r="AL35" s="76" t="str">
        <f t="shared" si="17"/>
        <v/>
      </c>
      <c r="AM35" s="76" t="str">
        <f t="shared" si="18"/>
        <v/>
      </c>
      <c r="AN35" s="76" t="str">
        <f t="shared" si="19"/>
        <v/>
      </c>
      <c r="AO35" s="76" t="str">
        <f t="shared" si="20"/>
        <v/>
      </c>
      <c r="AP35" s="76" t="str">
        <f t="shared" si="21"/>
        <v/>
      </c>
      <c r="AQ35" s="76" t="str">
        <f t="shared" si="22"/>
        <v/>
      </c>
      <c r="AR35" s="76" t="str">
        <f t="shared" si="23"/>
        <v/>
      </c>
      <c r="AS35" s="76" t="str">
        <f t="shared" si="24"/>
        <v/>
      </c>
      <c r="AT35" s="76" t="str">
        <f t="shared" si="25"/>
        <v/>
      </c>
      <c r="AU35" s="76" t="str">
        <f t="shared" si="26"/>
        <v/>
      </c>
      <c r="AV35" s="11">
        <f t="shared" si="46"/>
        <v>0</v>
      </c>
      <c r="AW35" s="47"/>
      <c r="AX35" s="12">
        <f>+IF(AV35&gt;=3,IF(G35=BASE!$L$3,BASE!$M$3,0),AV35)</f>
        <v>0</v>
      </c>
      <c r="AY35" s="17">
        <f t="shared" si="47"/>
        <v>0</v>
      </c>
      <c r="AZ35" s="17" t="str">
        <f t="shared" si="48"/>
        <v/>
      </c>
      <c r="BA35" s="48"/>
      <c r="BB35" s="50"/>
      <c r="BC35" s="50"/>
      <c r="BD35" s="18">
        <f t="shared" si="49"/>
        <v>0</v>
      </c>
      <c r="BE35" s="50"/>
      <c r="BF35" s="51"/>
      <c r="BG35" s="52" t="str">
        <f t="shared" si="50"/>
        <v/>
      </c>
      <c r="BH35" s="50"/>
      <c r="BI35" s="20"/>
      <c r="BJ35" s="20"/>
      <c r="BK35" s="20">
        <f t="shared" si="51"/>
        <v>0</v>
      </c>
      <c r="BL35" s="20"/>
      <c r="BM35" s="21"/>
      <c r="BN35" s="54" t="str">
        <f t="shared" si="52"/>
        <v/>
      </c>
      <c r="BO35" s="20"/>
      <c r="BP35" s="22"/>
      <c r="BQ35" s="22"/>
      <c r="BR35" s="22">
        <f t="shared" si="53"/>
        <v>0</v>
      </c>
      <c r="BS35" s="22"/>
      <c r="BT35" s="23"/>
      <c r="BU35" s="56" t="str">
        <f t="shared" si="54"/>
        <v/>
      </c>
      <c r="BV35" s="22"/>
      <c r="BW35" s="18"/>
      <c r="BX35" s="18"/>
      <c r="BY35" s="18">
        <f t="shared" si="55"/>
        <v>0</v>
      </c>
      <c r="BZ35" s="18"/>
      <c r="CA35" s="19"/>
      <c r="CB35" s="52" t="str">
        <f t="shared" si="56"/>
        <v/>
      </c>
      <c r="CC35" s="18"/>
      <c r="CD35" s="20"/>
      <c r="CE35" s="20"/>
      <c r="CF35" s="20">
        <f t="shared" si="57"/>
        <v>0</v>
      </c>
      <c r="CG35" s="20"/>
      <c r="CH35" s="21"/>
      <c r="CI35" s="54" t="str">
        <f t="shared" si="58"/>
        <v/>
      </c>
      <c r="CJ35" s="20"/>
      <c r="CK35" s="22"/>
      <c r="CL35" s="22"/>
      <c r="CM35" s="22">
        <f t="shared" si="59"/>
        <v>0</v>
      </c>
      <c r="CN35" s="22"/>
      <c r="CO35" s="23"/>
      <c r="CP35" s="23" t="str">
        <f t="shared" si="60"/>
        <v/>
      </c>
      <c r="CQ35" s="22"/>
      <c r="CR35" s="24">
        <f t="shared" si="61"/>
        <v>0</v>
      </c>
      <c r="CS35" s="38"/>
    </row>
    <row r="36" spans="1:97" x14ac:dyDescent="0.25">
      <c r="A36" s="41"/>
      <c r="B36" s="40">
        <f t="shared" si="43"/>
        <v>0</v>
      </c>
      <c r="C36" s="39" t="str">
        <f>+IF(A36="","",VLOOKUP(A36,BASE!$A$1:$C$23,2))</f>
        <v/>
      </c>
      <c r="D36" s="5" t="str">
        <f>IF(A36="","",VLOOKUP(A36,BASE!$A$1:$C$23,3))</f>
        <v/>
      </c>
      <c r="E36" s="43"/>
      <c r="F36" s="44">
        <f t="shared" si="44"/>
        <v>0</v>
      </c>
      <c r="G36" s="44"/>
      <c r="H36" s="44"/>
      <c r="I36" s="10" t="str">
        <f t="shared" si="45"/>
        <v>RG</v>
      </c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76" t="str">
        <f t="shared" si="3"/>
        <v/>
      </c>
      <c r="Y36" s="76" t="str">
        <f t="shared" si="4"/>
        <v/>
      </c>
      <c r="Z36" s="76" t="str">
        <f t="shared" si="5"/>
        <v/>
      </c>
      <c r="AA36" s="76" t="str">
        <f t="shared" si="6"/>
        <v/>
      </c>
      <c r="AB36" s="76" t="str">
        <f t="shared" si="7"/>
        <v/>
      </c>
      <c r="AC36" s="76" t="str">
        <f t="shared" si="8"/>
        <v/>
      </c>
      <c r="AD36" s="76" t="str">
        <f t="shared" si="9"/>
        <v/>
      </c>
      <c r="AE36" s="76" t="str">
        <f t="shared" si="10"/>
        <v/>
      </c>
      <c r="AF36" s="76" t="str">
        <f t="shared" si="11"/>
        <v/>
      </c>
      <c r="AG36" s="76" t="str">
        <f t="shared" si="12"/>
        <v/>
      </c>
      <c r="AH36" s="76" t="str">
        <f t="shared" si="13"/>
        <v/>
      </c>
      <c r="AI36" s="76" t="str">
        <f t="shared" si="14"/>
        <v/>
      </c>
      <c r="AJ36" s="76" t="str">
        <f t="shared" si="15"/>
        <v/>
      </c>
      <c r="AK36" s="76" t="str">
        <f t="shared" si="16"/>
        <v/>
      </c>
      <c r="AL36" s="76" t="str">
        <f t="shared" si="17"/>
        <v/>
      </c>
      <c r="AM36" s="76" t="str">
        <f t="shared" si="18"/>
        <v/>
      </c>
      <c r="AN36" s="76" t="str">
        <f t="shared" si="19"/>
        <v/>
      </c>
      <c r="AO36" s="76" t="str">
        <f t="shared" si="20"/>
        <v/>
      </c>
      <c r="AP36" s="76" t="str">
        <f t="shared" si="21"/>
        <v/>
      </c>
      <c r="AQ36" s="76" t="str">
        <f t="shared" si="22"/>
        <v/>
      </c>
      <c r="AR36" s="76" t="str">
        <f t="shared" si="23"/>
        <v/>
      </c>
      <c r="AS36" s="76" t="str">
        <f t="shared" si="24"/>
        <v/>
      </c>
      <c r="AT36" s="76" t="str">
        <f t="shared" si="25"/>
        <v/>
      </c>
      <c r="AU36" s="76" t="str">
        <f t="shared" si="26"/>
        <v/>
      </c>
      <c r="AV36" s="11">
        <f t="shared" si="46"/>
        <v>0</v>
      </c>
      <c r="AW36" s="47"/>
      <c r="AX36" s="12">
        <f>+IF(AV36&gt;=3,IF(G36=BASE!$L$3,BASE!$M$3,0),AV36)</f>
        <v>0</v>
      </c>
      <c r="AY36" s="17">
        <f t="shared" si="47"/>
        <v>0</v>
      </c>
      <c r="AZ36" s="17" t="str">
        <f t="shared" si="48"/>
        <v/>
      </c>
      <c r="BA36" s="48"/>
      <c r="BB36" s="50"/>
      <c r="BC36" s="50"/>
      <c r="BD36" s="18">
        <f t="shared" si="49"/>
        <v>0</v>
      </c>
      <c r="BE36" s="50"/>
      <c r="BF36" s="51"/>
      <c r="BG36" s="52" t="str">
        <f t="shared" si="50"/>
        <v/>
      </c>
      <c r="BH36" s="50"/>
      <c r="BI36" s="20"/>
      <c r="BJ36" s="20"/>
      <c r="BK36" s="20">
        <f t="shared" si="51"/>
        <v>0</v>
      </c>
      <c r="BL36" s="20"/>
      <c r="BM36" s="21"/>
      <c r="BN36" s="54" t="str">
        <f t="shared" si="52"/>
        <v/>
      </c>
      <c r="BO36" s="20"/>
      <c r="BP36" s="22"/>
      <c r="BQ36" s="22"/>
      <c r="BR36" s="22">
        <f t="shared" si="53"/>
        <v>0</v>
      </c>
      <c r="BS36" s="22"/>
      <c r="BT36" s="23"/>
      <c r="BU36" s="56" t="str">
        <f t="shared" si="54"/>
        <v/>
      </c>
      <c r="BV36" s="22"/>
      <c r="BW36" s="18"/>
      <c r="BX36" s="18"/>
      <c r="BY36" s="18">
        <f t="shared" si="55"/>
        <v>0</v>
      </c>
      <c r="BZ36" s="18"/>
      <c r="CA36" s="19"/>
      <c r="CB36" s="52" t="str">
        <f t="shared" si="56"/>
        <v/>
      </c>
      <c r="CC36" s="18"/>
      <c r="CD36" s="20"/>
      <c r="CE36" s="20"/>
      <c r="CF36" s="20">
        <f t="shared" si="57"/>
        <v>0</v>
      </c>
      <c r="CG36" s="20"/>
      <c r="CH36" s="21"/>
      <c r="CI36" s="54" t="str">
        <f t="shared" si="58"/>
        <v/>
      </c>
      <c r="CJ36" s="20"/>
      <c r="CK36" s="22"/>
      <c r="CL36" s="22"/>
      <c r="CM36" s="22">
        <f t="shared" si="59"/>
        <v>0</v>
      </c>
      <c r="CN36" s="22"/>
      <c r="CO36" s="23"/>
      <c r="CP36" s="23" t="str">
        <f t="shared" si="60"/>
        <v/>
      </c>
      <c r="CQ36" s="22"/>
      <c r="CR36" s="24">
        <f t="shared" si="61"/>
        <v>0</v>
      </c>
      <c r="CS36" s="38"/>
    </row>
    <row r="37" spans="1:97" x14ac:dyDescent="0.25">
      <c r="A37" s="41"/>
      <c r="B37" s="40">
        <f t="shared" si="43"/>
        <v>0</v>
      </c>
      <c r="C37" s="39" t="str">
        <f>+IF(A37="","",VLOOKUP(A37,BASE!$A$1:$C$23,2))</f>
        <v/>
      </c>
      <c r="D37" s="5" t="str">
        <f>IF(A37="","",VLOOKUP(A37,BASE!$A$1:$C$23,3))</f>
        <v/>
      </c>
      <c r="E37" s="43"/>
      <c r="F37" s="44">
        <f t="shared" si="44"/>
        <v>0</v>
      </c>
      <c r="G37" s="44"/>
      <c r="H37" s="44"/>
      <c r="I37" s="10" t="str">
        <f t="shared" si="45"/>
        <v>RG</v>
      </c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76" t="str">
        <f t="shared" si="3"/>
        <v/>
      </c>
      <c r="Y37" s="76" t="str">
        <f t="shared" si="4"/>
        <v/>
      </c>
      <c r="Z37" s="76" t="str">
        <f t="shared" si="5"/>
        <v/>
      </c>
      <c r="AA37" s="76" t="str">
        <f t="shared" si="6"/>
        <v/>
      </c>
      <c r="AB37" s="76" t="str">
        <f t="shared" si="7"/>
        <v/>
      </c>
      <c r="AC37" s="76" t="str">
        <f t="shared" si="8"/>
        <v/>
      </c>
      <c r="AD37" s="76" t="str">
        <f t="shared" si="9"/>
        <v/>
      </c>
      <c r="AE37" s="76" t="str">
        <f t="shared" si="10"/>
        <v/>
      </c>
      <c r="AF37" s="76" t="str">
        <f t="shared" si="11"/>
        <v/>
      </c>
      <c r="AG37" s="76" t="str">
        <f t="shared" si="12"/>
        <v/>
      </c>
      <c r="AH37" s="76" t="str">
        <f t="shared" si="13"/>
        <v/>
      </c>
      <c r="AI37" s="76" t="str">
        <f t="shared" si="14"/>
        <v/>
      </c>
      <c r="AJ37" s="76" t="str">
        <f t="shared" si="15"/>
        <v/>
      </c>
      <c r="AK37" s="76" t="str">
        <f t="shared" si="16"/>
        <v/>
      </c>
      <c r="AL37" s="76" t="str">
        <f t="shared" si="17"/>
        <v/>
      </c>
      <c r="AM37" s="76" t="str">
        <f t="shared" si="18"/>
        <v/>
      </c>
      <c r="AN37" s="76" t="str">
        <f t="shared" si="19"/>
        <v/>
      </c>
      <c r="AO37" s="76" t="str">
        <f t="shared" si="20"/>
        <v/>
      </c>
      <c r="AP37" s="76" t="str">
        <f t="shared" si="21"/>
        <v/>
      </c>
      <c r="AQ37" s="76" t="str">
        <f t="shared" si="22"/>
        <v/>
      </c>
      <c r="AR37" s="76" t="str">
        <f t="shared" si="23"/>
        <v/>
      </c>
      <c r="AS37" s="76" t="str">
        <f t="shared" si="24"/>
        <v/>
      </c>
      <c r="AT37" s="76" t="str">
        <f t="shared" si="25"/>
        <v/>
      </c>
      <c r="AU37" s="76" t="str">
        <f t="shared" si="26"/>
        <v/>
      </c>
      <c r="AV37" s="11">
        <f t="shared" si="46"/>
        <v>0</v>
      </c>
      <c r="AW37" s="47"/>
      <c r="AX37" s="12">
        <f>+IF(AV37&gt;=3,IF(G37=BASE!$L$3,BASE!$M$3,0),AV37)</f>
        <v>0</v>
      </c>
      <c r="AY37" s="17">
        <f t="shared" si="47"/>
        <v>0</v>
      </c>
      <c r="AZ37" s="17" t="str">
        <f t="shared" si="48"/>
        <v/>
      </c>
      <c r="BA37" s="48"/>
      <c r="BB37" s="50"/>
      <c r="BC37" s="50"/>
      <c r="BD37" s="18">
        <f t="shared" si="49"/>
        <v>0</v>
      </c>
      <c r="BE37" s="50"/>
      <c r="BF37" s="51"/>
      <c r="BG37" s="52" t="str">
        <f t="shared" si="50"/>
        <v/>
      </c>
      <c r="BH37" s="50"/>
      <c r="BI37" s="20"/>
      <c r="BJ37" s="20"/>
      <c r="BK37" s="20">
        <f t="shared" si="51"/>
        <v>0</v>
      </c>
      <c r="BL37" s="20"/>
      <c r="BM37" s="21"/>
      <c r="BN37" s="54" t="str">
        <f t="shared" si="52"/>
        <v/>
      </c>
      <c r="BO37" s="20"/>
      <c r="BP37" s="22"/>
      <c r="BQ37" s="22"/>
      <c r="BR37" s="22">
        <f t="shared" si="53"/>
        <v>0</v>
      </c>
      <c r="BS37" s="22"/>
      <c r="BT37" s="23"/>
      <c r="BU37" s="56" t="str">
        <f t="shared" si="54"/>
        <v/>
      </c>
      <c r="BV37" s="22"/>
      <c r="BW37" s="18"/>
      <c r="BX37" s="18"/>
      <c r="BY37" s="18">
        <f t="shared" si="55"/>
        <v>0</v>
      </c>
      <c r="BZ37" s="18"/>
      <c r="CA37" s="19"/>
      <c r="CB37" s="52" t="str">
        <f t="shared" si="56"/>
        <v/>
      </c>
      <c r="CC37" s="18"/>
      <c r="CD37" s="20"/>
      <c r="CE37" s="20"/>
      <c r="CF37" s="20">
        <f t="shared" si="57"/>
        <v>0</v>
      </c>
      <c r="CG37" s="20"/>
      <c r="CH37" s="21"/>
      <c r="CI37" s="54" t="str">
        <f t="shared" si="58"/>
        <v/>
      </c>
      <c r="CJ37" s="20"/>
      <c r="CK37" s="22"/>
      <c r="CL37" s="22"/>
      <c r="CM37" s="22">
        <f t="shared" si="59"/>
        <v>0</v>
      </c>
      <c r="CN37" s="22"/>
      <c r="CO37" s="23"/>
      <c r="CP37" s="23" t="str">
        <f t="shared" si="60"/>
        <v/>
      </c>
      <c r="CQ37" s="22"/>
      <c r="CR37" s="24">
        <f t="shared" si="61"/>
        <v>0</v>
      </c>
      <c r="CS37" s="38"/>
    </row>
    <row r="38" spans="1:97" x14ac:dyDescent="0.25">
      <c r="A38" s="41"/>
      <c r="B38" s="40">
        <f t="shared" si="43"/>
        <v>0</v>
      </c>
      <c r="C38" s="39" t="str">
        <f>+IF(A38="","",VLOOKUP(A38,BASE!$A$1:$C$23,2))</f>
        <v/>
      </c>
      <c r="D38" s="5" t="str">
        <f>IF(A38="","",VLOOKUP(A38,BASE!$A$1:$C$23,3))</f>
        <v/>
      </c>
      <c r="E38" s="43"/>
      <c r="F38" s="44">
        <f t="shared" si="44"/>
        <v>0</v>
      </c>
      <c r="G38" s="44"/>
      <c r="H38" s="44"/>
      <c r="I38" s="10" t="str">
        <f t="shared" si="45"/>
        <v>RG</v>
      </c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76" t="str">
        <f t="shared" si="3"/>
        <v/>
      </c>
      <c r="Y38" s="76" t="str">
        <f t="shared" si="4"/>
        <v/>
      </c>
      <c r="Z38" s="76" t="str">
        <f t="shared" si="5"/>
        <v/>
      </c>
      <c r="AA38" s="76" t="str">
        <f t="shared" si="6"/>
        <v/>
      </c>
      <c r="AB38" s="76" t="str">
        <f t="shared" si="7"/>
        <v/>
      </c>
      <c r="AC38" s="76" t="str">
        <f t="shared" si="8"/>
        <v/>
      </c>
      <c r="AD38" s="76" t="str">
        <f t="shared" si="9"/>
        <v/>
      </c>
      <c r="AE38" s="76" t="str">
        <f t="shared" si="10"/>
        <v/>
      </c>
      <c r="AF38" s="76" t="str">
        <f t="shared" si="11"/>
        <v/>
      </c>
      <c r="AG38" s="76" t="str">
        <f t="shared" si="12"/>
        <v/>
      </c>
      <c r="AH38" s="76" t="str">
        <f t="shared" si="13"/>
        <v/>
      </c>
      <c r="AI38" s="76" t="str">
        <f t="shared" si="14"/>
        <v/>
      </c>
      <c r="AJ38" s="76" t="str">
        <f t="shared" si="15"/>
        <v/>
      </c>
      <c r="AK38" s="76" t="str">
        <f t="shared" si="16"/>
        <v/>
      </c>
      <c r="AL38" s="76" t="str">
        <f t="shared" si="17"/>
        <v/>
      </c>
      <c r="AM38" s="76" t="str">
        <f t="shared" si="18"/>
        <v/>
      </c>
      <c r="AN38" s="76" t="str">
        <f t="shared" si="19"/>
        <v/>
      </c>
      <c r="AO38" s="76" t="str">
        <f t="shared" si="20"/>
        <v/>
      </c>
      <c r="AP38" s="76" t="str">
        <f t="shared" si="21"/>
        <v/>
      </c>
      <c r="AQ38" s="76" t="str">
        <f t="shared" si="22"/>
        <v/>
      </c>
      <c r="AR38" s="76" t="str">
        <f t="shared" si="23"/>
        <v/>
      </c>
      <c r="AS38" s="76" t="str">
        <f t="shared" si="24"/>
        <v/>
      </c>
      <c r="AT38" s="76" t="str">
        <f t="shared" si="25"/>
        <v/>
      </c>
      <c r="AU38" s="76" t="str">
        <f t="shared" si="26"/>
        <v/>
      </c>
      <c r="AV38" s="11">
        <f t="shared" si="46"/>
        <v>0</v>
      </c>
      <c r="AW38" s="47"/>
      <c r="AX38" s="12">
        <f>+IF(AV38&gt;=3,IF(G38=BASE!$L$3,BASE!$M$3,0),AV38)</f>
        <v>0</v>
      </c>
      <c r="AY38" s="17">
        <f t="shared" si="47"/>
        <v>0</v>
      </c>
      <c r="AZ38" s="17" t="str">
        <f t="shared" si="48"/>
        <v/>
      </c>
      <c r="BA38" s="48"/>
      <c r="BB38" s="50"/>
      <c r="BC38" s="50"/>
      <c r="BD38" s="18">
        <f t="shared" si="49"/>
        <v>0</v>
      </c>
      <c r="BE38" s="50"/>
      <c r="BF38" s="51"/>
      <c r="BG38" s="52" t="str">
        <f t="shared" si="50"/>
        <v/>
      </c>
      <c r="BH38" s="50"/>
      <c r="BI38" s="20"/>
      <c r="BJ38" s="20"/>
      <c r="BK38" s="20">
        <f t="shared" si="51"/>
        <v>0</v>
      </c>
      <c r="BL38" s="20"/>
      <c r="BM38" s="21"/>
      <c r="BN38" s="54" t="str">
        <f t="shared" si="52"/>
        <v/>
      </c>
      <c r="BO38" s="20"/>
      <c r="BP38" s="22"/>
      <c r="BQ38" s="22"/>
      <c r="BR38" s="22">
        <f t="shared" si="53"/>
        <v>0</v>
      </c>
      <c r="BS38" s="22"/>
      <c r="BT38" s="23"/>
      <c r="BU38" s="56" t="str">
        <f t="shared" si="54"/>
        <v/>
      </c>
      <c r="BV38" s="22"/>
      <c r="BW38" s="18"/>
      <c r="BX38" s="18"/>
      <c r="BY38" s="18">
        <f t="shared" si="55"/>
        <v>0</v>
      </c>
      <c r="BZ38" s="18"/>
      <c r="CA38" s="19"/>
      <c r="CB38" s="52" t="str">
        <f t="shared" si="56"/>
        <v/>
      </c>
      <c r="CC38" s="18"/>
      <c r="CD38" s="20"/>
      <c r="CE38" s="20"/>
      <c r="CF38" s="20">
        <f t="shared" si="57"/>
        <v>0</v>
      </c>
      <c r="CG38" s="20"/>
      <c r="CH38" s="21"/>
      <c r="CI38" s="54" t="str">
        <f t="shared" si="58"/>
        <v/>
      </c>
      <c r="CJ38" s="20"/>
      <c r="CK38" s="22"/>
      <c r="CL38" s="22"/>
      <c r="CM38" s="22">
        <f t="shared" si="59"/>
        <v>0</v>
      </c>
      <c r="CN38" s="22"/>
      <c r="CO38" s="23"/>
      <c r="CP38" s="23" t="str">
        <f t="shared" si="60"/>
        <v/>
      </c>
      <c r="CQ38" s="22"/>
      <c r="CR38" s="24">
        <f t="shared" si="61"/>
        <v>0</v>
      </c>
      <c r="CS38" s="38"/>
    </row>
    <row r="39" spans="1:97" x14ac:dyDescent="0.25">
      <c r="A39" s="41"/>
      <c r="B39" s="40">
        <f t="shared" si="43"/>
        <v>0</v>
      </c>
      <c r="C39" s="39" t="str">
        <f>+IF(A39="","",VLOOKUP(A39,BASE!$A$1:$C$23,2))</f>
        <v/>
      </c>
      <c r="D39" s="5" t="str">
        <f>IF(A39="","",VLOOKUP(A39,BASE!$A$1:$C$23,3))</f>
        <v/>
      </c>
      <c r="E39" s="43"/>
      <c r="F39" s="44">
        <f t="shared" si="44"/>
        <v>0</v>
      </c>
      <c r="G39" s="44"/>
      <c r="H39" s="44"/>
      <c r="I39" s="10" t="str">
        <f t="shared" si="45"/>
        <v>RG</v>
      </c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76" t="str">
        <f t="shared" si="3"/>
        <v/>
      </c>
      <c r="Y39" s="76" t="str">
        <f t="shared" si="4"/>
        <v/>
      </c>
      <c r="Z39" s="76" t="str">
        <f t="shared" si="5"/>
        <v/>
      </c>
      <c r="AA39" s="76" t="str">
        <f t="shared" si="6"/>
        <v/>
      </c>
      <c r="AB39" s="76" t="str">
        <f t="shared" si="7"/>
        <v/>
      </c>
      <c r="AC39" s="76" t="str">
        <f t="shared" si="8"/>
        <v/>
      </c>
      <c r="AD39" s="76" t="str">
        <f t="shared" si="9"/>
        <v/>
      </c>
      <c r="AE39" s="76" t="str">
        <f t="shared" si="10"/>
        <v/>
      </c>
      <c r="AF39" s="76" t="str">
        <f t="shared" si="11"/>
        <v/>
      </c>
      <c r="AG39" s="76" t="str">
        <f t="shared" si="12"/>
        <v/>
      </c>
      <c r="AH39" s="76" t="str">
        <f t="shared" si="13"/>
        <v/>
      </c>
      <c r="AI39" s="76" t="str">
        <f t="shared" si="14"/>
        <v/>
      </c>
      <c r="AJ39" s="76" t="str">
        <f t="shared" si="15"/>
        <v/>
      </c>
      <c r="AK39" s="76" t="str">
        <f t="shared" si="16"/>
        <v/>
      </c>
      <c r="AL39" s="76" t="str">
        <f t="shared" si="17"/>
        <v/>
      </c>
      <c r="AM39" s="76" t="str">
        <f t="shared" si="18"/>
        <v/>
      </c>
      <c r="AN39" s="76" t="str">
        <f t="shared" si="19"/>
        <v/>
      </c>
      <c r="AO39" s="76" t="str">
        <f t="shared" si="20"/>
        <v/>
      </c>
      <c r="AP39" s="76" t="str">
        <f t="shared" si="21"/>
        <v/>
      </c>
      <c r="AQ39" s="76" t="str">
        <f t="shared" si="22"/>
        <v/>
      </c>
      <c r="AR39" s="76" t="str">
        <f t="shared" si="23"/>
        <v/>
      </c>
      <c r="AS39" s="76" t="str">
        <f t="shared" si="24"/>
        <v/>
      </c>
      <c r="AT39" s="76" t="str">
        <f t="shared" si="25"/>
        <v/>
      </c>
      <c r="AU39" s="76" t="str">
        <f t="shared" si="26"/>
        <v/>
      </c>
      <c r="AV39" s="11">
        <f t="shared" si="46"/>
        <v>0</v>
      </c>
      <c r="AW39" s="47"/>
      <c r="AX39" s="12">
        <f>+IF(AV39&gt;=3,IF(G39=BASE!$L$3,BASE!$M$3,0),AV39)</f>
        <v>0</v>
      </c>
      <c r="AY39" s="17">
        <f t="shared" si="47"/>
        <v>0</v>
      </c>
      <c r="AZ39" s="17" t="str">
        <f t="shared" si="48"/>
        <v/>
      </c>
      <c r="BA39" s="48"/>
      <c r="BB39" s="50"/>
      <c r="BC39" s="50"/>
      <c r="BD39" s="18">
        <f t="shared" si="49"/>
        <v>0</v>
      </c>
      <c r="BE39" s="50"/>
      <c r="BF39" s="51"/>
      <c r="BG39" s="52" t="str">
        <f t="shared" si="50"/>
        <v/>
      </c>
      <c r="BH39" s="50"/>
      <c r="BI39" s="20"/>
      <c r="BJ39" s="20"/>
      <c r="BK39" s="20">
        <f t="shared" si="51"/>
        <v>0</v>
      </c>
      <c r="BL39" s="20"/>
      <c r="BM39" s="21"/>
      <c r="BN39" s="54" t="str">
        <f t="shared" si="52"/>
        <v/>
      </c>
      <c r="BO39" s="20"/>
      <c r="BP39" s="22"/>
      <c r="BQ39" s="22"/>
      <c r="BR39" s="22">
        <f t="shared" si="53"/>
        <v>0</v>
      </c>
      <c r="BS39" s="22"/>
      <c r="BT39" s="23"/>
      <c r="BU39" s="56" t="str">
        <f t="shared" si="54"/>
        <v/>
      </c>
      <c r="BV39" s="22"/>
      <c r="BW39" s="18"/>
      <c r="BX39" s="18"/>
      <c r="BY39" s="18">
        <f t="shared" si="55"/>
        <v>0</v>
      </c>
      <c r="BZ39" s="18"/>
      <c r="CA39" s="19"/>
      <c r="CB39" s="52" t="str">
        <f t="shared" si="56"/>
        <v/>
      </c>
      <c r="CC39" s="18"/>
      <c r="CD39" s="20"/>
      <c r="CE39" s="20"/>
      <c r="CF39" s="20">
        <f t="shared" si="57"/>
        <v>0</v>
      </c>
      <c r="CG39" s="20"/>
      <c r="CH39" s="21"/>
      <c r="CI39" s="54" t="str">
        <f t="shared" si="58"/>
        <v/>
      </c>
      <c r="CJ39" s="20"/>
      <c r="CK39" s="22"/>
      <c r="CL39" s="22"/>
      <c r="CM39" s="22">
        <f t="shared" si="59"/>
        <v>0</v>
      </c>
      <c r="CN39" s="22"/>
      <c r="CO39" s="23"/>
      <c r="CP39" s="23" t="str">
        <f t="shared" si="60"/>
        <v/>
      </c>
      <c r="CQ39" s="22"/>
      <c r="CR39" s="24">
        <f t="shared" si="61"/>
        <v>0</v>
      </c>
      <c r="CS39" s="38"/>
    </row>
    <row r="40" spans="1:97" x14ac:dyDescent="0.25">
      <c r="A40" s="41"/>
      <c r="B40" s="40">
        <f t="shared" si="43"/>
        <v>0</v>
      </c>
      <c r="C40" s="39" t="str">
        <f>+IF(A40="","",VLOOKUP(A40,BASE!$A$1:$C$23,2))</f>
        <v/>
      </c>
      <c r="D40" s="5" t="str">
        <f>IF(A40="","",VLOOKUP(A40,BASE!$A$1:$C$23,3))</f>
        <v/>
      </c>
      <c r="E40" s="43"/>
      <c r="F40" s="44">
        <f t="shared" si="44"/>
        <v>0</v>
      </c>
      <c r="G40" s="44"/>
      <c r="H40" s="44"/>
      <c r="I40" s="10" t="str">
        <f t="shared" si="45"/>
        <v>RG</v>
      </c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76" t="str">
        <f t="shared" si="3"/>
        <v/>
      </c>
      <c r="Y40" s="76" t="str">
        <f t="shared" si="4"/>
        <v/>
      </c>
      <c r="Z40" s="76" t="str">
        <f t="shared" si="5"/>
        <v/>
      </c>
      <c r="AA40" s="76" t="str">
        <f t="shared" si="6"/>
        <v/>
      </c>
      <c r="AB40" s="76" t="str">
        <f t="shared" si="7"/>
        <v/>
      </c>
      <c r="AC40" s="76" t="str">
        <f t="shared" si="8"/>
        <v/>
      </c>
      <c r="AD40" s="76" t="str">
        <f t="shared" si="9"/>
        <v/>
      </c>
      <c r="AE40" s="76" t="str">
        <f t="shared" si="10"/>
        <v/>
      </c>
      <c r="AF40" s="76" t="str">
        <f t="shared" si="11"/>
        <v/>
      </c>
      <c r="AG40" s="76" t="str">
        <f t="shared" si="12"/>
        <v/>
      </c>
      <c r="AH40" s="76" t="str">
        <f t="shared" si="13"/>
        <v/>
      </c>
      <c r="AI40" s="76" t="str">
        <f t="shared" si="14"/>
        <v/>
      </c>
      <c r="AJ40" s="76" t="str">
        <f t="shared" si="15"/>
        <v/>
      </c>
      <c r="AK40" s="76" t="str">
        <f t="shared" si="16"/>
        <v/>
      </c>
      <c r="AL40" s="76" t="str">
        <f t="shared" si="17"/>
        <v/>
      </c>
      <c r="AM40" s="76" t="str">
        <f t="shared" si="18"/>
        <v/>
      </c>
      <c r="AN40" s="76" t="str">
        <f t="shared" si="19"/>
        <v/>
      </c>
      <c r="AO40" s="76" t="str">
        <f t="shared" si="20"/>
        <v/>
      </c>
      <c r="AP40" s="76" t="str">
        <f t="shared" si="21"/>
        <v/>
      </c>
      <c r="AQ40" s="76" t="str">
        <f t="shared" si="22"/>
        <v/>
      </c>
      <c r="AR40" s="76" t="str">
        <f t="shared" si="23"/>
        <v/>
      </c>
      <c r="AS40" s="76" t="str">
        <f t="shared" si="24"/>
        <v/>
      </c>
      <c r="AT40" s="76" t="str">
        <f t="shared" si="25"/>
        <v/>
      </c>
      <c r="AU40" s="76" t="str">
        <f t="shared" si="26"/>
        <v/>
      </c>
      <c r="AV40" s="11">
        <f t="shared" si="46"/>
        <v>0</v>
      </c>
      <c r="AW40" s="47"/>
      <c r="AX40" s="12">
        <f>+IF(AV40&gt;=3,IF(G40=BASE!$L$3,BASE!$M$3,0),AV40)</f>
        <v>0</v>
      </c>
      <c r="AY40" s="17">
        <f t="shared" si="47"/>
        <v>0</v>
      </c>
      <c r="AZ40" s="17" t="str">
        <f t="shared" si="48"/>
        <v/>
      </c>
      <c r="BA40" s="48"/>
      <c r="BB40" s="50"/>
      <c r="BC40" s="50"/>
      <c r="BD40" s="18">
        <f t="shared" si="49"/>
        <v>0</v>
      </c>
      <c r="BE40" s="50"/>
      <c r="BF40" s="51"/>
      <c r="BG40" s="52" t="str">
        <f t="shared" si="50"/>
        <v/>
      </c>
      <c r="BH40" s="50"/>
      <c r="BI40" s="20"/>
      <c r="BJ40" s="20"/>
      <c r="BK40" s="20">
        <f t="shared" si="51"/>
        <v>0</v>
      </c>
      <c r="BL40" s="20"/>
      <c r="BM40" s="21"/>
      <c r="BN40" s="54" t="str">
        <f t="shared" si="52"/>
        <v/>
      </c>
      <c r="BO40" s="20"/>
      <c r="BP40" s="22"/>
      <c r="BQ40" s="22"/>
      <c r="BR40" s="22">
        <f t="shared" si="53"/>
        <v>0</v>
      </c>
      <c r="BS40" s="22"/>
      <c r="BT40" s="23"/>
      <c r="BU40" s="56" t="str">
        <f t="shared" si="54"/>
        <v/>
      </c>
      <c r="BV40" s="22"/>
      <c r="BW40" s="18"/>
      <c r="BX40" s="18"/>
      <c r="BY40" s="18">
        <f t="shared" si="55"/>
        <v>0</v>
      </c>
      <c r="BZ40" s="18"/>
      <c r="CA40" s="19"/>
      <c r="CB40" s="52" t="str">
        <f t="shared" si="56"/>
        <v/>
      </c>
      <c r="CC40" s="18"/>
      <c r="CD40" s="20"/>
      <c r="CE40" s="20"/>
      <c r="CF40" s="20">
        <f t="shared" si="57"/>
        <v>0</v>
      </c>
      <c r="CG40" s="20"/>
      <c r="CH40" s="21"/>
      <c r="CI40" s="54" t="str">
        <f t="shared" si="58"/>
        <v/>
      </c>
      <c r="CJ40" s="20"/>
      <c r="CK40" s="22"/>
      <c r="CL40" s="22"/>
      <c r="CM40" s="22">
        <f t="shared" si="59"/>
        <v>0</v>
      </c>
      <c r="CN40" s="22"/>
      <c r="CO40" s="23"/>
      <c r="CP40" s="23" t="str">
        <f t="shared" si="60"/>
        <v/>
      </c>
      <c r="CQ40" s="22"/>
      <c r="CR40" s="24">
        <f t="shared" si="61"/>
        <v>0</v>
      </c>
      <c r="CS40" s="38"/>
    </row>
    <row r="41" spans="1:97" x14ac:dyDescent="0.25">
      <c r="B41" s="1">
        <f t="shared" ref="B41:B77" si="62">+K41</f>
        <v>0</v>
      </c>
      <c r="F41" s="1">
        <f t="shared" ref="F41:F69" si="63">+K41</f>
        <v>0</v>
      </c>
      <c r="X41" s="42"/>
      <c r="Y41" s="42"/>
      <c r="Z41" s="42"/>
      <c r="AA41" s="42"/>
      <c r="AB41" s="42"/>
      <c r="AC41" s="42"/>
      <c r="AD41" s="42"/>
      <c r="AE41" s="42"/>
      <c r="AF41" s="42"/>
      <c r="AG41" s="42"/>
      <c r="AH41" s="42"/>
      <c r="AI41" s="42"/>
      <c r="AJ41" s="42"/>
      <c r="AK41" s="42"/>
      <c r="AL41" s="42"/>
      <c r="AM41" s="42"/>
      <c r="AN41" s="42"/>
      <c r="AO41" s="42"/>
      <c r="AP41" s="42"/>
      <c r="AQ41" s="42"/>
      <c r="AR41" s="42"/>
      <c r="AS41" s="42"/>
      <c r="AT41" s="42"/>
      <c r="AU41" s="42"/>
      <c r="CI41" s="15"/>
    </row>
    <row r="42" spans="1:97" x14ac:dyDescent="0.25">
      <c r="B42" s="1">
        <f t="shared" si="62"/>
        <v>0</v>
      </c>
      <c r="F42" s="1">
        <f t="shared" si="63"/>
        <v>0</v>
      </c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  <c r="AQ42" s="42"/>
      <c r="AR42" s="42"/>
      <c r="AS42" s="42"/>
      <c r="AT42" s="42"/>
      <c r="AU42" s="42"/>
      <c r="CI42" s="15"/>
    </row>
    <row r="43" spans="1:97" x14ac:dyDescent="0.25">
      <c r="B43" s="1">
        <f t="shared" si="62"/>
        <v>0</v>
      </c>
      <c r="F43" s="1">
        <f t="shared" si="63"/>
        <v>0</v>
      </c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CI43" s="15"/>
    </row>
    <row r="44" spans="1:97" x14ac:dyDescent="0.25">
      <c r="B44" s="1">
        <f t="shared" si="62"/>
        <v>0</v>
      </c>
      <c r="F44" s="1">
        <f t="shared" si="63"/>
        <v>0</v>
      </c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CI44" s="15"/>
    </row>
    <row r="45" spans="1:97" x14ac:dyDescent="0.25">
      <c r="B45" s="1">
        <f t="shared" si="62"/>
        <v>0</v>
      </c>
      <c r="F45" s="1">
        <f t="shared" si="63"/>
        <v>0</v>
      </c>
      <c r="X45" s="42"/>
      <c r="Y45" s="42"/>
      <c r="Z45" s="42"/>
      <c r="AA45" s="42"/>
      <c r="AB45" s="42"/>
      <c r="AC45" s="42"/>
      <c r="AD45" s="42"/>
      <c r="AE45" s="42"/>
      <c r="AF45" s="42"/>
      <c r="AG45" s="42"/>
      <c r="AH45" s="42"/>
      <c r="AI45" s="42"/>
      <c r="AJ45" s="42"/>
      <c r="AK45" s="42"/>
      <c r="AL45" s="42"/>
      <c r="AM45" s="42"/>
      <c r="AN45" s="42"/>
      <c r="AO45" s="42"/>
      <c r="AP45" s="42"/>
      <c r="AQ45" s="42"/>
      <c r="AR45" s="42"/>
      <c r="AS45" s="42"/>
      <c r="AT45" s="42"/>
      <c r="AU45" s="42"/>
      <c r="CI45" s="15"/>
    </row>
    <row r="46" spans="1:97" x14ac:dyDescent="0.25">
      <c r="B46" s="1">
        <f t="shared" si="62"/>
        <v>0</v>
      </c>
      <c r="F46" s="1">
        <f t="shared" si="63"/>
        <v>0</v>
      </c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42"/>
      <c r="AP46" s="42"/>
      <c r="AQ46" s="42"/>
      <c r="AR46" s="42"/>
      <c r="AS46" s="42"/>
      <c r="AT46" s="42"/>
      <c r="AU46" s="42"/>
      <c r="CI46" s="15"/>
    </row>
    <row r="47" spans="1:97" x14ac:dyDescent="0.25">
      <c r="B47" s="1">
        <f t="shared" si="62"/>
        <v>0</v>
      </c>
      <c r="F47" s="1">
        <f t="shared" si="63"/>
        <v>0</v>
      </c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CI47" s="15"/>
    </row>
    <row r="48" spans="1:97" x14ac:dyDescent="0.25">
      <c r="B48" s="1">
        <f t="shared" si="62"/>
        <v>0</v>
      </c>
      <c r="F48" s="1">
        <f>+K48</f>
        <v>0</v>
      </c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CI48" s="15"/>
    </row>
    <row r="49" spans="2:87" x14ac:dyDescent="0.25">
      <c r="B49" s="1">
        <f t="shared" si="62"/>
        <v>0</v>
      </c>
      <c r="F49" s="1">
        <f t="shared" si="63"/>
        <v>0</v>
      </c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42"/>
      <c r="AK49" s="42"/>
      <c r="AL49" s="42"/>
      <c r="AM49" s="42"/>
      <c r="AN49" s="42"/>
      <c r="AO49" s="42"/>
      <c r="AP49" s="42"/>
      <c r="AQ49" s="42"/>
      <c r="AR49" s="42"/>
      <c r="AS49" s="42"/>
      <c r="AT49" s="42"/>
      <c r="AU49" s="42"/>
      <c r="CI49" s="15"/>
    </row>
    <row r="50" spans="2:87" x14ac:dyDescent="0.25">
      <c r="B50" s="1">
        <f t="shared" si="62"/>
        <v>0</v>
      </c>
      <c r="F50" s="1">
        <f t="shared" si="63"/>
        <v>0</v>
      </c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2"/>
      <c r="AQ50" s="42"/>
      <c r="AR50" s="42"/>
      <c r="AS50" s="42"/>
      <c r="AT50" s="42"/>
      <c r="AU50" s="42"/>
      <c r="CI50" s="15"/>
    </row>
    <row r="51" spans="2:87" x14ac:dyDescent="0.25">
      <c r="B51" s="1">
        <f t="shared" si="62"/>
        <v>0</v>
      </c>
      <c r="F51" s="1">
        <f t="shared" si="63"/>
        <v>0</v>
      </c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2"/>
      <c r="CI51" s="15"/>
    </row>
    <row r="52" spans="2:87" x14ac:dyDescent="0.25">
      <c r="B52" s="1">
        <f t="shared" si="62"/>
        <v>0</v>
      </c>
      <c r="F52" s="1">
        <f t="shared" si="63"/>
        <v>0</v>
      </c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2"/>
      <c r="AO52" s="42"/>
      <c r="AP52" s="42"/>
      <c r="AQ52" s="42"/>
      <c r="AR52" s="42"/>
      <c r="AS52" s="42"/>
      <c r="AT52" s="42"/>
      <c r="AU52" s="42"/>
      <c r="CI52" s="15"/>
    </row>
    <row r="53" spans="2:87" x14ac:dyDescent="0.25">
      <c r="B53" s="1">
        <f t="shared" si="62"/>
        <v>0</v>
      </c>
      <c r="F53" s="1">
        <f t="shared" si="63"/>
        <v>0</v>
      </c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CI53" s="15"/>
    </row>
    <row r="54" spans="2:87" x14ac:dyDescent="0.25">
      <c r="B54" s="1">
        <f t="shared" si="62"/>
        <v>0</v>
      </c>
      <c r="F54" s="1">
        <f t="shared" si="63"/>
        <v>0</v>
      </c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2"/>
      <c r="CI54" s="15"/>
    </row>
    <row r="55" spans="2:87" x14ac:dyDescent="0.25">
      <c r="B55" s="1">
        <f t="shared" si="62"/>
        <v>0</v>
      </c>
      <c r="F55" s="1">
        <f t="shared" si="63"/>
        <v>0</v>
      </c>
      <c r="X55" s="42"/>
      <c r="Y55" s="42"/>
      <c r="Z55" s="42"/>
      <c r="AA55" s="42"/>
      <c r="AB55" s="42"/>
      <c r="AC55" s="42"/>
      <c r="AD55" s="42"/>
      <c r="AE55" s="42"/>
      <c r="AF55" s="42"/>
      <c r="AG55" s="42"/>
      <c r="AH55" s="42"/>
      <c r="AI55" s="42"/>
      <c r="AJ55" s="42"/>
      <c r="AK55" s="42"/>
      <c r="AL55" s="42"/>
      <c r="AM55" s="42"/>
      <c r="AN55" s="42"/>
      <c r="AO55" s="42"/>
      <c r="AP55" s="42"/>
      <c r="AQ55" s="42"/>
      <c r="AR55" s="42"/>
      <c r="AS55" s="42"/>
      <c r="AT55" s="42"/>
      <c r="AU55" s="42"/>
      <c r="CI55" s="15"/>
    </row>
    <row r="56" spans="2:87" x14ac:dyDescent="0.25">
      <c r="B56" s="1">
        <f t="shared" si="62"/>
        <v>0</v>
      </c>
      <c r="F56" s="1">
        <f t="shared" si="63"/>
        <v>0</v>
      </c>
      <c r="X56" s="42"/>
      <c r="Y56" s="42"/>
      <c r="Z56" s="42"/>
      <c r="AA56" s="42"/>
      <c r="AB56" s="42"/>
      <c r="AC56" s="42"/>
      <c r="AD56" s="42"/>
      <c r="AE56" s="42"/>
      <c r="AF56" s="42"/>
      <c r="AG56" s="42"/>
      <c r="AH56" s="42"/>
      <c r="AI56" s="42"/>
      <c r="AJ56" s="42"/>
      <c r="AK56" s="42"/>
      <c r="AL56" s="42"/>
      <c r="AM56" s="42"/>
      <c r="AN56" s="42"/>
      <c r="AO56" s="42"/>
      <c r="AP56" s="42"/>
      <c r="AQ56" s="42"/>
      <c r="AR56" s="42"/>
      <c r="AS56" s="42"/>
      <c r="AT56" s="42"/>
      <c r="AU56" s="42"/>
      <c r="CI56" s="15"/>
    </row>
    <row r="57" spans="2:87" x14ac:dyDescent="0.25">
      <c r="B57" s="1">
        <f t="shared" si="62"/>
        <v>0</v>
      </c>
      <c r="F57" s="1">
        <f t="shared" si="63"/>
        <v>0</v>
      </c>
      <c r="X57" s="42"/>
      <c r="Y57" s="42"/>
      <c r="Z57" s="42"/>
      <c r="AA57" s="42"/>
      <c r="AB57" s="42"/>
      <c r="AC57" s="42"/>
      <c r="AD57" s="42"/>
      <c r="AE57" s="42"/>
      <c r="AF57" s="42"/>
      <c r="AG57" s="42"/>
      <c r="AH57" s="42"/>
      <c r="AI57" s="42"/>
      <c r="AJ57" s="42"/>
      <c r="AK57" s="42"/>
      <c r="AL57" s="42"/>
      <c r="AM57" s="42"/>
      <c r="AN57" s="42"/>
      <c r="AO57" s="42"/>
      <c r="AP57" s="42"/>
      <c r="AQ57" s="42"/>
      <c r="AR57" s="42"/>
      <c r="AS57" s="42"/>
      <c r="AT57" s="42"/>
      <c r="AU57" s="42"/>
      <c r="CI57" s="15"/>
    </row>
    <row r="58" spans="2:87" x14ac:dyDescent="0.25">
      <c r="B58" s="1">
        <f t="shared" si="62"/>
        <v>0</v>
      </c>
      <c r="F58" s="1">
        <f t="shared" si="63"/>
        <v>0</v>
      </c>
      <c r="X58" s="42"/>
      <c r="Y58" s="42"/>
      <c r="Z58" s="42"/>
      <c r="AA58" s="42"/>
      <c r="AB58" s="42"/>
      <c r="AC58" s="42"/>
      <c r="AD58" s="42"/>
      <c r="AE58" s="42"/>
      <c r="AF58" s="42"/>
      <c r="AG58" s="42"/>
      <c r="AH58" s="42"/>
      <c r="AI58" s="42"/>
      <c r="AJ58" s="42"/>
      <c r="AK58" s="42"/>
      <c r="AL58" s="42"/>
      <c r="AM58" s="42"/>
      <c r="AN58" s="42"/>
      <c r="AO58" s="42"/>
      <c r="AP58" s="42"/>
      <c r="AQ58" s="42"/>
      <c r="AR58" s="42"/>
      <c r="AS58" s="42"/>
      <c r="AT58" s="42"/>
      <c r="AU58" s="42"/>
      <c r="CI58" s="15"/>
    </row>
    <row r="59" spans="2:87" x14ac:dyDescent="0.25">
      <c r="B59" s="1">
        <f t="shared" si="62"/>
        <v>0</v>
      </c>
      <c r="F59" s="1">
        <f t="shared" si="63"/>
        <v>0</v>
      </c>
      <c r="X59" s="42"/>
      <c r="Y59" s="42"/>
      <c r="Z59" s="42"/>
      <c r="AA59" s="42"/>
      <c r="AB59" s="42"/>
      <c r="AC59" s="42"/>
      <c r="AD59" s="42"/>
      <c r="AE59" s="42"/>
      <c r="AF59" s="42"/>
      <c r="AG59" s="42"/>
      <c r="AH59" s="42"/>
      <c r="AI59" s="42"/>
      <c r="AJ59" s="42"/>
      <c r="AK59" s="42"/>
      <c r="AL59" s="42"/>
      <c r="AM59" s="42"/>
      <c r="AN59" s="42"/>
      <c r="AO59" s="42"/>
      <c r="AP59" s="42"/>
      <c r="AQ59" s="42"/>
      <c r="AR59" s="42"/>
      <c r="AS59" s="42"/>
      <c r="AT59" s="42"/>
      <c r="AU59" s="42"/>
      <c r="CI59" s="15"/>
    </row>
    <row r="60" spans="2:87" x14ac:dyDescent="0.25">
      <c r="B60" s="1">
        <f t="shared" si="62"/>
        <v>0</v>
      </c>
      <c r="F60" s="1">
        <f t="shared" si="63"/>
        <v>0</v>
      </c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42"/>
      <c r="AI60" s="42"/>
      <c r="AJ60" s="42"/>
      <c r="AK60" s="42"/>
      <c r="AL60" s="42"/>
      <c r="AM60" s="42"/>
      <c r="AN60" s="42"/>
      <c r="AO60" s="42"/>
      <c r="AP60" s="42"/>
      <c r="AQ60" s="42"/>
      <c r="AR60" s="42"/>
      <c r="AS60" s="42"/>
      <c r="AT60" s="42"/>
      <c r="AU60" s="42"/>
      <c r="CI60" s="15"/>
    </row>
    <row r="61" spans="2:87" x14ac:dyDescent="0.25">
      <c r="B61" s="1">
        <f t="shared" si="62"/>
        <v>0</v>
      </c>
      <c r="F61" s="1">
        <f t="shared" si="63"/>
        <v>0</v>
      </c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CI61" s="15"/>
    </row>
    <row r="62" spans="2:87" x14ac:dyDescent="0.25">
      <c r="B62" s="1">
        <f t="shared" si="62"/>
        <v>0</v>
      </c>
      <c r="F62" s="1">
        <f t="shared" si="63"/>
        <v>0</v>
      </c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2"/>
      <c r="CI62" s="15"/>
    </row>
    <row r="63" spans="2:87" x14ac:dyDescent="0.25">
      <c r="B63" s="1">
        <f t="shared" si="62"/>
        <v>0</v>
      </c>
      <c r="F63" s="1">
        <f t="shared" si="63"/>
        <v>0</v>
      </c>
      <c r="X63" s="42"/>
      <c r="Y63" s="42"/>
      <c r="Z63" s="42"/>
      <c r="AA63" s="42"/>
      <c r="AB63" s="42"/>
      <c r="AC63" s="42"/>
      <c r="AD63" s="42"/>
      <c r="AE63" s="42"/>
      <c r="AF63" s="42"/>
      <c r="AG63" s="42"/>
      <c r="AH63" s="42"/>
      <c r="AI63" s="42"/>
      <c r="AJ63" s="42"/>
      <c r="AK63" s="42"/>
      <c r="AL63" s="42"/>
      <c r="AM63" s="42"/>
      <c r="AN63" s="42"/>
      <c r="AO63" s="42"/>
      <c r="AP63" s="42"/>
      <c r="AQ63" s="42"/>
      <c r="AR63" s="42"/>
      <c r="AS63" s="42"/>
      <c r="AT63" s="42"/>
      <c r="AU63" s="42"/>
      <c r="CI63" s="15"/>
    </row>
    <row r="64" spans="2:87" x14ac:dyDescent="0.25">
      <c r="B64" s="1">
        <f t="shared" si="62"/>
        <v>0</v>
      </c>
      <c r="F64" s="1">
        <f t="shared" si="63"/>
        <v>0</v>
      </c>
      <c r="X64" s="42"/>
      <c r="Y64" s="42"/>
      <c r="Z64" s="42"/>
      <c r="AA64" s="42"/>
      <c r="AB64" s="42"/>
      <c r="AC64" s="42"/>
      <c r="AD64" s="42"/>
      <c r="AE64" s="42"/>
      <c r="AF64" s="42"/>
      <c r="AG64" s="42"/>
      <c r="AH64" s="42"/>
      <c r="AI64" s="42"/>
      <c r="AJ64" s="42"/>
      <c r="AK64" s="42"/>
      <c r="AL64" s="42"/>
      <c r="AM64" s="42"/>
      <c r="AN64" s="42"/>
      <c r="AO64" s="42"/>
      <c r="AP64" s="42"/>
      <c r="AQ64" s="42"/>
      <c r="AR64" s="42"/>
      <c r="AS64" s="42"/>
      <c r="AT64" s="42"/>
      <c r="AU64" s="42"/>
      <c r="CI64" s="15"/>
    </row>
    <row r="65" spans="2:87" x14ac:dyDescent="0.25">
      <c r="B65" s="1">
        <f t="shared" si="62"/>
        <v>0</v>
      </c>
      <c r="F65" s="1">
        <f t="shared" si="63"/>
        <v>0</v>
      </c>
      <c r="X65" s="42"/>
      <c r="Y65" s="42"/>
      <c r="Z65" s="42"/>
      <c r="AA65" s="42"/>
      <c r="AB65" s="42"/>
      <c r="AC65" s="42"/>
      <c r="AD65" s="42"/>
      <c r="AE65" s="42"/>
      <c r="AF65" s="42"/>
      <c r="AG65" s="42"/>
      <c r="AH65" s="42"/>
      <c r="AI65" s="42"/>
      <c r="AJ65" s="42"/>
      <c r="AK65" s="42"/>
      <c r="AL65" s="42"/>
      <c r="AM65" s="42"/>
      <c r="AN65" s="42"/>
      <c r="AO65" s="42"/>
      <c r="AP65" s="42"/>
      <c r="AQ65" s="42"/>
      <c r="AR65" s="42"/>
      <c r="AS65" s="42"/>
      <c r="AT65" s="42"/>
      <c r="AU65" s="42"/>
      <c r="CI65" s="15"/>
    </row>
    <row r="66" spans="2:87" x14ac:dyDescent="0.25">
      <c r="B66" s="1">
        <f t="shared" si="62"/>
        <v>0</v>
      </c>
      <c r="F66" s="1">
        <f t="shared" si="63"/>
        <v>0</v>
      </c>
      <c r="X66" s="42"/>
      <c r="Y66" s="42"/>
      <c r="Z66" s="42"/>
      <c r="AA66" s="42"/>
      <c r="AB66" s="42"/>
      <c r="AC66" s="42"/>
      <c r="AD66" s="42"/>
      <c r="AE66" s="42"/>
      <c r="AF66" s="42"/>
      <c r="AG66" s="42"/>
      <c r="AH66" s="42"/>
      <c r="AI66" s="42"/>
      <c r="AJ66" s="42"/>
      <c r="AK66" s="42"/>
      <c r="AL66" s="42"/>
      <c r="AM66" s="42"/>
      <c r="AN66" s="42"/>
      <c r="AO66" s="42"/>
      <c r="AP66" s="42"/>
      <c r="AQ66" s="42"/>
      <c r="AR66" s="42"/>
      <c r="AS66" s="42"/>
      <c r="AT66" s="42"/>
      <c r="AU66" s="42"/>
      <c r="CI66" s="15"/>
    </row>
    <row r="67" spans="2:87" x14ac:dyDescent="0.25">
      <c r="B67" s="1">
        <f t="shared" si="62"/>
        <v>0</v>
      </c>
      <c r="F67" s="1">
        <f t="shared" si="63"/>
        <v>0</v>
      </c>
      <c r="X67" s="42"/>
      <c r="Y67" s="42"/>
      <c r="Z67" s="42"/>
      <c r="AA67" s="42"/>
      <c r="AB67" s="42"/>
      <c r="AC67" s="42"/>
      <c r="AD67" s="42"/>
      <c r="AE67" s="42"/>
      <c r="AF67" s="42"/>
      <c r="AG67" s="42"/>
      <c r="AH67" s="42"/>
      <c r="AI67" s="42"/>
      <c r="AJ67" s="42"/>
      <c r="AK67" s="42"/>
      <c r="AL67" s="42"/>
      <c r="AM67" s="42"/>
      <c r="AN67" s="42"/>
      <c r="AO67" s="42"/>
      <c r="AP67" s="42"/>
      <c r="AQ67" s="42"/>
      <c r="AR67" s="42"/>
      <c r="AS67" s="42"/>
      <c r="AT67" s="42"/>
      <c r="AU67" s="42"/>
      <c r="CI67" s="15"/>
    </row>
    <row r="68" spans="2:87" x14ac:dyDescent="0.25">
      <c r="B68" s="1">
        <f t="shared" si="62"/>
        <v>0</v>
      </c>
      <c r="F68" s="1">
        <f t="shared" si="63"/>
        <v>0</v>
      </c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42"/>
      <c r="AI68" s="42"/>
      <c r="AJ68" s="42"/>
      <c r="AK68" s="42"/>
      <c r="AL68" s="42"/>
      <c r="AM68" s="42"/>
      <c r="AN68" s="42"/>
      <c r="AO68" s="42"/>
      <c r="AP68" s="42"/>
      <c r="AQ68" s="42"/>
      <c r="AR68" s="42"/>
      <c r="AS68" s="42"/>
      <c r="AT68" s="42"/>
      <c r="AU68" s="42"/>
      <c r="CI68" s="15"/>
    </row>
    <row r="69" spans="2:87" x14ac:dyDescent="0.25">
      <c r="B69" s="1">
        <f t="shared" si="62"/>
        <v>0</v>
      </c>
      <c r="F69" s="1">
        <f t="shared" si="63"/>
        <v>0</v>
      </c>
      <c r="X69" s="42"/>
      <c r="Y69" s="42"/>
      <c r="Z69" s="42"/>
      <c r="AA69" s="42"/>
      <c r="AB69" s="42"/>
      <c r="AC69" s="42"/>
      <c r="AD69" s="42"/>
      <c r="AE69" s="42"/>
      <c r="AF69" s="42"/>
      <c r="AG69" s="42"/>
      <c r="AH69" s="42"/>
      <c r="AI69" s="42"/>
      <c r="AJ69" s="42"/>
      <c r="AK69" s="42"/>
      <c r="AL69" s="42"/>
      <c r="AM69" s="42"/>
      <c r="AN69" s="42"/>
      <c r="AO69" s="42"/>
      <c r="AP69" s="42"/>
      <c r="AQ69" s="42"/>
      <c r="AR69" s="42"/>
      <c r="AS69" s="42"/>
      <c r="AT69" s="42"/>
      <c r="AU69" s="42"/>
      <c r="CI69" s="15"/>
    </row>
    <row r="70" spans="2:87" x14ac:dyDescent="0.25">
      <c r="B70" s="1">
        <f t="shared" si="62"/>
        <v>0</v>
      </c>
      <c r="F70" s="1">
        <f t="shared" ref="F70:F95" si="64">+K70</f>
        <v>0</v>
      </c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CI70" s="15"/>
    </row>
    <row r="71" spans="2:87" x14ac:dyDescent="0.25">
      <c r="B71" s="1">
        <f t="shared" si="62"/>
        <v>0</v>
      </c>
      <c r="F71" s="1">
        <f t="shared" si="64"/>
        <v>0</v>
      </c>
      <c r="X71" s="42"/>
      <c r="Y71" s="42"/>
      <c r="Z71" s="42"/>
      <c r="AA71" s="42"/>
      <c r="AB71" s="42"/>
      <c r="AC71" s="42"/>
      <c r="AD71" s="42"/>
      <c r="AE71" s="42"/>
      <c r="AF71" s="42"/>
      <c r="AG71" s="42"/>
      <c r="AH71" s="42"/>
      <c r="AI71" s="42"/>
      <c r="AJ71" s="42"/>
      <c r="AK71" s="42"/>
      <c r="AL71" s="42"/>
      <c r="AM71" s="42"/>
      <c r="AN71" s="42"/>
      <c r="AO71" s="42"/>
      <c r="AP71" s="42"/>
      <c r="AQ71" s="42"/>
      <c r="AR71" s="42"/>
      <c r="AS71" s="42"/>
      <c r="AT71" s="42"/>
      <c r="AU71" s="42"/>
      <c r="CI71" s="15"/>
    </row>
    <row r="72" spans="2:87" x14ac:dyDescent="0.25">
      <c r="B72" s="1">
        <f t="shared" si="62"/>
        <v>0</v>
      </c>
      <c r="F72" s="1">
        <f t="shared" si="64"/>
        <v>0</v>
      </c>
      <c r="X72" s="42"/>
      <c r="Y72" s="42"/>
      <c r="Z72" s="42"/>
      <c r="AA72" s="42"/>
      <c r="AB72" s="42"/>
      <c r="AC72" s="42"/>
      <c r="AD72" s="42"/>
      <c r="AE72" s="42"/>
      <c r="AF72" s="42"/>
      <c r="AG72" s="42"/>
      <c r="AH72" s="42"/>
      <c r="AI72" s="42"/>
      <c r="AJ72" s="42"/>
      <c r="AK72" s="42"/>
      <c r="AL72" s="42"/>
      <c r="AM72" s="42"/>
      <c r="AN72" s="42"/>
      <c r="AO72" s="42"/>
      <c r="AP72" s="42"/>
      <c r="AQ72" s="42"/>
      <c r="AR72" s="42"/>
      <c r="AS72" s="42"/>
      <c r="AT72" s="42"/>
      <c r="AU72" s="42"/>
      <c r="CI72" s="15"/>
    </row>
    <row r="73" spans="2:87" x14ac:dyDescent="0.25">
      <c r="B73" s="1">
        <f t="shared" si="62"/>
        <v>0</v>
      </c>
      <c r="F73" s="1">
        <f t="shared" si="64"/>
        <v>0</v>
      </c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N73" s="42"/>
      <c r="AO73" s="42"/>
      <c r="AP73" s="42"/>
      <c r="AQ73" s="42"/>
      <c r="AR73" s="42"/>
      <c r="AS73" s="42"/>
      <c r="AT73" s="42"/>
      <c r="AU73" s="42"/>
      <c r="CI73" s="15"/>
    </row>
    <row r="74" spans="2:87" x14ac:dyDescent="0.25">
      <c r="B74" s="1">
        <f t="shared" si="62"/>
        <v>0</v>
      </c>
      <c r="F74" s="1">
        <f t="shared" si="64"/>
        <v>0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CI74" s="15"/>
    </row>
    <row r="75" spans="2:87" x14ac:dyDescent="0.25">
      <c r="B75" s="1">
        <f t="shared" si="62"/>
        <v>0</v>
      </c>
      <c r="F75" s="1">
        <f t="shared" si="64"/>
        <v>0</v>
      </c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N75" s="42"/>
      <c r="AO75" s="42"/>
      <c r="AP75" s="42"/>
      <c r="AQ75" s="42"/>
      <c r="AR75" s="42"/>
      <c r="AS75" s="42"/>
      <c r="AT75" s="42"/>
      <c r="AU75" s="42"/>
      <c r="CI75" s="15"/>
    </row>
    <row r="76" spans="2:87" x14ac:dyDescent="0.25">
      <c r="B76" s="1">
        <f t="shared" si="62"/>
        <v>0</v>
      </c>
      <c r="F76" s="1">
        <f t="shared" si="64"/>
        <v>0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N76" s="42"/>
      <c r="AO76" s="42"/>
      <c r="AP76" s="42"/>
      <c r="AQ76" s="42"/>
      <c r="AR76" s="42"/>
      <c r="AS76" s="42"/>
      <c r="AT76" s="42"/>
      <c r="AU76" s="42"/>
      <c r="CI76" s="15"/>
    </row>
    <row r="77" spans="2:87" x14ac:dyDescent="0.25">
      <c r="B77" s="1">
        <f t="shared" si="62"/>
        <v>0</v>
      </c>
      <c r="F77" s="1">
        <f t="shared" si="64"/>
        <v>0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N77" s="42"/>
      <c r="AO77" s="42"/>
      <c r="AP77" s="42"/>
      <c r="AQ77" s="42"/>
      <c r="AR77" s="42"/>
      <c r="AS77" s="42"/>
      <c r="AT77" s="42"/>
      <c r="AU77" s="42"/>
      <c r="CI77" s="15"/>
    </row>
    <row r="78" spans="2:87" x14ac:dyDescent="0.25">
      <c r="B78" s="1">
        <f t="shared" ref="B78:B79" si="65">+K78</f>
        <v>0</v>
      </c>
      <c r="F78" s="1">
        <f t="shared" si="64"/>
        <v>0</v>
      </c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CI78" s="15"/>
    </row>
    <row r="79" spans="2:87" x14ac:dyDescent="0.25">
      <c r="B79" s="1">
        <f t="shared" si="65"/>
        <v>0</v>
      </c>
      <c r="F79" s="1">
        <f t="shared" si="64"/>
        <v>0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42"/>
      <c r="AU79" s="42"/>
      <c r="CI79" s="15"/>
    </row>
    <row r="80" spans="2:87" x14ac:dyDescent="0.25">
      <c r="F80" s="1">
        <f t="shared" si="64"/>
        <v>0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CI80" s="15"/>
    </row>
    <row r="81" spans="6:47" x14ac:dyDescent="0.25">
      <c r="F81" s="1">
        <f t="shared" si="64"/>
        <v>0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N81" s="42"/>
      <c r="AO81" s="42"/>
      <c r="AP81" s="42"/>
      <c r="AQ81" s="42"/>
      <c r="AR81" s="42"/>
      <c r="AS81" s="42"/>
      <c r="AT81" s="42"/>
      <c r="AU81" s="42"/>
    </row>
    <row r="82" spans="6:47" x14ac:dyDescent="0.25">
      <c r="F82" s="1">
        <f t="shared" si="64"/>
        <v>0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42"/>
      <c r="AU82" s="42"/>
    </row>
    <row r="83" spans="6:47" x14ac:dyDescent="0.25">
      <c r="F83" s="1">
        <f t="shared" si="64"/>
        <v>0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N83" s="42"/>
      <c r="AO83" s="42"/>
      <c r="AP83" s="42"/>
      <c r="AQ83" s="42"/>
      <c r="AR83" s="42"/>
      <c r="AS83" s="42"/>
      <c r="AT83" s="42"/>
      <c r="AU83" s="42"/>
    </row>
    <row r="84" spans="6:47" x14ac:dyDescent="0.25">
      <c r="F84" s="1">
        <f t="shared" si="64"/>
        <v>0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N84" s="42"/>
      <c r="AO84" s="42"/>
      <c r="AP84" s="42"/>
      <c r="AQ84" s="42"/>
      <c r="AR84" s="42"/>
      <c r="AS84" s="42"/>
      <c r="AT84" s="42"/>
      <c r="AU84" s="42"/>
    </row>
    <row r="85" spans="6:47" x14ac:dyDescent="0.25">
      <c r="F85" s="1">
        <f t="shared" si="64"/>
        <v>0</v>
      </c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N85" s="42"/>
      <c r="AO85" s="42"/>
      <c r="AP85" s="42"/>
      <c r="AQ85" s="42"/>
      <c r="AR85" s="42"/>
      <c r="AS85" s="42"/>
      <c r="AT85" s="42"/>
      <c r="AU85" s="42"/>
    </row>
    <row r="86" spans="6:47" x14ac:dyDescent="0.25">
      <c r="F86" s="1">
        <f t="shared" si="64"/>
        <v>0</v>
      </c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N86" s="42"/>
      <c r="AO86" s="42"/>
      <c r="AP86" s="42"/>
      <c r="AQ86" s="42"/>
      <c r="AR86" s="42"/>
      <c r="AS86" s="42"/>
      <c r="AT86" s="42"/>
      <c r="AU86" s="42"/>
    </row>
    <row r="87" spans="6:47" x14ac:dyDescent="0.25">
      <c r="F87" s="1">
        <f t="shared" si="64"/>
        <v>0</v>
      </c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42"/>
      <c r="AL87" s="42"/>
      <c r="AM87" s="42"/>
      <c r="AN87" s="42"/>
      <c r="AO87" s="42"/>
      <c r="AP87" s="42"/>
      <c r="AQ87" s="42"/>
      <c r="AR87" s="42"/>
      <c r="AS87" s="42"/>
      <c r="AT87" s="42"/>
      <c r="AU87" s="42"/>
    </row>
    <row r="88" spans="6:47" x14ac:dyDescent="0.25">
      <c r="F88" s="1">
        <f t="shared" si="64"/>
        <v>0</v>
      </c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N88" s="42"/>
      <c r="AO88" s="42"/>
      <c r="AP88" s="42"/>
      <c r="AQ88" s="42"/>
      <c r="AR88" s="42"/>
      <c r="AS88" s="42"/>
      <c r="AT88" s="42"/>
      <c r="AU88" s="42"/>
    </row>
    <row r="89" spans="6:47" x14ac:dyDescent="0.25">
      <c r="F89" s="1">
        <f t="shared" si="64"/>
        <v>0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  <c r="AU89" s="42"/>
    </row>
    <row r="90" spans="6:47" x14ac:dyDescent="0.25">
      <c r="F90" s="1">
        <f t="shared" si="64"/>
        <v>0</v>
      </c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N90" s="42"/>
      <c r="AO90" s="42"/>
      <c r="AP90" s="42"/>
      <c r="AQ90" s="42"/>
      <c r="AR90" s="42"/>
      <c r="AS90" s="42"/>
      <c r="AT90" s="42"/>
      <c r="AU90" s="42"/>
    </row>
    <row r="91" spans="6:47" x14ac:dyDescent="0.25">
      <c r="F91" s="1">
        <f t="shared" si="64"/>
        <v>0</v>
      </c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N91" s="42"/>
      <c r="AO91" s="42"/>
      <c r="AP91" s="42"/>
      <c r="AQ91" s="42"/>
      <c r="AR91" s="42"/>
      <c r="AS91" s="42"/>
      <c r="AT91" s="42"/>
      <c r="AU91" s="42"/>
    </row>
    <row r="92" spans="6:47" x14ac:dyDescent="0.25">
      <c r="F92" s="1">
        <f t="shared" si="64"/>
        <v>0</v>
      </c>
      <c r="X92" s="42"/>
      <c r="Y92" s="42"/>
      <c r="Z92" s="42"/>
      <c r="AA92" s="42"/>
      <c r="AB92" s="42"/>
      <c r="AC92" s="42"/>
      <c r="AD92" s="42"/>
      <c r="AE92" s="42"/>
      <c r="AF92" s="42"/>
      <c r="AG92" s="42"/>
      <c r="AH92" s="42"/>
      <c r="AI92" s="42"/>
      <c r="AJ92" s="42"/>
      <c r="AK92" s="42"/>
      <c r="AL92" s="42"/>
      <c r="AM92" s="42"/>
      <c r="AN92" s="42"/>
      <c r="AO92" s="42"/>
      <c r="AP92" s="42"/>
      <c r="AQ92" s="42"/>
      <c r="AR92" s="42"/>
      <c r="AS92" s="42"/>
      <c r="AT92" s="42"/>
      <c r="AU92" s="42"/>
    </row>
    <row r="93" spans="6:47" x14ac:dyDescent="0.25">
      <c r="F93" s="1">
        <f t="shared" si="64"/>
        <v>0</v>
      </c>
      <c r="X93" s="42"/>
      <c r="Y93" s="42"/>
      <c r="Z93" s="42"/>
      <c r="AA93" s="42"/>
      <c r="AB93" s="42"/>
      <c r="AC93" s="42"/>
      <c r="AD93" s="42"/>
      <c r="AE93" s="42"/>
      <c r="AF93" s="42"/>
      <c r="AG93" s="42"/>
      <c r="AH93" s="42"/>
      <c r="AI93" s="42"/>
      <c r="AJ93" s="42"/>
      <c r="AK93" s="42"/>
      <c r="AL93" s="42"/>
      <c r="AM93" s="42"/>
      <c r="AN93" s="42"/>
      <c r="AO93" s="42"/>
      <c r="AP93" s="42"/>
      <c r="AQ93" s="42"/>
      <c r="AR93" s="42"/>
      <c r="AS93" s="42"/>
      <c r="AT93" s="42"/>
      <c r="AU93" s="42"/>
    </row>
    <row r="94" spans="6:47" x14ac:dyDescent="0.25">
      <c r="F94" s="1">
        <f t="shared" si="64"/>
        <v>0</v>
      </c>
    </row>
    <row r="95" spans="6:47" x14ac:dyDescent="0.25">
      <c r="F95" s="1">
        <f t="shared" si="64"/>
        <v>0</v>
      </c>
    </row>
  </sheetData>
  <sheetProtection sort="0" autoFilter="0"/>
  <autoFilter ref="A4:CJ95">
    <filterColumn colId="50" showButton="0"/>
    <filterColumn colId="56" showButton="0"/>
    <filterColumn colId="62" showButton="0"/>
    <filterColumn colId="68" showButton="0"/>
    <filterColumn colId="74" showButton="0"/>
    <filterColumn colId="80" showButton="0"/>
  </autoFilter>
  <mergeCells count="11">
    <mergeCell ref="CR3:CR4"/>
    <mergeCell ref="CS3:CS4"/>
    <mergeCell ref="A2:CI2"/>
    <mergeCell ref="A3:E3"/>
    <mergeCell ref="G3:BA3"/>
    <mergeCell ref="BB3:BH3"/>
    <mergeCell ref="BI3:BO3"/>
    <mergeCell ref="BP3:BV3"/>
    <mergeCell ref="BW3:CC3"/>
    <mergeCell ref="CD3:CJ3"/>
    <mergeCell ref="CK3:CQ3"/>
  </mergeCells>
  <conditionalFormatting sqref="AW8:AW14">
    <cfRule type="cellIs" dxfId="85" priority="36" operator="equal">
      <formula>"-"</formula>
    </cfRule>
  </conditionalFormatting>
  <conditionalFormatting sqref="I8:I40">
    <cfRule type="containsText" dxfId="84" priority="25" operator="containsText" text="N-1">
      <formula>NOT(ISERROR(SEARCH("N-1",I8)))</formula>
    </cfRule>
    <cfRule type="cellIs" dxfId="83" priority="27" operator="equal">
      <formula>"RD"</formula>
    </cfRule>
    <cfRule type="cellIs" dxfId="82" priority="28" operator="equal">
      <formula>"MTT"</formula>
    </cfRule>
    <cfRule type="cellIs" dxfId="81" priority="29" operator="equal">
      <formula>"MAT-1"</formula>
    </cfRule>
    <cfRule type="cellIs" dxfId="80" priority="30" operator="equal">
      <formula>"MA-1"</formula>
    </cfRule>
    <cfRule type="cellIs" dxfId="79" priority="31" operator="equal">
      <formula>"EDUC"</formula>
    </cfRule>
    <cfRule type="cellIs" dxfId="78" priority="32" operator="equal">
      <formula>"EDUC"</formula>
    </cfRule>
    <cfRule type="cellIs" dxfId="77" priority="33" operator="equal">
      <formula>"EC"</formula>
    </cfRule>
    <cfRule type="cellIs" dxfId="76" priority="34" operator="equal">
      <formula>"RG"</formula>
    </cfRule>
  </conditionalFormatting>
  <conditionalFormatting sqref="AW15:AW40">
    <cfRule type="cellIs" dxfId="75" priority="35" operator="equal">
      <formula>"-"</formula>
    </cfRule>
  </conditionalFormatting>
  <conditionalFormatting sqref="H8:H16">
    <cfRule type="containsText" dxfId="74" priority="24" operator="containsText" text="MAINTIEN 1/2">
      <formula>NOT(ISERROR(SEARCH("MAINTIEN 1/2",H8)))</formula>
    </cfRule>
  </conditionalFormatting>
  <conditionalFormatting sqref="H17:H40">
    <cfRule type="containsText" dxfId="73" priority="23" operator="containsText" text="MAINTIEN 1/2">
      <formula>NOT(ISERROR(SEARCH("MAINTIEN 1/2",H17)))</formula>
    </cfRule>
  </conditionalFormatting>
  <conditionalFormatting sqref="AW7">
    <cfRule type="cellIs" dxfId="72" priority="11" operator="equal">
      <formula>"-"</formula>
    </cfRule>
  </conditionalFormatting>
  <conditionalFormatting sqref="I7">
    <cfRule type="containsText" dxfId="71" priority="2" operator="containsText" text="N-1">
      <formula>NOT(ISERROR(SEARCH("N-1",I7)))</formula>
    </cfRule>
    <cfRule type="cellIs" dxfId="70" priority="3" operator="equal">
      <formula>"RD"</formula>
    </cfRule>
    <cfRule type="cellIs" dxfId="69" priority="4" operator="equal">
      <formula>"MTT"</formula>
    </cfRule>
    <cfRule type="cellIs" dxfId="68" priority="5" operator="equal">
      <formula>"MAT-1"</formula>
    </cfRule>
    <cfRule type="cellIs" dxfId="67" priority="6" operator="equal">
      <formula>"MA-1"</formula>
    </cfRule>
    <cfRule type="cellIs" dxfId="66" priority="7" operator="equal">
      <formula>"EDUC"</formula>
    </cfRule>
    <cfRule type="cellIs" dxfId="65" priority="8" operator="equal">
      <formula>"EDUC"</formula>
    </cfRule>
    <cfRule type="cellIs" dxfId="64" priority="9" operator="equal">
      <formula>"EC"</formula>
    </cfRule>
    <cfRule type="cellIs" dxfId="63" priority="10" operator="equal">
      <formula>"RG"</formula>
    </cfRule>
  </conditionalFormatting>
  <conditionalFormatting sqref="H7">
    <cfRule type="containsText" dxfId="62" priority="1" operator="containsText" text="MAINTIEN 1/2">
      <formula>NOT(ISERROR(SEARCH("MAINTIEN 1/2",H7)))</formula>
    </cfRule>
  </conditionalFormatting>
  <dataValidations count="1">
    <dataValidation type="list" allowBlank="1" showInputMessage="1" sqref="A7:A19">
      <formula1>OFFSET(SECUSIEGE,MATCH(E7,ETAB2,0)-1,0,COUNTIF(ETAB2,E7))</formula1>
    </dataValidation>
  </dataValidations>
  <pageMargins left="0.7" right="0.7" top="0.75" bottom="0.75" header="0.3" footer="0.3"/>
  <pageSetup paperSize="9" orientation="portrait" verticalDpi="4294967295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BASE!$H$1:$H$32</xm:f>
          </x14:formula1>
          <xm:sqref>BF7:BF40 CH7:CH40 CA7:CA40 CO7:CO40 BM7:BM40 BT7:BT40</xm:sqref>
        </x14:dataValidation>
        <x14:dataValidation type="list" allowBlank="1" showInputMessage="1" showErrorMessage="1">
          <x14:formula1>
            <xm:f>BASE!$O$1:$O$3</xm:f>
          </x14:formula1>
          <xm:sqref>H17:H40</xm:sqref>
        </x14:dataValidation>
        <x14:dataValidation type="list" allowBlank="1" showInputMessage="1" showErrorMessage="1">
          <x14:formula1>
            <xm:f>BASE!$J$1:$J$10</xm:f>
          </x14:formula1>
          <xm:sqref>E7:E40</xm:sqref>
        </x14:dataValidation>
        <x14:dataValidation type="list" allowBlank="1" showInputMessage="1" showErrorMessage="1">
          <x14:formula1>
            <xm:f>BASE!$O$1:$O$5</xm:f>
          </x14:formula1>
          <xm:sqref>H7:H16</xm:sqref>
        </x14:dataValidation>
        <x14:dataValidation type="list" allowBlank="1" showInputMessage="1" showErrorMessage="1">
          <x14:formula1>
            <xm:f>BASE!$L$1:$L$10</xm:f>
          </x14:formula1>
          <xm:sqref>G7:G40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4" tint="0.39997558519241921"/>
  </sheetPr>
  <dimension ref="A1:T41"/>
  <sheetViews>
    <sheetView workbookViewId="0">
      <selection activeCell="B8" sqref="B8"/>
    </sheetView>
  </sheetViews>
  <sheetFormatPr baseColWidth="10" defaultRowHeight="15" x14ac:dyDescent="0.25"/>
  <cols>
    <col min="1" max="1" width="18.7109375" bestFit="1" customWidth="1"/>
    <col min="20" max="20" width="22.7109375" customWidth="1"/>
  </cols>
  <sheetData>
    <row r="1" spans="1:20" x14ac:dyDescent="0.25">
      <c r="A1" s="2">
        <v>1</v>
      </c>
      <c r="B1" s="3" t="s">
        <v>141</v>
      </c>
      <c r="C1" s="3" t="s">
        <v>128</v>
      </c>
      <c r="D1" s="4">
        <v>22</v>
      </c>
      <c r="E1" s="4" t="s">
        <v>92</v>
      </c>
      <c r="H1" s="13">
        <v>41883</v>
      </c>
      <c r="J1">
        <v>1</v>
      </c>
      <c r="L1" s="35" t="s">
        <v>10</v>
      </c>
      <c r="M1">
        <v>0</v>
      </c>
      <c r="N1" t="s">
        <v>20</v>
      </c>
      <c r="O1" t="s">
        <v>55</v>
      </c>
      <c r="Q1">
        <v>1</v>
      </c>
      <c r="S1" s="123" t="s">
        <v>84</v>
      </c>
      <c r="T1" s="124"/>
    </row>
    <row r="2" spans="1:20" x14ac:dyDescent="0.25">
      <c r="A2" s="2">
        <v>2</v>
      </c>
      <c r="B2" s="3" t="s">
        <v>142</v>
      </c>
      <c r="C2" s="3" t="s">
        <v>50</v>
      </c>
      <c r="D2" s="4">
        <v>22</v>
      </c>
      <c r="E2" s="4" t="s">
        <v>92</v>
      </c>
      <c r="H2" s="13">
        <v>41913</v>
      </c>
      <c r="J2">
        <v>11</v>
      </c>
      <c r="K2" t="s">
        <v>74</v>
      </c>
      <c r="L2" s="35" t="s">
        <v>73</v>
      </c>
      <c r="M2">
        <v>0</v>
      </c>
      <c r="N2" t="s">
        <v>21</v>
      </c>
      <c r="O2" t="s">
        <v>56</v>
      </c>
      <c r="Q2">
        <v>0</v>
      </c>
      <c r="S2" s="78" t="s">
        <v>85</v>
      </c>
      <c r="T2" s="79" t="s">
        <v>89</v>
      </c>
    </row>
    <row r="3" spans="1:20" x14ac:dyDescent="0.25">
      <c r="A3" s="2">
        <v>3</v>
      </c>
      <c r="B3" s="3" t="s">
        <v>143</v>
      </c>
      <c r="C3" s="3" t="s">
        <v>133</v>
      </c>
      <c r="D3" s="4">
        <v>22</v>
      </c>
      <c r="E3" s="4" t="s">
        <v>134</v>
      </c>
      <c r="H3" s="13">
        <v>41944</v>
      </c>
      <c r="J3">
        <v>12</v>
      </c>
      <c r="L3" s="35" t="s">
        <v>8</v>
      </c>
      <c r="M3">
        <v>3</v>
      </c>
      <c r="N3" t="s">
        <v>15</v>
      </c>
      <c r="O3" t="s">
        <v>75</v>
      </c>
      <c r="S3" s="78" t="s">
        <v>87</v>
      </c>
      <c r="T3" s="79" t="s">
        <v>90</v>
      </c>
    </row>
    <row r="4" spans="1:20" x14ac:dyDescent="0.25">
      <c r="A4" s="2">
        <v>4</v>
      </c>
      <c r="B4" s="3" t="s">
        <v>144</v>
      </c>
      <c r="C4" s="3" t="s">
        <v>132</v>
      </c>
      <c r="D4" s="4">
        <v>22</v>
      </c>
      <c r="E4" s="4" t="s">
        <v>92</v>
      </c>
      <c r="H4" s="13">
        <v>41974</v>
      </c>
      <c r="J4">
        <v>13</v>
      </c>
      <c r="K4" t="s">
        <v>74</v>
      </c>
      <c r="L4" s="35" t="s">
        <v>9</v>
      </c>
      <c r="M4">
        <v>0</v>
      </c>
      <c r="N4" t="s">
        <v>16</v>
      </c>
      <c r="O4" t="s">
        <v>15</v>
      </c>
      <c r="S4" s="78" t="s">
        <v>86</v>
      </c>
      <c r="T4" s="79" t="s">
        <v>81</v>
      </c>
    </row>
    <row r="5" spans="1:20" ht="15.75" thickBot="1" x14ac:dyDescent="0.3">
      <c r="A5" s="2">
        <v>5</v>
      </c>
      <c r="B5" s="3" t="s">
        <v>145</v>
      </c>
      <c r="C5" s="3" t="s">
        <v>135</v>
      </c>
      <c r="D5" s="4">
        <v>22</v>
      </c>
      <c r="E5" s="4" t="s">
        <v>130</v>
      </c>
      <c r="H5" s="13">
        <v>42005</v>
      </c>
      <c r="J5">
        <v>14</v>
      </c>
      <c r="L5" s="35" t="s">
        <v>12</v>
      </c>
      <c r="M5">
        <v>0</v>
      </c>
      <c r="N5" t="s">
        <v>17</v>
      </c>
      <c r="O5" s="36" t="s">
        <v>57</v>
      </c>
      <c r="S5" s="80" t="s">
        <v>88</v>
      </c>
      <c r="T5" s="81" t="s">
        <v>77</v>
      </c>
    </row>
    <row r="6" spans="1:20" x14ac:dyDescent="0.25">
      <c r="A6" s="2">
        <v>6</v>
      </c>
      <c r="B6" s="3" t="s">
        <v>146</v>
      </c>
      <c r="C6" s="3" t="s">
        <v>129</v>
      </c>
      <c r="D6" s="4">
        <v>22</v>
      </c>
      <c r="E6" s="4" t="s">
        <v>130</v>
      </c>
      <c r="H6" s="13">
        <v>42036</v>
      </c>
      <c r="J6">
        <v>22</v>
      </c>
      <c r="K6" t="s">
        <v>74</v>
      </c>
      <c r="L6" s="35" t="s">
        <v>13</v>
      </c>
      <c r="M6">
        <v>0</v>
      </c>
      <c r="N6" t="s">
        <v>14</v>
      </c>
    </row>
    <row r="7" spans="1:20" x14ac:dyDescent="0.25">
      <c r="A7" s="2">
        <v>7</v>
      </c>
      <c r="B7" s="3" t="s">
        <v>147</v>
      </c>
      <c r="C7" s="3" t="s">
        <v>131</v>
      </c>
      <c r="D7" s="4">
        <v>22</v>
      </c>
      <c r="E7" s="4" t="s">
        <v>92</v>
      </c>
      <c r="H7" s="13">
        <v>42064</v>
      </c>
      <c r="J7">
        <v>31</v>
      </c>
      <c r="L7" s="35" t="s">
        <v>14</v>
      </c>
      <c r="M7">
        <v>0</v>
      </c>
      <c r="N7" t="s">
        <v>22</v>
      </c>
    </row>
    <row r="8" spans="1:20" x14ac:dyDescent="0.25">
      <c r="A8" s="2"/>
      <c r="B8" s="3"/>
      <c r="C8" s="3"/>
      <c r="D8" s="4"/>
      <c r="E8" s="4"/>
      <c r="H8" s="13">
        <v>42095</v>
      </c>
      <c r="J8">
        <v>32</v>
      </c>
      <c r="L8" s="35" t="s">
        <v>18</v>
      </c>
      <c r="M8">
        <v>0</v>
      </c>
    </row>
    <row r="9" spans="1:20" x14ac:dyDescent="0.25">
      <c r="A9" s="2"/>
      <c r="B9" s="3"/>
      <c r="C9" s="3"/>
      <c r="D9" s="4"/>
      <c r="E9" s="4"/>
      <c r="H9" s="13">
        <v>42125</v>
      </c>
      <c r="J9">
        <v>33</v>
      </c>
      <c r="L9" s="35" t="s">
        <v>19</v>
      </c>
      <c r="M9">
        <v>0</v>
      </c>
    </row>
    <row r="10" spans="1:20" x14ac:dyDescent="0.25">
      <c r="A10" s="2"/>
      <c r="B10" s="3"/>
      <c r="C10" s="3"/>
      <c r="D10" s="4"/>
      <c r="E10" s="4"/>
      <c r="H10" s="13">
        <v>42156</v>
      </c>
      <c r="L10" s="35"/>
    </row>
    <row r="11" spans="1:20" x14ac:dyDescent="0.25">
      <c r="A11" s="2"/>
      <c r="B11" s="3"/>
      <c r="C11" s="3"/>
      <c r="D11" s="4"/>
      <c r="E11" s="4"/>
      <c r="H11" s="13">
        <v>42186</v>
      </c>
      <c r="L11" s="35"/>
    </row>
    <row r="12" spans="1:20" x14ac:dyDescent="0.25">
      <c r="A12" s="2"/>
      <c r="B12" s="3"/>
      <c r="C12" s="3"/>
      <c r="D12" s="4"/>
      <c r="E12" s="4"/>
      <c r="H12" s="13">
        <v>42217</v>
      </c>
      <c r="L12" s="35"/>
    </row>
    <row r="13" spans="1:20" x14ac:dyDescent="0.25">
      <c r="A13" s="2"/>
      <c r="B13" s="3"/>
      <c r="C13" s="3"/>
      <c r="D13" s="4"/>
      <c r="E13" s="4"/>
      <c r="H13" s="13">
        <v>42248</v>
      </c>
    </row>
    <row r="14" spans="1:20" x14ac:dyDescent="0.25">
      <c r="A14" s="2"/>
      <c r="B14" s="3"/>
      <c r="C14" s="3"/>
      <c r="D14" s="4"/>
      <c r="E14" s="4"/>
      <c r="H14" s="13">
        <v>42278</v>
      </c>
    </row>
    <row r="15" spans="1:20" x14ac:dyDescent="0.25">
      <c r="A15" s="2"/>
      <c r="B15" s="3"/>
      <c r="C15" s="3"/>
      <c r="D15" s="4"/>
      <c r="E15" s="4"/>
      <c r="H15" s="13">
        <v>42309</v>
      </c>
    </row>
    <row r="16" spans="1:20" x14ac:dyDescent="0.25">
      <c r="A16" s="2"/>
      <c r="B16" s="3"/>
      <c r="C16" s="3"/>
      <c r="D16" s="4"/>
      <c r="E16" s="4"/>
      <c r="H16" s="13">
        <v>42339</v>
      </c>
    </row>
    <row r="17" spans="1:8" x14ac:dyDescent="0.25">
      <c r="A17" s="2"/>
      <c r="B17" s="3"/>
      <c r="C17" s="3"/>
      <c r="D17" s="4"/>
      <c r="E17" s="4"/>
      <c r="H17" s="13">
        <v>42370</v>
      </c>
    </row>
    <row r="18" spans="1:8" x14ac:dyDescent="0.25">
      <c r="A18" s="2"/>
      <c r="B18" s="3"/>
      <c r="C18" s="3"/>
      <c r="D18" s="4"/>
      <c r="E18" s="4"/>
      <c r="H18" s="13">
        <v>42401</v>
      </c>
    </row>
    <row r="19" spans="1:8" x14ac:dyDescent="0.25">
      <c r="A19" s="1"/>
      <c r="H19" s="13">
        <v>42430</v>
      </c>
    </row>
    <row r="20" spans="1:8" x14ac:dyDescent="0.25">
      <c r="A20" s="1"/>
      <c r="H20" s="13">
        <v>42461</v>
      </c>
    </row>
    <row r="21" spans="1:8" x14ac:dyDescent="0.25">
      <c r="A21" s="1"/>
      <c r="H21" s="13">
        <v>42491</v>
      </c>
    </row>
    <row r="22" spans="1:8" x14ac:dyDescent="0.25">
      <c r="A22" s="1"/>
      <c r="H22" s="13">
        <v>42522</v>
      </c>
    </row>
    <row r="23" spans="1:8" x14ac:dyDescent="0.25">
      <c r="A23" s="1"/>
      <c r="H23" s="13">
        <v>42552</v>
      </c>
    </row>
    <row r="24" spans="1:8" x14ac:dyDescent="0.25">
      <c r="H24" s="13">
        <v>42583</v>
      </c>
    </row>
    <row r="25" spans="1:8" x14ac:dyDescent="0.25">
      <c r="H25" s="13">
        <v>42614</v>
      </c>
    </row>
    <row r="26" spans="1:8" x14ac:dyDescent="0.25">
      <c r="H26" s="13">
        <v>42644</v>
      </c>
    </row>
    <row r="27" spans="1:8" x14ac:dyDescent="0.25">
      <c r="H27" s="13">
        <v>42675</v>
      </c>
    </row>
    <row r="28" spans="1:8" x14ac:dyDescent="0.25">
      <c r="H28" s="13">
        <v>42705</v>
      </c>
    </row>
    <row r="29" spans="1:8" x14ac:dyDescent="0.25">
      <c r="H29" s="13">
        <v>42736</v>
      </c>
    </row>
    <row r="30" spans="1:8" x14ac:dyDescent="0.25">
      <c r="H30" s="13">
        <v>42767</v>
      </c>
    </row>
    <row r="31" spans="1:8" x14ac:dyDescent="0.25">
      <c r="H31" s="13">
        <v>42795</v>
      </c>
    </row>
    <row r="32" spans="1:8" x14ac:dyDescent="0.25">
      <c r="H32" s="13">
        <v>42826</v>
      </c>
    </row>
    <row r="33" spans="8:8" x14ac:dyDescent="0.25">
      <c r="H33" s="13">
        <v>42856</v>
      </c>
    </row>
    <row r="34" spans="8:8" x14ac:dyDescent="0.25">
      <c r="H34" s="13">
        <v>42887</v>
      </c>
    </row>
    <row r="35" spans="8:8" x14ac:dyDescent="0.25">
      <c r="H35" s="13">
        <v>42917</v>
      </c>
    </row>
    <row r="36" spans="8:8" x14ac:dyDescent="0.25">
      <c r="H36" s="13">
        <v>42948</v>
      </c>
    </row>
    <row r="37" spans="8:8" x14ac:dyDescent="0.25">
      <c r="H37" s="13">
        <v>42979</v>
      </c>
    </row>
    <row r="38" spans="8:8" x14ac:dyDescent="0.25">
      <c r="H38" s="13">
        <v>43009</v>
      </c>
    </row>
    <row r="39" spans="8:8" x14ac:dyDescent="0.25">
      <c r="H39" s="13">
        <v>43040</v>
      </c>
    </row>
    <row r="40" spans="8:8" x14ac:dyDescent="0.25">
      <c r="H40" s="13">
        <v>43070</v>
      </c>
    </row>
    <row r="41" spans="8:8" x14ac:dyDescent="0.25">
      <c r="H41" s="13">
        <v>43101</v>
      </c>
    </row>
  </sheetData>
  <sortState ref="A1:E7">
    <sortCondition ref="A1"/>
  </sortState>
  <mergeCells count="1">
    <mergeCell ref="S1:T1"/>
  </mergeCells>
  <pageMargins left="0.7" right="0.7" top="0.75" bottom="0.75" header="0.3" footer="0.3"/>
  <pageSetup paperSize="9" orientation="portrait" verticalDpi="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4" tint="0.79998168889431442"/>
  </sheetPr>
  <dimension ref="A1:V94"/>
  <sheetViews>
    <sheetView zoomScaleNormal="100" workbookViewId="0">
      <selection activeCell="V1" sqref="V1"/>
    </sheetView>
  </sheetViews>
  <sheetFormatPr baseColWidth="10" defaultRowHeight="15" x14ac:dyDescent="0.25"/>
  <cols>
    <col min="1" max="1" width="17.28515625" customWidth="1"/>
    <col min="2" max="3" width="10.7109375" customWidth="1"/>
    <col min="4" max="5" width="6.85546875" customWidth="1"/>
    <col min="6" max="6" width="10.7109375" customWidth="1"/>
    <col min="7" max="8" width="11.7109375" customWidth="1"/>
    <col min="9" max="20" width="11.7109375" hidden="1" customWidth="1"/>
    <col min="21" max="21" width="10.7109375" customWidth="1"/>
    <col min="22" max="22" width="22.7109375" customWidth="1"/>
  </cols>
  <sheetData>
    <row r="1" spans="1:22" ht="59.25" customHeight="1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2" ht="20.25" x14ac:dyDescent="0.3">
      <c r="A2" s="97" t="s">
        <v>127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</row>
    <row r="3" spans="1:22" ht="15" customHeight="1" x14ac:dyDescent="0.25">
      <c r="A3" s="108" t="s">
        <v>34</v>
      </c>
      <c r="B3" s="108"/>
      <c r="C3" s="108"/>
      <c r="D3" s="108"/>
      <c r="E3" s="83"/>
      <c r="F3" s="108" t="s">
        <v>35</v>
      </c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95" t="s">
        <v>65</v>
      </c>
    </row>
    <row r="4" spans="1:22" ht="28.5" customHeight="1" x14ac:dyDescent="0.25">
      <c r="A4" s="27" t="s">
        <v>26</v>
      </c>
      <c r="B4" s="25" t="s">
        <v>27</v>
      </c>
      <c r="C4" s="25" t="s">
        <v>28</v>
      </c>
      <c r="D4" s="25" t="s">
        <v>3</v>
      </c>
      <c r="E4" s="25" t="s">
        <v>91</v>
      </c>
      <c r="F4" s="25" t="s">
        <v>6</v>
      </c>
      <c r="G4" s="25" t="s">
        <v>49</v>
      </c>
      <c r="H4" s="25" t="s">
        <v>48</v>
      </c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 t="s">
        <v>93</v>
      </c>
      <c r="V4" s="96"/>
    </row>
    <row r="5" spans="1:22" ht="15" customHeight="1" x14ac:dyDescent="0.25">
      <c r="A5" s="64"/>
      <c r="B5" s="66"/>
      <c r="C5" s="66"/>
      <c r="D5" s="66"/>
      <c r="E5" s="66"/>
      <c r="F5" s="66"/>
      <c r="G5" s="66"/>
      <c r="H5" s="66"/>
      <c r="I5" s="74">
        <v>42736</v>
      </c>
      <c r="J5" s="74">
        <v>42767</v>
      </c>
      <c r="K5" s="74">
        <v>42795</v>
      </c>
      <c r="L5" s="74">
        <v>42826</v>
      </c>
      <c r="M5" s="74">
        <v>42856</v>
      </c>
      <c r="N5" s="74">
        <v>42887</v>
      </c>
      <c r="O5" s="74">
        <v>42917</v>
      </c>
      <c r="P5" s="74">
        <v>42948</v>
      </c>
      <c r="Q5" s="74">
        <v>42979</v>
      </c>
      <c r="R5" s="74">
        <v>43009</v>
      </c>
      <c r="S5" s="74">
        <v>43040</v>
      </c>
      <c r="T5" s="74">
        <v>43070</v>
      </c>
      <c r="U5" s="66"/>
      <c r="V5" s="73"/>
    </row>
    <row r="6" spans="1:22" ht="15" customHeight="1" x14ac:dyDescent="0.25">
      <c r="A6" s="64"/>
      <c r="B6" s="66"/>
      <c r="C6" s="66"/>
      <c r="D6" s="66"/>
      <c r="E6" s="66"/>
      <c r="F6" s="66"/>
      <c r="G6" s="66"/>
      <c r="H6" s="66"/>
      <c r="I6" s="74">
        <v>42766</v>
      </c>
      <c r="J6" s="74">
        <v>42794</v>
      </c>
      <c r="K6" s="74">
        <v>42825</v>
      </c>
      <c r="L6" s="74">
        <v>42855</v>
      </c>
      <c r="M6" s="74">
        <v>42886</v>
      </c>
      <c r="N6" s="74">
        <v>42916</v>
      </c>
      <c r="O6" s="74">
        <v>42947</v>
      </c>
      <c r="P6" s="74">
        <v>42978</v>
      </c>
      <c r="Q6" s="74">
        <v>43008</v>
      </c>
      <c r="R6" s="74">
        <v>43039</v>
      </c>
      <c r="S6" s="74">
        <v>43069</v>
      </c>
      <c r="T6" s="74">
        <v>43100</v>
      </c>
      <c r="U6" s="66"/>
      <c r="V6" s="73"/>
    </row>
    <row r="7" spans="1:22" x14ac:dyDescent="0.25">
      <c r="A7" s="41"/>
      <c r="B7" s="39" t="str">
        <f>+IF(A7="","",VLOOKUP(A7,BASE!$A$1:$C$23,2))</f>
        <v/>
      </c>
      <c r="C7" s="5" t="str">
        <f>IF(A7="","",VLOOKUP(A7,BASE!$A$1:$C$23,3))</f>
        <v/>
      </c>
      <c r="D7" s="5">
        <v>1</v>
      </c>
      <c r="E7" s="5" t="str">
        <f>IF(A7="","",VLOOKUP(A7,BASE!A1:E12,5))</f>
        <v/>
      </c>
      <c r="F7" s="44"/>
      <c r="G7" s="46"/>
      <c r="H7" s="46"/>
      <c r="I7" s="76" t="str">
        <f>+IF(ISBLANK(G7),"",IF(MIN(H7,$I$6)-MAX(G7,$I$5)+1&gt;=0,MIN(H7,$I$6)-MAX(G7,$I$5)+1,0))</f>
        <v/>
      </c>
      <c r="J7" s="76" t="str">
        <f>IF(ISBLANK(G7),"",IF(MIN(H7,$J$6)-MAX(G7,$J$5)+1&gt;=0,MIN(H7,$J$6)-MAX(G7,$J$5)+1,0))</f>
        <v/>
      </c>
      <c r="K7" s="76" t="str">
        <f>+IF(ISBLANK(G7),"",IF(MIN(H7,$K$6)-MAX(G7,$K$5)+1&gt;=0,MIN(H7,$K$6)-MAX(G7,$K$5)+1,0))</f>
        <v/>
      </c>
      <c r="L7" s="76" t="str">
        <f>+IF(ISBLANK(G7),"",IF(MIN(H7,$L$6)-MAX(G7,$L$5)+1&gt;=0,MIN(H7,$L$6)-MAX(G7,$L$5)+1,0))</f>
        <v/>
      </c>
      <c r="M7" s="76" t="str">
        <f>+IF(ISBLANK(G7),"",IF(MIN(H7,$M$6)-MAX(G7,$M$5)+1&gt;=0,MIN(H7,$M$6)-MAX(G7,$M$5)+1,0))</f>
        <v/>
      </c>
      <c r="N7" s="76" t="str">
        <f>+IF(ISBLANK(G7),"",IF(MIN(H7,$N$6)-MAX(G7,$N$5)+1&gt;=0,MIN(H7,$N$6)-MAX(G7,$N$5)+1,0))</f>
        <v/>
      </c>
      <c r="O7" s="76" t="str">
        <f>+IF(ISBLANK(G7),"",IF(MIN(H7,$O$6)-MAX(G7,$O$5)+1&gt;=0,MIN(H7,$O$6)-MAX(G7,$O$5)+1,0))</f>
        <v/>
      </c>
      <c r="P7" s="76" t="str">
        <f>+IF(ISBLANK(G7),"",IF(MIN(H7,$P$6)-MAX(G7,$P$5)+1&gt;=0,MIN(H7,$P$6)-MAX(G7,$P$5)+1,0))</f>
        <v/>
      </c>
      <c r="Q7" s="76" t="str">
        <f>+IF(ISBLANK(G7),"",IF(MIN(H7,$Q$6)-MAX(G7,$Q$5)+1&gt;=0,MIN(H7,$Q$6)-MAX(G7,$Q$5)+1,0))</f>
        <v/>
      </c>
      <c r="R7" s="76" t="str">
        <f>+IF(ISBLANK(G7),"",IF(MIN(H7,$R$6)-MAX(G7,$R$5)+1&gt;=0,MIN(H7,$R$6)-MAX(G7,$R$5)+1,0))</f>
        <v/>
      </c>
      <c r="S7" s="76" t="str">
        <f>+IF(ISBLANK(G7),"",IF(MIN(H7,$S$6)-MAX(G7,$S$5)+1&gt;=0,MIN(H7,$S$6)-MAX(G7,$S$5)+1,0))</f>
        <v/>
      </c>
      <c r="T7" s="76" t="str">
        <f>+IF(ISBLANK(G7),"",IF(MIN(H7,$T$6)-MAX(G7,$T$5)+1&gt;=0,MIN(H7,$T$6)-MAX(G7,$T$5)+1,0))</f>
        <v/>
      </c>
      <c r="U7" s="11">
        <f>+IF(ISBLANK(G7),0,H7-G7+1)</f>
        <v>0</v>
      </c>
      <c r="V7" s="63"/>
    </row>
    <row r="8" spans="1:22" x14ac:dyDescent="0.25">
      <c r="A8" s="41"/>
      <c r="B8" s="39" t="str">
        <f>+IF(A8="","",VLOOKUP(A8,BASE!$A$1:$C$23,2))</f>
        <v/>
      </c>
      <c r="C8" s="5" t="str">
        <f>IF(A8="","",VLOOKUP(A8,BASE!$A$1:$C$23,3))</f>
        <v/>
      </c>
      <c r="D8" s="43">
        <v>1</v>
      </c>
      <c r="E8" s="5" t="str">
        <f>IF(A8="","",VLOOKUP(A8,BASE!A2:E13,5))</f>
        <v/>
      </c>
      <c r="F8" s="44"/>
      <c r="G8" s="46"/>
      <c r="H8" s="46"/>
      <c r="I8" s="76" t="str">
        <f t="shared" ref="I8:I41" si="0">+IF(ISBLANK(G8),"",IF(MIN(H8,$I$6)-MAX(G8,$I$5)+1&gt;=0,MIN(H8,$I$6)-MAX(G8,$I$5)+1,0))</f>
        <v/>
      </c>
      <c r="J8" s="76" t="str">
        <f t="shared" ref="J8:J41" si="1">IF(ISBLANK(G8),"",IF(MIN(H8,$J$6)-MAX(G8,$J$5)+1&gt;=0,MIN(H8,$J$6)-MAX(G8,$J$5)+1,0))</f>
        <v/>
      </c>
      <c r="K8" s="76" t="str">
        <f t="shared" ref="K8:K41" si="2">+IF(ISBLANK(G8),"",IF(MIN(H8,$K$6)-MAX(G8,$K$5)+1&gt;=0,MIN(H8,$K$6)-MAX(G8,$K$5)+1,0))</f>
        <v/>
      </c>
      <c r="L8" s="76" t="str">
        <f t="shared" ref="L8:L41" si="3">+IF(ISBLANK(G8),"",IF(MIN(H8,$L$6)-MAX(G8,$L$5)+1&gt;=0,MIN(H8,$L$6)-MAX(G8,$L$5)+1,0))</f>
        <v/>
      </c>
      <c r="M8" s="76" t="str">
        <f t="shared" ref="M8:M41" si="4">+IF(ISBLANK(G8),"",IF(MIN(H8,$M$6)-MAX(G8,$M$5)+1&gt;=0,MIN(H8,$M$6)-MAX(G8,$M$5)+1,0))</f>
        <v/>
      </c>
      <c r="N8" s="76" t="str">
        <f t="shared" ref="N8:N41" si="5">+IF(ISBLANK(G8),"",IF(MIN(H8,$N$6)-MAX(G8,$N$5)+1&gt;=0,MIN(H8,$N$6)-MAX(G8,$N$5)+1,0))</f>
        <v/>
      </c>
      <c r="O8" s="76" t="str">
        <f t="shared" ref="O8:O41" si="6">+IF(ISBLANK(G8),"",IF(MIN(H8,$O$6)-MAX(G8,$O$5)+1&gt;=0,MIN(H8,$O$6)-MAX(G8,$O$5)+1,0))</f>
        <v/>
      </c>
      <c r="P8" s="76" t="str">
        <f t="shared" ref="P8:P41" si="7">+IF(ISBLANK(G8),"",IF(MIN(H8,$P$6)-MAX(G8,$P$5)+1&gt;=0,MIN(H8,$P$6)-MAX(G8,$P$5)+1,0))</f>
        <v/>
      </c>
      <c r="Q8" s="76" t="str">
        <f t="shared" ref="Q8:Q41" si="8">+IF(ISBLANK(G8),"",IF(MIN(H8,$Q$6)-MAX(G8,$Q$5)+1&gt;=0,MIN(H8,$Q$6)-MAX(G8,$Q$5)+1,0))</f>
        <v/>
      </c>
      <c r="R8" s="76" t="str">
        <f t="shared" ref="R8:R41" si="9">+IF(ISBLANK(G8),"",IF(MIN(H8,$R$6)-MAX(G8,$R$5)+1&gt;=0,MIN(H8,$R$6)-MAX(G8,$R$5)+1,0))</f>
        <v/>
      </c>
      <c r="S8" s="76" t="str">
        <f t="shared" ref="S8:S41" si="10">+IF(ISBLANK(G8),"",IF(MIN(H8,$S$6)-MAX(G8,$S$5)+1&gt;=0,MIN(H8,$S$6)-MAX(G8,$S$5)+1,0))</f>
        <v/>
      </c>
      <c r="T8" s="76" t="str">
        <f t="shared" ref="T8:T41" si="11">+IF(ISBLANK(G8),"",IF(MIN(H8,$T$6)-MAX(G8,$T$5)+1&gt;=0,MIN(H8,$T$6)-MAX(G8,$T$5)+1,0))</f>
        <v/>
      </c>
      <c r="U8" s="11">
        <f t="shared" ref="U8:U41" si="12">+IF(ISBLANK(G8),0,H8-G8+1)</f>
        <v>0</v>
      </c>
      <c r="V8" s="63"/>
    </row>
    <row r="9" spans="1:22" x14ac:dyDescent="0.25">
      <c r="A9" s="41"/>
      <c r="B9" s="39" t="str">
        <f>+IF(A9="","",VLOOKUP(A9,BASE!$A$1:$C$23,2))</f>
        <v/>
      </c>
      <c r="C9" s="5" t="str">
        <f>IF(A9="","",VLOOKUP(A9,BASE!$A$1:$C$23,3))</f>
        <v/>
      </c>
      <c r="D9" s="43">
        <v>1</v>
      </c>
      <c r="E9" s="5" t="str">
        <f>IF(A9="","",VLOOKUP(A9,BASE!A3:E14,5))</f>
        <v/>
      </c>
      <c r="F9" s="44"/>
      <c r="G9" s="46"/>
      <c r="H9" s="46"/>
      <c r="I9" s="76" t="str">
        <f t="shared" si="0"/>
        <v/>
      </c>
      <c r="J9" s="76" t="str">
        <f t="shared" si="1"/>
        <v/>
      </c>
      <c r="K9" s="76" t="str">
        <f t="shared" si="2"/>
        <v/>
      </c>
      <c r="L9" s="76" t="str">
        <f t="shared" si="3"/>
        <v/>
      </c>
      <c r="M9" s="76" t="str">
        <f t="shared" si="4"/>
        <v/>
      </c>
      <c r="N9" s="76" t="str">
        <f t="shared" si="5"/>
        <v/>
      </c>
      <c r="O9" s="76" t="str">
        <f t="shared" si="6"/>
        <v/>
      </c>
      <c r="P9" s="76" t="str">
        <f t="shared" si="7"/>
        <v/>
      </c>
      <c r="Q9" s="76" t="str">
        <f t="shared" si="8"/>
        <v/>
      </c>
      <c r="R9" s="76" t="str">
        <f t="shared" si="9"/>
        <v/>
      </c>
      <c r="S9" s="76" t="str">
        <f t="shared" si="10"/>
        <v/>
      </c>
      <c r="T9" s="76" t="str">
        <f t="shared" si="11"/>
        <v/>
      </c>
      <c r="U9" s="11">
        <f t="shared" si="12"/>
        <v>0</v>
      </c>
      <c r="V9" s="63"/>
    </row>
    <row r="10" spans="1:22" x14ac:dyDescent="0.25">
      <c r="A10" s="41"/>
      <c r="B10" s="39" t="str">
        <f>+IF(A10="","",VLOOKUP(A10,BASE!$A$1:$C$23,2))</f>
        <v/>
      </c>
      <c r="C10" s="5" t="str">
        <f>IF(A10="","",VLOOKUP(A10,BASE!$A$1:$C$23,3))</f>
        <v/>
      </c>
      <c r="D10" s="43">
        <v>1</v>
      </c>
      <c r="E10" s="5" t="str">
        <f>IF(A10="","",VLOOKUP(A10,BASE!A4:E15,5))</f>
        <v/>
      </c>
      <c r="F10" s="44"/>
      <c r="G10" s="46"/>
      <c r="H10" s="46"/>
      <c r="I10" s="76" t="str">
        <f t="shared" si="0"/>
        <v/>
      </c>
      <c r="J10" s="76" t="str">
        <f t="shared" si="1"/>
        <v/>
      </c>
      <c r="K10" s="76" t="str">
        <f t="shared" si="2"/>
        <v/>
      </c>
      <c r="L10" s="76" t="str">
        <f t="shared" si="3"/>
        <v/>
      </c>
      <c r="M10" s="76" t="str">
        <f t="shared" si="4"/>
        <v/>
      </c>
      <c r="N10" s="76" t="str">
        <f t="shared" si="5"/>
        <v/>
      </c>
      <c r="O10" s="76" t="str">
        <f t="shared" si="6"/>
        <v/>
      </c>
      <c r="P10" s="76" t="str">
        <f t="shared" si="7"/>
        <v/>
      </c>
      <c r="Q10" s="76" t="str">
        <f t="shared" si="8"/>
        <v/>
      </c>
      <c r="R10" s="76" t="str">
        <f t="shared" si="9"/>
        <v/>
      </c>
      <c r="S10" s="76" t="str">
        <f t="shared" si="10"/>
        <v/>
      </c>
      <c r="T10" s="76" t="str">
        <f t="shared" si="11"/>
        <v/>
      </c>
      <c r="U10" s="11">
        <f t="shared" si="12"/>
        <v>0</v>
      </c>
      <c r="V10" s="63"/>
    </row>
    <row r="11" spans="1:22" x14ac:dyDescent="0.25">
      <c r="A11" s="41"/>
      <c r="B11" s="39" t="str">
        <f>+IF(A11="","",VLOOKUP(A11,BASE!$A$1:$C$23,2))</f>
        <v/>
      </c>
      <c r="C11" s="5" t="str">
        <f>IF(A11="","",VLOOKUP(A11,BASE!$A$1:$C$23,3))</f>
        <v/>
      </c>
      <c r="D11" s="43">
        <v>1</v>
      </c>
      <c r="E11" s="5" t="str">
        <f>IF(A11="","",VLOOKUP(A11,BASE!A5:E16,5))</f>
        <v/>
      </c>
      <c r="F11" s="44"/>
      <c r="G11" s="46"/>
      <c r="H11" s="46"/>
      <c r="I11" s="76" t="str">
        <f t="shared" si="0"/>
        <v/>
      </c>
      <c r="J11" s="76" t="str">
        <f t="shared" si="1"/>
        <v/>
      </c>
      <c r="K11" s="76" t="str">
        <f t="shared" si="2"/>
        <v/>
      </c>
      <c r="L11" s="76" t="str">
        <f t="shared" si="3"/>
        <v/>
      </c>
      <c r="M11" s="76" t="str">
        <f t="shared" si="4"/>
        <v/>
      </c>
      <c r="N11" s="76" t="str">
        <f t="shared" si="5"/>
        <v/>
      </c>
      <c r="O11" s="76" t="str">
        <f t="shared" si="6"/>
        <v/>
      </c>
      <c r="P11" s="76" t="str">
        <f t="shared" si="7"/>
        <v/>
      </c>
      <c r="Q11" s="76" t="str">
        <f t="shared" si="8"/>
        <v/>
      </c>
      <c r="R11" s="76" t="str">
        <f t="shared" si="9"/>
        <v/>
      </c>
      <c r="S11" s="76" t="str">
        <f t="shared" si="10"/>
        <v/>
      </c>
      <c r="T11" s="76" t="str">
        <f t="shared" si="11"/>
        <v/>
      </c>
      <c r="U11" s="11">
        <f t="shared" si="12"/>
        <v>0</v>
      </c>
      <c r="V11" s="63"/>
    </row>
    <row r="12" spans="1:22" x14ac:dyDescent="0.25">
      <c r="A12" s="41"/>
      <c r="B12" s="39" t="str">
        <f>+IF(A12="","",VLOOKUP(A12,BASE!$A$1:$C$23,2))</f>
        <v/>
      </c>
      <c r="C12" s="5" t="str">
        <f>IF(A12="","",VLOOKUP(A12,BASE!$A$1:$C$23,3))</f>
        <v/>
      </c>
      <c r="D12" s="43">
        <v>1</v>
      </c>
      <c r="E12" s="5" t="str">
        <f>IF(A12="","",VLOOKUP(A12,BASE!A6:E17,5))</f>
        <v/>
      </c>
      <c r="F12" s="44"/>
      <c r="G12" s="46"/>
      <c r="H12" s="46"/>
      <c r="I12" s="76" t="str">
        <f t="shared" si="0"/>
        <v/>
      </c>
      <c r="J12" s="76" t="str">
        <f t="shared" si="1"/>
        <v/>
      </c>
      <c r="K12" s="76" t="str">
        <f t="shared" si="2"/>
        <v/>
      </c>
      <c r="L12" s="76" t="str">
        <f t="shared" si="3"/>
        <v/>
      </c>
      <c r="M12" s="76" t="str">
        <f t="shared" si="4"/>
        <v/>
      </c>
      <c r="N12" s="76" t="str">
        <f t="shared" si="5"/>
        <v/>
      </c>
      <c r="O12" s="76" t="str">
        <f t="shared" si="6"/>
        <v/>
      </c>
      <c r="P12" s="76" t="str">
        <f t="shared" si="7"/>
        <v/>
      </c>
      <c r="Q12" s="76" t="str">
        <f t="shared" si="8"/>
        <v/>
      </c>
      <c r="R12" s="76" t="str">
        <f t="shared" si="9"/>
        <v/>
      </c>
      <c r="S12" s="76" t="str">
        <f t="shared" si="10"/>
        <v/>
      </c>
      <c r="T12" s="76" t="str">
        <f t="shared" si="11"/>
        <v/>
      </c>
      <c r="U12" s="11">
        <f t="shared" si="12"/>
        <v>0</v>
      </c>
      <c r="V12" s="63"/>
    </row>
    <row r="13" spans="1:22" x14ac:dyDescent="0.25">
      <c r="A13" s="41"/>
      <c r="B13" s="39" t="str">
        <f>+IF(A13="","",VLOOKUP(A13,BASE!$A$1:$C$23,2))</f>
        <v/>
      </c>
      <c r="C13" s="5" t="str">
        <f>IF(A13="","",VLOOKUP(A13,BASE!$A$1:$C$23,3))</f>
        <v/>
      </c>
      <c r="D13" s="43">
        <v>1</v>
      </c>
      <c r="E13" s="5" t="str">
        <f>IF(A13="","",VLOOKUP(A13,BASE!A7:E18,5))</f>
        <v/>
      </c>
      <c r="F13" s="44"/>
      <c r="G13" s="46"/>
      <c r="H13" s="46"/>
      <c r="I13" s="76" t="str">
        <f t="shared" si="0"/>
        <v/>
      </c>
      <c r="J13" s="76" t="str">
        <f t="shared" si="1"/>
        <v/>
      </c>
      <c r="K13" s="76" t="str">
        <f t="shared" si="2"/>
        <v/>
      </c>
      <c r="L13" s="76" t="str">
        <f t="shared" si="3"/>
        <v/>
      </c>
      <c r="M13" s="76" t="str">
        <f t="shared" si="4"/>
        <v/>
      </c>
      <c r="N13" s="76" t="str">
        <f t="shared" si="5"/>
        <v/>
      </c>
      <c r="O13" s="76" t="str">
        <f t="shared" si="6"/>
        <v/>
      </c>
      <c r="P13" s="76" t="str">
        <f t="shared" si="7"/>
        <v/>
      </c>
      <c r="Q13" s="76" t="str">
        <f t="shared" si="8"/>
        <v/>
      </c>
      <c r="R13" s="76" t="str">
        <f t="shared" si="9"/>
        <v/>
      </c>
      <c r="S13" s="76" t="str">
        <f t="shared" si="10"/>
        <v/>
      </c>
      <c r="T13" s="76" t="str">
        <f t="shared" si="11"/>
        <v/>
      </c>
      <c r="U13" s="11">
        <f t="shared" si="12"/>
        <v>0</v>
      </c>
      <c r="V13" s="63"/>
    </row>
    <row r="14" spans="1:22" x14ac:dyDescent="0.25">
      <c r="A14" s="41"/>
      <c r="B14" s="39" t="str">
        <f>+IF(A14="","",VLOOKUP(A14,BASE!$A$1:$C$23,2))</f>
        <v/>
      </c>
      <c r="C14" s="5" t="str">
        <f>IF(A14="","",VLOOKUP(A14,BASE!$A$1:$C$23,3))</f>
        <v/>
      </c>
      <c r="D14" s="43">
        <v>1</v>
      </c>
      <c r="E14" s="5" t="str">
        <f>IF(A14="","",VLOOKUP(A14,BASE!A8:E19,5))</f>
        <v/>
      </c>
      <c r="F14" s="44"/>
      <c r="G14" s="46"/>
      <c r="H14" s="46"/>
      <c r="I14" s="76" t="str">
        <f t="shared" si="0"/>
        <v/>
      </c>
      <c r="J14" s="76" t="str">
        <f t="shared" si="1"/>
        <v/>
      </c>
      <c r="K14" s="76" t="str">
        <f t="shared" si="2"/>
        <v/>
      </c>
      <c r="L14" s="76" t="str">
        <f t="shared" si="3"/>
        <v/>
      </c>
      <c r="M14" s="76" t="str">
        <f t="shared" si="4"/>
        <v/>
      </c>
      <c r="N14" s="76" t="str">
        <f t="shared" si="5"/>
        <v/>
      </c>
      <c r="O14" s="76" t="str">
        <f t="shared" si="6"/>
        <v/>
      </c>
      <c r="P14" s="76" t="str">
        <f t="shared" si="7"/>
        <v/>
      </c>
      <c r="Q14" s="76" t="str">
        <f t="shared" si="8"/>
        <v/>
      </c>
      <c r="R14" s="76" t="str">
        <f t="shared" si="9"/>
        <v/>
      </c>
      <c r="S14" s="76" t="str">
        <f t="shared" si="10"/>
        <v/>
      </c>
      <c r="T14" s="76" t="str">
        <f t="shared" si="11"/>
        <v/>
      </c>
      <c r="U14" s="11">
        <f t="shared" si="12"/>
        <v>0</v>
      </c>
      <c r="V14" s="63"/>
    </row>
    <row r="15" spans="1:22" x14ac:dyDescent="0.25">
      <c r="A15" s="41"/>
      <c r="B15" s="39" t="str">
        <f>+IF(A15="","",VLOOKUP(A15,BASE!$A$1:$C$23,2))</f>
        <v/>
      </c>
      <c r="C15" s="5" t="str">
        <f>IF(A15="","",VLOOKUP(A15,BASE!$A$1:$C$23,3))</f>
        <v/>
      </c>
      <c r="D15" s="43">
        <v>1</v>
      </c>
      <c r="E15" s="5" t="str">
        <f>IF(A15="","",VLOOKUP(A15,BASE!A9:E20,5))</f>
        <v/>
      </c>
      <c r="F15" s="44"/>
      <c r="G15" s="46"/>
      <c r="H15" s="46"/>
      <c r="I15" s="76" t="str">
        <f t="shared" si="0"/>
        <v/>
      </c>
      <c r="J15" s="76" t="str">
        <f t="shared" si="1"/>
        <v/>
      </c>
      <c r="K15" s="76" t="str">
        <f t="shared" si="2"/>
        <v/>
      </c>
      <c r="L15" s="76" t="str">
        <f t="shared" si="3"/>
        <v/>
      </c>
      <c r="M15" s="76" t="str">
        <f t="shared" si="4"/>
        <v/>
      </c>
      <c r="N15" s="76" t="str">
        <f t="shared" si="5"/>
        <v/>
      </c>
      <c r="O15" s="76" t="str">
        <f t="shared" si="6"/>
        <v/>
      </c>
      <c r="P15" s="76" t="str">
        <f t="shared" si="7"/>
        <v/>
      </c>
      <c r="Q15" s="76" t="str">
        <f t="shared" si="8"/>
        <v/>
      </c>
      <c r="R15" s="76" t="str">
        <f t="shared" si="9"/>
        <v/>
      </c>
      <c r="S15" s="76" t="str">
        <f t="shared" si="10"/>
        <v/>
      </c>
      <c r="T15" s="76" t="str">
        <f t="shared" si="11"/>
        <v/>
      </c>
      <c r="U15" s="11">
        <f t="shared" si="12"/>
        <v>0</v>
      </c>
      <c r="V15" s="63"/>
    </row>
    <row r="16" spans="1:22" x14ac:dyDescent="0.25">
      <c r="A16" s="41"/>
      <c r="B16" s="39" t="str">
        <f>+IF(A16="","",VLOOKUP(A16,BASE!$A$1:$C$23,2))</f>
        <v/>
      </c>
      <c r="C16" s="5" t="str">
        <f>IF(A16="","",VLOOKUP(A16,BASE!$A$1:$C$23,3))</f>
        <v/>
      </c>
      <c r="D16" s="43">
        <v>1</v>
      </c>
      <c r="E16" s="5" t="str">
        <f>IF(A16="","",VLOOKUP(A16,BASE!A10:E21,5))</f>
        <v/>
      </c>
      <c r="F16" s="44"/>
      <c r="G16" s="46"/>
      <c r="H16" s="46"/>
      <c r="I16" s="76" t="str">
        <f t="shared" si="0"/>
        <v/>
      </c>
      <c r="J16" s="76" t="str">
        <f t="shared" si="1"/>
        <v/>
      </c>
      <c r="K16" s="76" t="str">
        <f t="shared" si="2"/>
        <v/>
      </c>
      <c r="L16" s="76" t="str">
        <f t="shared" si="3"/>
        <v/>
      </c>
      <c r="M16" s="76" t="str">
        <f t="shared" si="4"/>
        <v/>
      </c>
      <c r="N16" s="76" t="str">
        <f t="shared" si="5"/>
        <v/>
      </c>
      <c r="O16" s="76" t="str">
        <f t="shared" si="6"/>
        <v/>
      </c>
      <c r="P16" s="76" t="str">
        <f t="shared" si="7"/>
        <v/>
      </c>
      <c r="Q16" s="76" t="str">
        <f t="shared" si="8"/>
        <v/>
      </c>
      <c r="R16" s="76" t="str">
        <f t="shared" si="9"/>
        <v/>
      </c>
      <c r="S16" s="76" t="str">
        <f t="shared" si="10"/>
        <v/>
      </c>
      <c r="T16" s="76" t="str">
        <f t="shared" si="11"/>
        <v/>
      </c>
      <c r="U16" s="11">
        <f t="shared" si="12"/>
        <v>0</v>
      </c>
      <c r="V16" s="63"/>
    </row>
    <row r="17" spans="1:22" x14ac:dyDescent="0.25">
      <c r="A17" s="41"/>
      <c r="B17" s="39" t="str">
        <f>+IF(A17="","",VLOOKUP(A17,BASE!$A$1:$C$23,2))</f>
        <v/>
      </c>
      <c r="C17" s="5" t="str">
        <f>IF(A17="","",VLOOKUP(A17,BASE!$A$1:$C$23,3))</f>
        <v/>
      </c>
      <c r="D17" s="43">
        <v>1</v>
      </c>
      <c r="E17" s="5" t="str">
        <f>IF(A17="","",VLOOKUP(A17,BASE!A11:E22,5))</f>
        <v/>
      </c>
      <c r="F17" s="44"/>
      <c r="G17" s="46"/>
      <c r="H17" s="46"/>
      <c r="I17" s="76" t="str">
        <f t="shared" si="0"/>
        <v/>
      </c>
      <c r="J17" s="76" t="str">
        <f t="shared" si="1"/>
        <v/>
      </c>
      <c r="K17" s="76" t="str">
        <f t="shared" si="2"/>
        <v/>
      </c>
      <c r="L17" s="76" t="str">
        <f t="shared" si="3"/>
        <v/>
      </c>
      <c r="M17" s="76" t="str">
        <f t="shared" si="4"/>
        <v/>
      </c>
      <c r="N17" s="76" t="str">
        <f t="shared" si="5"/>
        <v/>
      </c>
      <c r="O17" s="76" t="str">
        <f t="shared" si="6"/>
        <v/>
      </c>
      <c r="P17" s="76" t="str">
        <f t="shared" si="7"/>
        <v/>
      </c>
      <c r="Q17" s="76" t="str">
        <f t="shared" si="8"/>
        <v/>
      </c>
      <c r="R17" s="76" t="str">
        <f t="shared" si="9"/>
        <v/>
      </c>
      <c r="S17" s="76" t="str">
        <f t="shared" si="10"/>
        <v/>
      </c>
      <c r="T17" s="76" t="str">
        <f t="shared" si="11"/>
        <v/>
      </c>
      <c r="U17" s="11">
        <f t="shared" si="12"/>
        <v>0</v>
      </c>
      <c r="V17" s="63"/>
    </row>
    <row r="18" spans="1:22" x14ac:dyDescent="0.25">
      <c r="A18" s="41"/>
      <c r="B18" s="39" t="str">
        <f>+IF(A18="","",VLOOKUP(A18,BASE!$A$1:$C$23,2))</f>
        <v/>
      </c>
      <c r="C18" s="5" t="str">
        <f>IF(A18="","",VLOOKUP(A18,BASE!$A$1:$C$23,3))</f>
        <v/>
      </c>
      <c r="D18" s="43">
        <v>1</v>
      </c>
      <c r="E18" s="5" t="str">
        <f>IF(A18="","",VLOOKUP(A18,BASE!A12:E23,5))</f>
        <v/>
      </c>
      <c r="F18" s="44"/>
      <c r="G18" s="46"/>
      <c r="H18" s="46"/>
      <c r="I18" s="76" t="str">
        <f t="shared" si="0"/>
        <v/>
      </c>
      <c r="J18" s="76" t="str">
        <f t="shared" si="1"/>
        <v/>
      </c>
      <c r="K18" s="76" t="str">
        <f t="shared" si="2"/>
        <v/>
      </c>
      <c r="L18" s="76" t="str">
        <f t="shared" si="3"/>
        <v/>
      </c>
      <c r="M18" s="76" t="str">
        <f t="shared" si="4"/>
        <v/>
      </c>
      <c r="N18" s="76" t="str">
        <f t="shared" si="5"/>
        <v/>
      </c>
      <c r="O18" s="76" t="str">
        <f t="shared" si="6"/>
        <v/>
      </c>
      <c r="P18" s="76" t="str">
        <f t="shared" si="7"/>
        <v/>
      </c>
      <c r="Q18" s="76" t="str">
        <f t="shared" si="8"/>
        <v/>
      </c>
      <c r="R18" s="76" t="str">
        <f t="shared" si="9"/>
        <v/>
      </c>
      <c r="S18" s="76" t="str">
        <f t="shared" si="10"/>
        <v/>
      </c>
      <c r="T18" s="76" t="str">
        <f t="shared" si="11"/>
        <v/>
      </c>
      <c r="U18" s="11">
        <f t="shared" si="12"/>
        <v>0</v>
      </c>
      <c r="V18" s="63"/>
    </row>
    <row r="19" spans="1:22" x14ac:dyDescent="0.25">
      <c r="A19" s="41"/>
      <c r="B19" s="39" t="str">
        <f>+IF(A19="","",VLOOKUP(A19,BASE!$A$1:$C$23,2))</f>
        <v/>
      </c>
      <c r="C19" s="5" t="str">
        <f>IF(A19="","",VLOOKUP(A19,BASE!$A$1:$C$23,3))</f>
        <v/>
      </c>
      <c r="D19" s="43">
        <v>1</v>
      </c>
      <c r="E19" s="5" t="str">
        <f>IF(A19="","",VLOOKUP(A19,BASE!A13:E24,5))</f>
        <v/>
      </c>
      <c r="F19" s="44"/>
      <c r="G19" s="46"/>
      <c r="H19" s="46"/>
      <c r="I19" s="76" t="str">
        <f t="shared" si="0"/>
        <v/>
      </c>
      <c r="J19" s="76" t="str">
        <f t="shared" si="1"/>
        <v/>
      </c>
      <c r="K19" s="76" t="str">
        <f t="shared" si="2"/>
        <v/>
      </c>
      <c r="L19" s="76" t="str">
        <f t="shared" si="3"/>
        <v/>
      </c>
      <c r="M19" s="76" t="str">
        <f t="shared" si="4"/>
        <v/>
      </c>
      <c r="N19" s="76" t="str">
        <f t="shared" si="5"/>
        <v/>
      </c>
      <c r="O19" s="76" t="str">
        <f t="shared" si="6"/>
        <v/>
      </c>
      <c r="P19" s="76" t="str">
        <f t="shared" si="7"/>
        <v/>
      </c>
      <c r="Q19" s="76" t="str">
        <f t="shared" si="8"/>
        <v/>
      </c>
      <c r="R19" s="76" t="str">
        <f t="shared" si="9"/>
        <v/>
      </c>
      <c r="S19" s="76" t="str">
        <f t="shared" si="10"/>
        <v/>
      </c>
      <c r="T19" s="76" t="str">
        <f t="shared" si="11"/>
        <v/>
      </c>
      <c r="U19" s="11">
        <f t="shared" si="12"/>
        <v>0</v>
      </c>
      <c r="V19" s="63"/>
    </row>
    <row r="20" spans="1:22" x14ac:dyDescent="0.25">
      <c r="A20" s="41"/>
      <c r="B20" s="39" t="str">
        <f>+IF(A20="","",VLOOKUP(A20,BASE!$A$1:$C$23,2))</f>
        <v/>
      </c>
      <c r="C20" s="5" t="str">
        <f>IF(A20="","",VLOOKUP(A20,BASE!$A$1:$C$23,3))</f>
        <v/>
      </c>
      <c r="D20" s="43">
        <v>1</v>
      </c>
      <c r="E20" s="5" t="str">
        <f>IF(A20="","",VLOOKUP(A20,BASE!A14:E25,5))</f>
        <v/>
      </c>
      <c r="F20" s="44"/>
      <c r="G20" s="46"/>
      <c r="H20" s="46"/>
      <c r="I20" s="76" t="str">
        <f t="shared" si="0"/>
        <v/>
      </c>
      <c r="J20" s="76" t="str">
        <f t="shared" si="1"/>
        <v/>
      </c>
      <c r="K20" s="76" t="str">
        <f t="shared" si="2"/>
        <v/>
      </c>
      <c r="L20" s="76" t="str">
        <f t="shared" si="3"/>
        <v/>
      </c>
      <c r="M20" s="76" t="str">
        <f t="shared" si="4"/>
        <v/>
      </c>
      <c r="N20" s="76" t="str">
        <f t="shared" si="5"/>
        <v/>
      </c>
      <c r="O20" s="76" t="str">
        <f t="shared" si="6"/>
        <v/>
      </c>
      <c r="P20" s="76" t="str">
        <f t="shared" si="7"/>
        <v/>
      </c>
      <c r="Q20" s="76" t="str">
        <f t="shared" si="8"/>
        <v/>
      </c>
      <c r="R20" s="76" t="str">
        <f t="shared" si="9"/>
        <v/>
      </c>
      <c r="S20" s="76" t="str">
        <f t="shared" si="10"/>
        <v/>
      </c>
      <c r="T20" s="76" t="str">
        <f t="shared" si="11"/>
        <v/>
      </c>
      <c r="U20" s="11">
        <f t="shared" si="12"/>
        <v>0</v>
      </c>
      <c r="V20" s="63"/>
    </row>
    <row r="21" spans="1:22" x14ac:dyDescent="0.25">
      <c r="A21" s="41"/>
      <c r="B21" s="39" t="str">
        <f>+IF(A21="","",VLOOKUP(A21,BASE!$A$1:$C$23,2))</f>
        <v/>
      </c>
      <c r="C21" s="5" t="str">
        <f>IF(A21="","",VLOOKUP(A21,BASE!$A$1:$C$23,3))</f>
        <v/>
      </c>
      <c r="D21" s="43">
        <v>1</v>
      </c>
      <c r="E21" s="5" t="str">
        <f>IF(A21="","",VLOOKUP(A21,BASE!A15:E26,5))</f>
        <v/>
      </c>
      <c r="F21" s="44"/>
      <c r="G21" s="46"/>
      <c r="H21" s="46"/>
      <c r="I21" s="76" t="str">
        <f t="shared" si="0"/>
        <v/>
      </c>
      <c r="J21" s="76" t="str">
        <f t="shared" si="1"/>
        <v/>
      </c>
      <c r="K21" s="76" t="str">
        <f t="shared" si="2"/>
        <v/>
      </c>
      <c r="L21" s="76" t="str">
        <f t="shared" si="3"/>
        <v/>
      </c>
      <c r="M21" s="76" t="str">
        <f t="shared" si="4"/>
        <v/>
      </c>
      <c r="N21" s="76" t="str">
        <f t="shared" si="5"/>
        <v/>
      </c>
      <c r="O21" s="76" t="str">
        <f t="shared" si="6"/>
        <v/>
      </c>
      <c r="P21" s="76" t="str">
        <f t="shared" si="7"/>
        <v/>
      </c>
      <c r="Q21" s="76" t="str">
        <f t="shared" si="8"/>
        <v/>
      </c>
      <c r="R21" s="76" t="str">
        <f t="shared" si="9"/>
        <v/>
      </c>
      <c r="S21" s="76" t="str">
        <f t="shared" si="10"/>
        <v/>
      </c>
      <c r="T21" s="76" t="str">
        <f t="shared" si="11"/>
        <v/>
      </c>
      <c r="U21" s="11">
        <f t="shared" si="12"/>
        <v>0</v>
      </c>
      <c r="V21" s="63"/>
    </row>
    <row r="22" spans="1:22" x14ac:dyDescent="0.25">
      <c r="A22" s="41"/>
      <c r="B22" s="39" t="str">
        <f>+IF(A22="","",VLOOKUP(A22,BASE!$A$1:$C$23,2))</f>
        <v/>
      </c>
      <c r="C22" s="5" t="str">
        <f>IF(A22="","",VLOOKUP(A22,BASE!$A$1:$C$23,3))</f>
        <v/>
      </c>
      <c r="D22" s="43">
        <v>1</v>
      </c>
      <c r="E22" s="5" t="str">
        <f>IF(A22="","",VLOOKUP(A22,BASE!A16:E27,5))</f>
        <v/>
      </c>
      <c r="F22" s="44"/>
      <c r="G22" s="46"/>
      <c r="H22" s="46"/>
      <c r="I22" s="76" t="str">
        <f t="shared" si="0"/>
        <v/>
      </c>
      <c r="J22" s="76" t="str">
        <f t="shared" si="1"/>
        <v/>
      </c>
      <c r="K22" s="76" t="str">
        <f t="shared" si="2"/>
        <v/>
      </c>
      <c r="L22" s="76" t="str">
        <f t="shared" si="3"/>
        <v/>
      </c>
      <c r="M22" s="76" t="str">
        <f t="shared" si="4"/>
        <v/>
      </c>
      <c r="N22" s="76" t="str">
        <f t="shared" si="5"/>
        <v/>
      </c>
      <c r="O22" s="76" t="str">
        <f t="shared" si="6"/>
        <v/>
      </c>
      <c r="P22" s="76" t="str">
        <f t="shared" si="7"/>
        <v/>
      </c>
      <c r="Q22" s="76" t="str">
        <f t="shared" si="8"/>
        <v/>
      </c>
      <c r="R22" s="76" t="str">
        <f t="shared" si="9"/>
        <v/>
      </c>
      <c r="S22" s="76" t="str">
        <f t="shared" si="10"/>
        <v/>
      </c>
      <c r="T22" s="76" t="str">
        <f t="shared" si="11"/>
        <v/>
      </c>
      <c r="U22" s="11">
        <f t="shared" si="12"/>
        <v>0</v>
      </c>
      <c r="V22" s="63"/>
    </row>
    <row r="23" spans="1:22" x14ac:dyDescent="0.25">
      <c r="A23" s="41"/>
      <c r="B23" s="39" t="str">
        <f>+IF(A23="","",VLOOKUP(A23,BASE!$A$1:$C$23,2))</f>
        <v/>
      </c>
      <c r="C23" s="5" t="str">
        <f>IF(A23="","",VLOOKUP(A23,BASE!$A$1:$C$23,3))</f>
        <v/>
      </c>
      <c r="D23" s="43">
        <v>1</v>
      </c>
      <c r="E23" s="5" t="str">
        <f>IF(A23="","",VLOOKUP(A23,BASE!A17:E28,5))</f>
        <v/>
      </c>
      <c r="F23" s="44"/>
      <c r="G23" s="46"/>
      <c r="H23" s="46"/>
      <c r="I23" s="76" t="str">
        <f t="shared" si="0"/>
        <v/>
      </c>
      <c r="J23" s="76" t="str">
        <f t="shared" si="1"/>
        <v/>
      </c>
      <c r="K23" s="76" t="str">
        <f t="shared" si="2"/>
        <v/>
      </c>
      <c r="L23" s="76" t="str">
        <f t="shared" si="3"/>
        <v/>
      </c>
      <c r="M23" s="76" t="str">
        <f t="shared" si="4"/>
        <v/>
      </c>
      <c r="N23" s="76" t="str">
        <f t="shared" si="5"/>
        <v/>
      </c>
      <c r="O23" s="76" t="str">
        <f t="shared" si="6"/>
        <v/>
      </c>
      <c r="P23" s="76" t="str">
        <f t="shared" si="7"/>
        <v/>
      </c>
      <c r="Q23" s="76" t="str">
        <f t="shared" si="8"/>
        <v/>
      </c>
      <c r="R23" s="76" t="str">
        <f t="shared" si="9"/>
        <v/>
      </c>
      <c r="S23" s="76" t="str">
        <f t="shared" si="10"/>
        <v/>
      </c>
      <c r="T23" s="76" t="str">
        <f t="shared" si="11"/>
        <v/>
      </c>
      <c r="U23" s="11">
        <f t="shared" si="12"/>
        <v>0</v>
      </c>
      <c r="V23" s="63"/>
    </row>
    <row r="24" spans="1:22" x14ac:dyDescent="0.25">
      <c r="A24" s="41"/>
      <c r="B24" s="39" t="str">
        <f>+IF(A24="","",VLOOKUP(A24,BASE!$A$1:$C$23,2))</f>
        <v/>
      </c>
      <c r="C24" s="5" t="str">
        <f>IF(A24="","",VLOOKUP(A24,BASE!$A$1:$C$23,3))</f>
        <v/>
      </c>
      <c r="D24" s="43">
        <v>1</v>
      </c>
      <c r="E24" s="5" t="str">
        <f>IF(A24="","",VLOOKUP(A24,BASE!A18:E29,5))</f>
        <v/>
      </c>
      <c r="F24" s="44"/>
      <c r="G24" s="46"/>
      <c r="H24" s="46"/>
      <c r="I24" s="76" t="str">
        <f t="shared" si="0"/>
        <v/>
      </c>
      <c r="J24" s="76" t="str">
        <f t="shared" si="1"/>
        <v/>
      </c>
      <c r="K24" s="76" t="str">
        <f t="shared" si="2"/>
        <v/>
      </c>
      <c r="L24" s="76" t="str">
        <f t="shared" si="3"/>
        <v/>
      </c>
      <c r="M24" s="76" t="str">
        <f t="shared" si="4"/>
        <v/>
      </c>
      <c r="N24" s="76" t="str">
        <f t="shared" si="5"/>
        <v/>
      </c>
      <c r="O24" s="76" t="str">
        <f t="shared" si="6"/>
        <v/>
      </c>
      <c r="P24" s="76" t="str">
        <f t="shared" si="7"/>
        <v/>
      </c>
      <c r="Q24" s="76" t="str">
        <f t="shared" si="8"/>
        <v/>
      </c>
      <c r="R24" s="76" t="str">
        <f t="shared" si="9"/>
        <v/>
      </c>
      <c r="S24" s="76" t="str">
        <f t="shared" si="10"/>
        <v/>
      </c>
      <c r="T24" s="76" t="str">
        <f t="shared" si="11"/>
        <v/>
      </c>
      <c r="U24" s="11">
        <f t="shared" si="12"/>
        <v>0</v>
      </c>
      <c r="V24" s="63"/>
    </row>
    <row r="25" spans="1:22" x14ac:dyDescent="0.25">
      <c r="A25" s="41"/>
      <c r="B25" s="39" t="str">
        <f>+IF(A25="","",VLOOKUP(A25,BASE!$A$1:$C$23,2))</f>
        <v/>
      </c>
      <c r="C25" s="5" t="str">
        <f>IF(A25="","",VLOOKUP(A25,BASE!$A$1:$C$23,3))</f>
        <v/>
      </c>
      <c r="D25" s="43">
        <v>1</v>
      </c>
      <c r="E25" s="5" t="str">
        <f>IF(A25="","",VLOOKUP(A25,BASE!A19:E30,5))</f>
        <v/>
      </c>
      <c r="F25" s="44"/>
      <c r="G25" s="46"/>
      <c r="H25" s="46"/>
      <c r="I25" s="76" t="str">
        <f t="shared" si="0"/>
        <v/>
      </c>
      <c r="J25" s="76" t="str">
        <f t="shared" si="1"/>
        <v/>
      </c>
      <c r="K25" s="76" t="str">
        <f t="shared" si="2"/>
        <v/>
      </c>
      <c r="L25" s="76" t="str">
        <f t="shared" si="3"/>
        <v/>
      </c>
      <c r="M25" s="76" t="str">
        <f t="shared" si="4"/>
        <v/>
      </c>
      <c r="N25" s="76" t="str">
        <f t="shared" si="5"/>
        <v/>
      </c>
      <c r="O25" s="76" t="str">
        <f t="shared" si="6"/>
        <v/>
      </c>
      <c r="P25" s="76" t="str">
        <f t="shared" si="7"/>
        <v/>
      </c>
      <c r="Q25" s="76" t="str">
        <f t="shared" si="8"/>
        <v/>
      </c>
      <c r="R25" s="76" t="str">
        <f t="shared" si="9"/>
        <v/>
      </c>
      <c r="S25" s="76" t="str">
        <f t="shared" si="10"/>
        <v/>
      </c>
      <c r="T25" s="76" t="str">
        <f t="shared" si="11"/>
        <v/>
      </c>
      <c r="U25" s="11">
        <f t="shared" si="12"/>
        <v>0</v>
      </c>
      <c r="V25" s="63"/>
    </row>
    <row r="26" spans="1:22" x14ac:dyDescent="0.25">
      <c r="A26" s="41"/>
      <c r="B26" s="39" t="str">
        <f>+IF(A26="","",VLOOKUP(A26,BASE!$A$1:$C$23,2))</f>
        <v/>
      </c>
      <c r="C26" s="5" t="str">
        <f>IF(A26="","",VLOOKUP(A26,BASE!$A$1:$C$23,3))</f>
        <v/>
      </c>
      <c r="D26" s="43">
        <v>1</v>
      </c>
      <c r="E26" s="5" t="str">
        <f>IF(A26="","",VLOOKUP(A26,BASE!A20:E31,5))</f>
        <v/>
      </c>
      <c r="F26" s="44"/>
      <c r="G26" s="46"/>
      <c r="H26" s="46"/>
      <c r="I26" s="76" t="str">
        <f t="shared" si="0"/>
        <v/>
      </c>
      <c r="J26" s="76" t="str">
        <f t="shared" si="1"/>
        <v/>
      </c>
      <c r="K26" s="76" t="str">
        <f t="shared" si="2"/>
        <v/>
      </c>
      <c r="L26" s="76" t="str">
        <f t="shared" si="3"/>
        <v/>
      </c>
      <c r="M26" s="76" t="str">
        <f t="shared" si="4"/>
        <v/>
      </c>
      <c r="N26" s="76" t="str">
        <f t="shared" si="5"/>
        <v/>
      </c>
      <c r="O26" s="76" t="str">
        <f t="shared" si="6"/>
        <v/>
      </c>
      <c r="P26" s="76" t="str">
        <f t="shared" si="7"/>
        <v/>
      </c>
      <c r="Q26" s="76" t="str">
        <f t="shared" si="8"/>
        <v/>
      </c>
      <c r="R26" s="76" t="str">
        <f t="shared" si="9"/>
        <v/>
      </c>
      <c r="S26" s="76" t="str">
        <f t="shared" si="10"/>
        <v/>
      </c>
      <c r="T26" s="76" t="str">
        <f t="shared" si="11"/>
        <v/>
      </c>
      <c r="U26" s="11">
        <f t="shared" si="12"/>
        <v>0</v>
      </c>
      <c r="V26" s="63"/>
    </row>
    <row r="27" spans="1:22" x14ac:dyDescent="0.25">
      <c r="A27" s="41"/>
      <c r="B27" s="39" t="str">
        <f>+IF(A27="","",VLOOKUP(A27,BASE!$A$1:$C$23,2))</f>
        <v/>
      </c>
      <c r="C27" s="5" t="str">
        <f>IF(A27="","",VLOOKUP(A27,BASE!$A$1:$C$23,3))</f>
        <v/>
      </c>
      <c r="D27" s="43">
        <v>1</v>
      </c>
      <c r="E27" s="5" t="str">
        <f>IF(A27="","",VLOOKUP(A27,BASE!A21:E32,5))</f>
        <v/>
      </c>
      <c r="F27" s="44"/>
      <c r="G27" s="46"/>
      <c r="H27" s="46"/>
      <c r="I27" s="76" t="str">
        <f t="shared" si="0"/>
        <v/>
      </c>
      <c r="J27" s="76" t="str">
        <f t="shared" si="1"/>
        <v/>
      </c>
      <c r="K27" s="76" t="str">
        <f t="shared" si="2"/>
        <v/>
      </c>
      <c r="L27" s="76" t="str">
        <f t="shared" si="3"/>
        <v/>
      </c>
      <c r="M27" s="76" t="str">
        <f t="shared" si="4"/>
        <v/>
      </c>
      <c r="N27" s="76" t="str">
        <f t="shared" si="5"/>
        <v/>
      </c>
      <c r="O27" s="76" t="str">
        <f t="shared" si="6"/>
        <v/>
      </c>
      <c r="P27" s="76" t="str">
        <f t="shared" si="7"/>
        <v/>
      </c>
      <c r="Q27" s="76" t="str">
        <f t="shared" si="8"/>
        <v/>
      </c>
      <c r="R27" s="76" t="str">
        <f t="shared" si="9"/>
        <v/>
      </c>
      <c r="S27" s="76" t="str">
        <f t="shared" si="10"/>
        <v/>
      </c>
      <c r="T27" s="76" t="str">
        <f t="shared" si="11"/>
        <v/>
      </c>
      <c r="U27" s="11">
        <f t="shared" si="12"/>
        <v>0</v>
      </c>
      <c r="V27" s="63"/>
    </row>
    <row r="28" spans="1:22" x14ac:dyDescent="0.25">
      <c r="A28" s="41"/>
      <c r="B28" s="39" t="str">
        <f>+IF(A28="","",VLOOKUP(A28,BASE!$A$1:$C$23,2))</f>
        <v/>
      </c>
      <c r="C28" s="5" t="str">
        <f>IF(A28="","",VLOOKUP(A28,BASE!$A$1:$C$23,3))</f>
        <v/>
      </c>
      <c r="D28" s="43">
        <v>1</v>
      </c>
      <c r="E28" s="5" t="str">
        <f>IF(A28="","",VLOOKUP(A28,BASE!A22:E33,5))</f>
        <v/>
      </c>
      <c r="F28" s="44"/>
      <c r="G28" s="46"/>
      <c r="H28" s="46"/>
      <c r="I28" s="76" t="str">
        <f t="shared" si="0"/>
        <v/>
      </c>
      <c r="J28" s="76" t="str">
        <f t="shared" si="1"/>
        <v/>
      </c>
      <c r="K28" s="76" t="str">
        <f t="shared" si="2"/>
        <v/>
      </c>
      <c r="L28" s="76" t="str">
        <f t="shared" si="3"/>
        <v/>
      </c>
      <c r="M28" s="76" t="str">
        <f t="shared" si="4"/>
        <v/>
      </c>
      <c r="N28" s="76" t="str">
        <f t="shared" si="5"/>
        <v/>
      </c>
      <c r="O28" s="76" t="str">
        <f t="shared" si="6"/>
        <v/>
      </c>
      <c r="P28" s="76" t="str">
        <f t="shared" si="7"/>
        <v/>
      </c>
      <c r="Q28" s="76" t="str">
        <f t="shared" si="8"/>
        <v/>
      </c>
      <c r="R28" s="76" t="str">
        <f t="shared" si="9"/>
        <v/>
      </c>
      <c r="S28" s="76" t="str">
        <f t="shared" si="10"/>
        <v/>
      </c>
      <c r="T28" s="76" t="str">
        <f t="shared" si="11"/>
        <v/>
      </c>
      <c r="U28" s="11">
        <f t="shared" si="12"/>
        <v>0</v>
      </c>
      <c r="V28" s="63"/>
    </row>
    <row r="29" spans="1:22" x14ac:dyDescent="0.25">
      <c r="A29" s="41"/>
      <c r="B29" s="39" t="str">
        <f>+IF(A29="","",VLOOKUP(A29,BASE!$A$1:$C$23,2))</f>
        <v/>
      </c>
      <c r="C29" s="5" t="str">
        <f>IF(A29="","",VLOOKUP(A29,BASE!$A$1:$C$23,3))</f>
        <v/>
      </c>
      <c r="D29" s="43">
        <v>1</v>
      </c>
      <c r="E29" s="5" t="str">
        <f>IF(A29="","",VLOOKUP(A29,BASE!A23:E34,5))</f>
        <v/>
      </c>
      <c r="F29" s="44"/>
      <c r="G29" s="46"/>
      <c r="H29" s="46"/>
      <c r="I29" s="76" t="str">
        <f t="shared" si="0"/>
        <v/>
      </c>
      <c r="J29" s="76" t="str">
        <f t="shared" si="1"/>
        <v/>
      </c>
      <c r="K29" s="76" t="str">
        <f t="shared" si="2"/>
        <v/>
      </c>
      <c r="L29" s="76" t="str">
        <f t="shared" si="3"/>
        <v/>
      </c>
      <c r="M29" s="76" t="str">
        <f t="shared" si="4"/>
        <v/>
      </c>
      <c r="N29" s="76" t="str">
        <f t="shared" si="5"/>
        <v/>
      </c>
      <c r="O29" s="76" t="str">
        <f t="shared" si="6"/>
        <v/>
      </c>
      <c r="P29" s="76" t="str">
        <f t="shared" si="7"/>
        <v/>
      </c>
      <c r="Q29" s="76" t="str">
        <f t="shared" si="8"/>
        <v/>
      </c>
      <c r="R29" s="76" t="str">
        <f t="shared" si="9"/>
        <v/>
      </c>
      <c r="S29" s="76" t="str">
        <f t="shared" si="10"/>
        <v/>
      </c>
      <c r="T29" s="76" t="str">
        <f t="shared" si="11"/>
        <v/>
      </c>
      <c r="U29" s="11">
        <f t="shared" si="12"/>
        <v>0</v>
      </c>
      <c r="V29" s="63"/>
    </row>
    <row r="30" spans="1:22" x14ac:dyDescent="0.25">
      <c r="A30" s="41"/>
      <c r="B30" s="39" t="str">
        <f>+IF(A30="","",VLOOKUP(A30,BASE!$A$1:$C$23,2))</f>
        <v/>
      </c>
      <c r="C30" s="5" t="str">
        <f>IF(A30="","",VLOOKUP(A30,BASE!$A$1:$C$23,3))</f>
        <v/>
      </c>
      <c r="D30" s="43">
        <v>1</v>
      </c>
      <c r="E30" s="5" t="str">
        <f>IF(A30="","",VLOOKUP(A30,BASE!A24:E35,5))</f>
        <v/>
      </c>
      <c r="F30" s="44"/>
      <c r="G30" s="46"/>
      <c r="H30" s="46"/>
      <c r="I30" s="76" t="str">
        <f t="shared" si="0"/>
        <v/>
      </c>
      <c r="J30" s="76" t="str">
        <f t="shared" si="1"/>
        <v/>
      </c>
      <c r="K30" s="76" t="str">
        <f t="shared" si="2"/>
        <v/>
      </c>
      <c r="L30" s="76" t="str">
        <f t="shared" si="3"/>
        <v/>
      </c>
      <c r="M30" s="76" t="str">
        <f t="shared" si="4"/>
        <v/>
      </c>
      <c r="N30" s="76" t="str">
        <f t="shared" si="5"/>
        <v/>
      </c>
      <c r="O30" s="76" t="str">
        <f t="shared" si="6"/>
        <v/>
      </c>
      <c r="P30" s="76" t="str">
        <f t="shared" si="7"/>
        <v/>
      </c>
      <c r="Q30" s="76" t="str">
        <f t="shared" si="8"/>
        <v/>
      </c>
      <c r="R30" s="76" t="str">
        <f t="shared" si="9"/>
        <v/>
      </c>
      <c r="S30" s="76" t="str">
        <f t="shared" si="10"/>
        <v/>
      </c>
      <c r="T30" s="76" t="str">
        <f t="shared" si="11"/>
        <v/>
      </c>
      <c r="U30" s="11">
        <f t="shared" si="12"/>
        <v>0</v>
      </c>
      <c r="V30" s="63"/>
    </row>
    <row r="31" spans="1:22" x14ac:dyDescent="0.25">
      <c r="A31" s="41"/>
      <c r="B31" s="39" t="str">
        <f>+IF(A31="","",VLOOKUP(A31,BASE!$A$1:$C$23,2))</f>
        <v/>
      </c>
      <c r="C31" s="5" t="str">
        <f>IF(A31="","",VLOOKUP(A31,BASE!$A$1:$C$23,3))</f>
        <v/>
      </c>
      <c r="D31" s="43">
        <v>1</v>
      </c>
      <c r="E31" s="5" t="str">
        <f>IF(A31="","",VLOOKUP(A31,BASE!A25:E36,5))</f>
        <v/>
      </c>
      <c r="F31" s="44"/>
      <c r="G31" s="46"/>
      <c r="H31" s="46"/>
      <c r="I31" s="76" t="str">
        <f t="shared" si="0"/>
        <v/>
      </c>
      <c r="J31" s="76" t="str">
        <f t="shared" si="1"/>
        <v/>
      </c>
      <c r="K31" s="76" t="str">
        <f t="shared" si="2"/>
        <v/>
      </c>
      <c r="L31" s="76" t="str">
        <f t="shared" si="3"/>
        <v/>
      </c>
      <c r="M31" s="76" t="str">
        <f t="shared" si="4"/>
        <v/>
      </c>
      <c r="N31" s="76" t="str">
        <f t="shared" si="5"/>
        <v/>
      </c>
      <c r="O31" s="76" t="str">
        <f t="shared" si="6"/>
        <v/>
      </c>
      <c r="P31" s="76" t="str">
        <f t="shared" si="7"/>
        <v/>
      </c>
      <c r="Q31" s="76" t="str">
        <f t="shared" si="8"/>
        <v/>
      </c>
      <c r="R31" s="76" t="str">
        <f t="shared" si="9"/>
        <v/>
      </c>
      <c r="S31" s="76" t="str">
        <f t="shared" si="10"/>
        <v/>
      </c>
      <c r="T31" s="76" t="str">
        <f t="shared" si="11"/>
        <v/>
      </c>
      <c r="U31" s="11">
        <f t="shared" si="12"/>
        <v>0</v>
      </c>
      <c r="V31" s="63"/>
    </row>
    <row r="32" spans="1:22" x14ac:dyDescent="0.25">
      <c r="A32" s="41"/>
      <c r="B32" s="39" t="str">
        <f>+IF(A32="","",VLOOKUP(A32,BASE!$A$1:$C$23,2))</f>
        <v/>
      </c>
      <c r="C32" s="5" t="str">
        <f>IF(A32="","",VLOOKUP(A32,BASE!$A$1:$C$23,3))</f>
        <v/>
      </c>
      <c r="D32" s="43">
        <v>1</v>
      </c>
      <c r="E32" s="5" t="str">
        <f>IF(A32="","",VLOOKUP(A32,BASE!A26:E37,5))</f>
        <v/>
      </c>
      <c r="F32" s="44"/>
      <c r="G32" s="46"/>
      <c r="H32" s="46"/>
      <c r="I32" s="76" t="str">
        <f t="shared" si="0"/>
        <v/>
      </c>
      <c r="J32" s="76" t="str">
        <f t="shared" si="1"/>
        <v/>
      </c>
      <c r="K32" s="76" t="str">
        <f t="shared" si="2"/>
        <v/>
      </c>
      <c r="L32" s="76" t="str">
        <f t="shared" si="3"/>
        <v/>
      </c>
      <c r="M32" s="76" t="str">
        <f t="shared" si="4"/>
        <v/>
      </c>
      <c r="N32" s="76" t="str">
        <f t="shared" si="5"/>
        <v/>
      </c>
      <c r="O32" s="76" t="str">
        <f t="shared" si="6"/>
        <v/>
      </c>
      <c r="P32" s="76" t="str">
        <f t="shared" si="7"/>
        <v/>
      </c>
      <c r="Q32" s="76" t="str">
        <f t="shared" si="8"/>
        <v/>
      </c>
      <c r="R32" s="76" t="str">
        <f t="shared" si="9"/>
        <v/>
      </c>
      <c r="S32" s="76" t="str">
        <f t="shared" si="10"/>
        <v/>
      </c>
      <c r="T32" s="76" t="str">
        <f t="shared" si="11"/>
        <v/>
      </c>
      <c r="U32" s="11">
        <f t="shared" si="12"/>
        <v>0</v>
      </c>
      <c r="V32" s="63"/>
    </row>
    <row r="33" spans="1:22" x14ac:dyDescent="0.25">
      <c r="A33" s="41"/>
      <c r="B33" s="39" t="str">
        <f>+IF(A33="","",VLOOKUP(A33,BASE!$A$1:$C$23,2))</f>
        <v/>
      </c>
      <c r="C33" s="5" t="str">
        <f>IF(A33="","",VLOOKUP(A33,BASE!$A$1:$C$23,3))</f>
        <v/>
      </c>
      <c r="D33" s="43">
        <v>1</v>
      </c>
      <c r="E33" s="5" t="str">
        <f>IF(A33="","",VLOOKUP(A33,BASE!A27:E38,5))</f>
        <v/>
      </c>
      <c r="F33" s="44"/>
      <c r="G33" s="46"/>
      <c r="H33" s="46"/>
      <c r="I33" s="76" t="str">
        <f t="shared" si="0"/>
        <v/>
      </c>
      <c r="J33" s="76" t="str">
        <f t="shared" si="1"/>
        <v/>
      </c>
      <c r="K33" s="76" t="str">
        <f t="shared" si="2"/>
        <v/>
      </c>
      <c r="L33" s="76" t="str">
        <f t="shared" si="3"/>
        <v/>
      </c>
      <c r="M33" s="76" t="str">
        <f t="shared" si="4"/>
        <v/>
      </c>
      <c r="N33" s="76" t="str">
        <f t="shared" si="5"/>
        <v/>
      </c>
      <c r="O33" s="76" t="str">
        <f t="shared" si="6"/>
        <v/>
      </c>
      <c r="P33" s="76" t="str">
        <f t="shared" si="7"/>
        <v/>
      </c>
      <c r="Q33" s="76" t="str">
        <f t="shared" si="8"/>
        <v/>
      </c>
      <c r="R33" s="76" t="str">
        <f t="shared" si="9"/>
        <v/>
      </c>
      <c r="S33" s="76" t="str">
        <f t="shared" si="10"/>
        <v/>
      </c>
      <c r="T33" s="76" t="str">
        <f t="shared" si="11"/>
        <v/>
      </c>
      <c r="U33" s="11">
        <f t="shared" si="12"/>
        <v>0</v>
      </c>
      <c r="V33" s="63"/>
    </row>
    <row r="34" spans="1:22" x14ac:dyDescent="0.25">
      <c r="A34" s="41"/>
      <c r="B34" s="39" t="str">
        <f>+IF(A34="","",VLOOKUP(A34,BASE!$A$1:$C$23,2))</f>
        <v/>
      </c>
      <c r="C34" s="5" t="str">
        <f>IF(A34="","",VLOOKUP(A34,BASE!$A$1:$C$23,3))</f>
        <v/>
      </c>
      <c r="D34" s="43">
        <v>1</v>
      </c>
      <c r="E34" s="5" t="str">
        <f>IF(A34="","",VLOOKUP(A34,BASE!A28:E39,5))</f>
        <v/>
      </c>
      <c r="F34" s="44"/>
      <c r="G34" s="46"/>
      <c r="H34" s="46"/>
      <c r="I34" s="76" t="str">
        <f t="shared" si="0"/>
        <v/>
      </c>
      <c r="J34" s="76" t="str">
        <f t="shared" si="1"/>
        <v/>
      </c>
      <c r="K34" s="76" t="str">
        <f t="shared" si="2"/>
        <v/>
      </c>
      <c r="L34" s="76" t="str">
        <f t="shared" si="3"/>
        <v/>
      </c>
      <c r="M34" s="76" t="str">
        <f t="shared" si="4"/>
        <v/>
      </c>
      <c r="N34" s="76" t="str">
        <f t="shared" si="5"/>
        <v/>
      </c>
      <c r="O34" s="76" t="str">
        <f t="shared" si="6"/>
        <v/>
      </c>
      <c r="P34" s="76" t="str">
        <f t="shared" si="7"/>
        <v/>
      </c>
      <c r="Q34" s="76" t="str">
        <f t="shared" si="8"/>
        <v/>
      </c>
      <c r="R34" s="76" t="str">
        <f t="shared" si="9"/>
        <v/>
      </c>
      <c r="S34" s="76" t="str">
        <f t="shared" si="10"/>
        <v/>
      </c>
      <c r="T34" s="76" t="str">
        <f t="shared" si="11"/>
        <v/>
      </c>
      <c r="U34" s="11">
        <f t="shared" si="12"/>
        <v>0</v>
      </c>
      <c r="V34" s="63"/>
    </row>
    <row r="35" spans="1:22" x14ac:dyDescent="0.25">
      <c r="A35" s="41"/>
      <c r="B35" s="39" t="str">
        <f>+IF(A35="","",VLOOKUP(A35,BASE!$A$1:$C$23,2))</f>
        <v/>
      </c>
      <c r="C35" s="5" t="str">
        <f>IF(A35="","",VLOOKUP(A35,BASE!$A$1:$C$23,3))</f>
        <v/>
      </c>
      <c r="D35" s="43">
        <v>1</v>
      </c>
      <c r="E35" s="5" t="str">
        <f>IF(A35="","",VLOOKUP(A35,BASE!A29:E40,5))</f>
        <v/>
      </c>
      <c r="F35" s="44"/>
      <c r="G35" s="46"/>
      <c r="H35" s="46"/>
      <c r="I35" s="76" t="str">
        <f t="shared" si="0"/>
        <v/>
      </c>
      <c r="J35" s="76" t="str">
        <f t="shared" si="1"/>
        <v/>
      </c>
      <c r="K35" s="76" t="str">
        <f t="shared" si="2"/>
        <v/>
      </c>
      <c r="L35" s="76" t="str">
        <f t="shared" si="3"/>
        <v/>
      </c>
      <c r="M35" s="76" t="str">
        <f t="shared" si="4"/>
        <v/>
      </c>
      <c r="N35" s="76" t="str">
        <f t="shared" si="5"/>
        <v/>
      </c>
      <c r="O35" s="76" t="str">
        <f t="shared" si="6"/>
        <v/>
      </c>
      <c r="P35" s="76" t="str">
        <f t="shared" si="7"/>
        <v/>
      </c>
      <c r="Q35" s="76" t="str">
        <f t="shared" si="8"/>
        <v/>
      </c>
      <c r="R35" s="76" t="str">
        <f t="shared" si="9"/>
        <v/>
      </c>
      <c r="S35" s="76" t="str">
        <f t="shared" si="10"/>
        <v/>
      </c>
      <c r="T35" s="76" t="str">
        <f t="shared" si="11"/>
        <v/>
      </c>
      <c r="U35" s="11">
        <f t="shared" si="12"/>
        <v>0</v>
      </c>
      <c r="V35" s="63"/>
    </row>
    <row r="36" spans="1:22" x14ac:dyDescent="0.25">
      <c r="A36" s="41"/>
      <c r="B36" s="39" t="str">
        <f>+IF(A36="","",VLOOKUP(A36,BASE!$A$1:$C$23,2))</f>
        <v/>
      </c>
      <c r="C36" s="5" t="str">
        <f>IF(A36="","",VLOOKUP(A36,BASE!$A$1:$C$23,3))</f>
        <v/>
      </c>
      <c r="D36" s="43">
        <v>1</v>
      </c>
      <c r="E36" s="5" t="str">
        <f>IF(A36="","",VLOOKUP(A36,BASE!A30:E41,5))</f>
        <v/>
      </c>
      <c r="F36" s="44"/>
      <c r="G36" s="46"/>
      <c r="H36" s="46"/>
      <c r="I36" s="76" t="str">
        <f t="shared" si="0"/>
        <v/>
      </c>
      <c r="J36" s="76" t="str">
        <f t="shared" si="1"/>
        <v/>
      </c>
      <c r="K36" s="76" t="str">
        <f t="shared" si="2"/>
        <v/>
      </c>
      <c r="L36" s="76" t="str">
        <f t="shared" si="3"/>
        <v/>
      </c>
      <c r="M36" s="76" t="str">
        <f t="shared" si="4"/>
        <v/>
      </c>
      <c r="N36" s="76" t="str">
        <f t="shared" si="5"/>
        <v/>
      </c>
      <c r="O36" s="76" t="str">
        <f t="shared" si="6"/>
        <v/>
      </c>
      <c r="P36" s="76" t="str">
        <f t="shared" si="7"/>
        <v/>
      </c>
      <c r="Q36" s="76" t="str">
        <f t="shared" si="8"/>
        <v/>
      </c>
      <c r="R36" s="76" t="str">
        <f t="shared" si="9"/>
        <v/>
      </c>
      <c r="S36" s="76" t="str">
        <f t="shared" si="10"/>
        <v/>
      </c>
      <c r="T36" s="76" t="str">
        <f t="shared" si="11"/>
        <v/>
      </c>
      <c r="U36" s="11">
        <f t="shared" si="12"/>
        <v>0</v>
      </c>
      <c r="V36" s="63"/>
    </row>
    <row r="37" spans="1:22" x14ac:dyDescent="0.25">
      <c r="A37" s="41"/>
      <c r="B37" s="39" t="str">
        <f>+IF(A37="","",VLOOKUP(A37,BASE!$A$1:$C$23,2))</f>
        <v/>
      </c>
      <c r="C37" s="5" t="str">
        <f>IF(A37="","",VLOOKUP(A37,BASE!$A$1:$C$23,3))</f>
        <v/>
      </c>
      <c r="D37" s="43">
        <v>1</v>
      </c>
      <c r="E37" s="5" t="str">
        <f>IF(A37="","",VLOOKUP(A37,BASE!A31:E42,5))</f>
        <v/>
      </c>
      <c r="F37" s="44"/>
      <c r="G37" s="46"/>
      <c r="H37" s="46"/>
      <c r="I37" s="76" t="str">
        <f t="shared" si="0"/>
        <v/>
      </c>
      <c r="J37" s="76" t="str">
        <f t="shared" si="1"/>
        <v/>
      </c>
      <c r="K37" s="76" t="str">
        <f t="shared" si="2"/>
        <v/>
      </c>
      <c r="L37" s="76" t="str">
        <f t="shared" si="3"/>
        <v/>
      </c>
      <c r="M37" s="76" t="str">
        <f t="shared" si="4"/>
        <v/>
      </c>
      <c r="N37" s="76" t="str">
        <f t="shared" si="5"/>
        <v/>
      </c>
      <c r="O37" s="76" t="str">
        <f t="shared" si="6"/>
        <v/>
      </c>
      <c r="P37" s="76" t="str">
        <f t="shared" si="7"/>
        <v/>
      </c>
      <c r="Q37" s="76" t="str">
        <f t="shared" si="8"/>
        <v/>
      </c>
      <c r="R37" s="76" t="str">
        <f t="shared" si="9"/>
        <v/>
      </c>
      <c r="S37" s="76" t="str">
        <f t="shared" si="10"/>
        <v/>
      </c>
      <c r="T37" s="76" t="str">
        <f t="shared" si="11"/>
        <v/>
      </c>
      <c r="U37" s="11">
        <f t="shared" si="12"/>
        <v>0</v>
      </c>
      <c r="V37" s="63"/>
    </row>
    <row r="38" spans="1:22" x14ac:dyDescent="0.25">
      <c r="A38" s="41"/>
      <c r="B38" s="39" t="str">
        <f>+IF(A38="","",VLOOKUP(A38,BASE!$A$1:$C$23,2))</f>
        <v/>
      </c>
      <c r="C38" s="5" t="str">
        <f>IF(A38="","",VLOOKUP(A38,BASE!$A$1:$C$23,3))</f>
        <v/>
      </c>
      <c r="D38" s="43">
        <v>1</v>
      </c>
      <c r="E38" s="5" t="str">
        <f>IF(A38="","",VLOOKUP(A38,BASE!A32:E43,5))</f>
        <v/>
      </c>
      <c r="F38" s="44"/>
      <c r="G38" s="46"/>
      <c r="H38" s="46"/>
      <c r="I38" s="76" t="str">
        <f t="shared" si="0"/>
        <v/>
      </c>
      <c r="J38" s="76" t="str">
        <f t="shared" si="1"/>
        <v/>
      </c>
      <c r="K38" s="76" t="str">
        <f t="shared" si="2"/>
        <v/>
      </c>
      <c r="L38" s="76" t="str">
        <f t="shared" si="3"/>
        <v/>
      </c>
      <c r="M38" s="76" t="str">
        <f t="shared" si="4"/>
        <v/>
      </c>
      <c r="N38" s="76" t="str">
        <f t="shared" si="5"/>
        <v/>
      </c>
      <c r="O38" s="76" t="str">
        <f t="shared" si="6"/>
        <v/>
      </c>
      <c r="P38" s="76" t="str">
        <f t="shared" si="7"/>
        <v/>
      </c>
      <c r="Q38" s="76" t="str">
        <f t="shared" si="8"/>
        <v/>
      </c>
      <c r="R38" s="76" t="str">
        <f t="shared" si="9"/>
        <v/>
      </c>
      <c r="S38" s="76" t="str">
        <f t="shared" si="10"/>
        <v/>
      </c>
      <c r="T38" s="76" t="str">
        <f t="shared" si="11"/>
        <v/>
      </c>
      <c r="U38" s="11">
        <f t="shared" si="12"/>
        <v>0</v>
      </c>
      <c r="V38" s="63"/>
    </row>
    <row r="39" spans="1:22" x14ac:dyDescent="0.25">
      <c r="A39" s="41"/>
      <c r="B39" s="39" t="str">
        <f>+IF(A39="","",VLOOKUP(A39,BASE!$A$1:$C$23,2))</f>
        <v/>
      </c>
      <c r="C39" s="5" t="str">
        <f>IF(A39="","",VLOOKUP(A39,BASE!$A$1:$C$23,3))</f>
        <v/>
      </c>
      <c r="D39" s="43">
        <v>1</v>
      </c>
      <c r="E39" s="5" t="str">
        <f>IF(A39="","",VLOOKUP(A39,BASE!A33:E44,5))</f>
        <v/>
      </c>
      <c r="F39" s="44"/>
      <c r="G39" s="46"/>
      <c r="H39" s="46"/>
      <c r="I39" s="76" t="str">
        <f t="shared" si="0"/>
        <v/>
      </c>
      <c r="J39" s="76" t="str">
        <f t="shared" si="1"/>
        <v/>
      </c>
      <c r="K39" s="76" t="str">
        <f t="shared" si="2"/>
        <v/>
      </c>
      <c r="L39" s="76" t="str">
        <f t="shared" si="3"/>
        <v/>
      </c>
      <c r="M39" s="76" t="str">
        <f t="shared" si="4"/>
        <v/>
      </c>
      <c r="N39" s="76" t="str">
        <f t="shared" si="5"/>
        <v/>
      </c>
      <c r="O39" s="76" t="str">
        <f t="shared" si="6"/>
        <v/>
      </c>
      <c r="P39" s="76" t="str">
        <f t="shared" si="7"/>
        <v/>
      </c>
      <c r="Q39" s="76" t="str">
        <f t="shared" si="8"/>
        <v/>
      </c>
      <c r="R39" s="76" t="str">
        <f t="shared" si="9"/>
        <v/>
      </c>
      <c r="S39" s="76" t="str">
        <f t="shared" si="10"/>
        <v/>
      </c>
      <c r="T39" s="76" t="str">
        <f t="shared" si="11"/>
        <v/>
      </c>
      <c r="U39" s="11">
        <f t="shared" si="12"/>
        <v>0</v>
      </c>
      <c r="V39" s="63"/>
    </row>
    <row r="40" spans="1:22" x14ac:dyDescent="0.25">
      <c r="A40" s="41"/>
      <c r="B40" s="39" t="str">
        <f>+IF(A40="","",VLOOKUP(A40,BASE!$A$1:$C$23,2))</f>
        <v/>
      </c>
      <c r="C40" s="5" t="str">
        <f>IF(A40="","",VLOOKUP(A40,BASE!$A$1:$C$23,3))</f>
        <v/>
      </c>
      <c r="D40" s="43">
        <v>1</v>
      </c>
      <c r="E40" s="5" t="str">
        <f>IF(A40="","",VLOOKUP(A40,BASE!A34:E45,5))</f>
        <v/>
      </c>
      <c r="F40" s="44"/>
      <c r="G40" s="46"/>
      <c r="H40" s="46"/>
      <c r="I40" s="76" t="str">
        <f t="shared" si="0"/>
        <v/>
      </c>
      <c r="J40" s="76" t="str">
        <f t="shared" si="1"/>
        <v/>
      </c>
      <c r="K40" s="76" t="str">
        <f t="shared" si="2"/>
        <v/>
      </c>
      <c r="L40" s="76" t="str">
        <f t="shared" si="3"/>
        <v/>
      </c>
      <c r="M40" s="76" t="str">
        <f t="shared" si="4"/>
        <v/>
      </c>
      <c r="N40" s="76" t="str">
        <f t="shared" si="5"/>
        <v/>
      </c>
      <c r="O40" s="76" t="str">
        <f t="shared" si="6"/>
        <v/>
      </c>
      <c r="P40" s="76" t="str">
        <f t="shared" si="7"/>
        <v/>
      </c>
      <c r="Q40" s="76" t="str">
        <f t="shared" si="8"/>
        <v/>
      </c>
      <c r="R40" s="76" t="str">
        <f t="shared" si="9"/>
        <v/>
      </c>
      <c r="S40" s="76" t="str">
        <f t="shared" si="10"/>
        <v/>
      </c>
      <c r="T40" s="76" t="str">
        <f t="shared" si="11"/>
        <v/>
      </c>
      <c r="U40" s="11">
        <f t="shared" si="12"/>
        <v>0</v>
      </c>
      <c r="V40" s="63"/>
    </row>
    <row r="41" spans="1:22" x14ac:dyDescent="0.25">
      <c r="A41" s="41"/>
      <c r="B41" s="39" t="str">
        <f>+IF(A41="","",VLOOKUP(A41,BASE!$A$1:$C$23,2))</f>
        <v/>
      </c>
      <c r="C41" s="5" t="str">
        <f>IF(A41="","",VLOOKUP(A41,BASE!$A$1:$C$23,3))</f>
        <v/>
      </c>
      <c r="D41" s="43">
        <v>1</v>
      </c>
      <c r="E41" s="5" t="str">
        <f>IF(A41="","",VLOOKUP(A41,BASE!A35:E46,5))</f>
        <v/>
      </c>
      <c r="F41" s="44"/>
      <c r="G41" s="46"/>
      <c r="H41" s="46"/>
      <c r="I41" s="76" t="str">
        <f t="shared" si="0"/>
        <v/>
      </c>
      <c r="J41" s="76" t="str">
        <f t="shared" si="1"/>
        <v/>
      </c>
      <c r="K41" s="76" t="str">
        <f t="shared" si="2"/>
        <v/>
      </c>
      <c r="L41" s="76" t="str">
        <f t="shared" si="3"/>
        <v/>
      </c>
      <c r="M41" s="76" t="str">
        <f t="shared" si="4"/>
        <v/>
      </c>
      <c r="N41" s="76" t="str">
        <f t="shared" si="5"/>
        <v/>
      </c>
      <c r="O41" s="76" t="str">
        <f t="shared" si="6"/>
        <v/>
      </c>
      <c r="P41" s="76" t="str">
        <f t="shared" si="7"/>
        <v/>
      </c>
      <c r="Q41" s="76" t="str">
        <f t="shared" si="8"/>
        <v/>
      </c>
      <c r="R41" s="76" t="str">
        <f t="shared" si="9"/>
        <v/>
      </c>
      <c r="S41" s="76" t="str">
        <f t="shared" si="10"/>
        <v/>
      </c>
      <c r="T41" s="76" t="str">
        <f t="shared" si="11"/>
        <v/>
      </c>
      <c r="U41" s="11">
        <f t="shared" si="12"/>
        <v>0</v>
      </c>
      <c r="V41" s="63"/>
    </row>
    <row r="42" spans="1:22" x14ac:dyDescent="0.25">
      <c r="A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V42" s="42"/>
    </row>
    <row r="43" spans="1:22" x14ac:dyDescent="0.25">
      <c r="A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V43" s="42"/>
    </row>
    <row r="44" spans="1:22" x14ac:dyDescent="0.25">
      <c r="A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V44" s="42"/>
    </row>
    <row r="45" spans="1:22" x14ac:dyDescent="0.25">
      <c r="A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V45" s="42"/>
    </row>
    <row r="46" spans="1:22" x14ac:dyDescent="0.25">
      <c r="A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V46" s="42"/>
    </row>
    <row r="47" spans="1:22" x14ac:dyDescent="0.25">
      <c r="A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V47" s="42"/>
    </row>
    <row r="48" spans="1:22" x14ac:dyDescent="0.25">
      <c r="A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V48" s="42"/>
    </row>
    <row r="49" spans="1:22" x14ac:dyDescent="0.25">
      <c r="A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V49" s="42"/>
    </row>
    <row r="50" spans="1:22" x14ac:dyDescent="0.25">
      <c r="A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V50" s="42"/>
    </row>
    <row r="51" spans="1:22" x14ac:dyDescent="0.25">
      <c r="A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V51" s="42"/>
    </row>
    <row r="52" spans="1:22" x14ac:dyDescent="0.25">
      <c r="A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V52" s="42"/>
    </row>
    <row r="53" spans="1:22" x14ac:dyDescent="0.25">
      <c r="A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V53" s="42"/>
    </row>
    <row r="54" spans="1:22" x14ac:dyDescent="0.25">
      <c r="A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V54" s="42"/>
    </row>
    <row r="55" spans="1:22" x14ac:dyDescent="0.25">
      <c r="A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V55" s="42"/>
    </row>
    <row r="56" spans="1:22" x14ac:dyDescent="0.25">
      <c r="A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V56" s="42"/>
    </row>
    <row r="57" spans="1:22" x14ac:dyDescent="0.25">
      <c r="A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V57" s="42"/>
    </row>
    <row r="58" spans="1:22" x14ac:dyDescent="0.25">
      <c r="A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V58" s="42"/>
    </row>
    <row r="59" spans="1:22" x14ac:dyDescent="0.25">
      <c r="A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V59" s="42"/>
    </row>
    <row r="60" spans="1:22" x14ac:dyDescent="0.25">
      <c r="A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V60" s="42"/>
    </row>
    <row r="61" spans="1:22" x14ac:dyDescent="0.25">
      <c r="A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V61" s="42"/>
    </row>
    <row r="62" spans="1:22" x14ac:dyDescent="0.25">
      <c r="A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V62" s="42"/>
    </row>
    <row r="63" spans="1:22" x14ac:dyDescent="0.25">
      <c r="A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V63" s="42"/>
    </row>
    <row r="64" spans="1:22" x14ac:dyDescent="0.25">
      <c r="A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V64" s="42"/>
    </row>
    <row r="65" spans="1:22" x14ac:dyDescent="0.25">
      <c r="A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V65" s="42"/>
    </row>
    <row r="66" spans="1:22" x14ac:dyDescent="0.25">
      <c r="A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V66" s="42"/>
    </row>
    <row r="67" spans="1:22" x14ac:dyDescent="0.25">
      <c r="A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V67" s="42"/>
    </row>
    <row r="68" spans="1:22" x14ac:dyDescent="0.25">
      <c r="A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V68" s="42"/>
    </row>
    <row r="69" spans="1:22" x14ac:dyDescent="0.25">
      <c r="A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V69" s="42"/>
    </row>
    <row r="70" spans="1:22" x14ac:dyDescent="0.25">
      <c r="A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V70" s="42"/>
    </row>
    <row r="71" spans="1:22" x14ac:dyDescent="0.25">
      <c r="A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V71" s="42"/>
    </row>
    <row r="72" spans="1:22" x14ac:dyDescent="0.25">
      <c r="A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V72" s="42"/>
    </row>
    <row r="73" spans="1:22" x14ac:dyDescent="0.25">
      <c r="A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V73" s="42"/>
    </row>
    <row r="74" spans="1:22" x14ac:dyDescent="0.25">
      <c r="A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V74" s="42"/>
    </row>
    <row r="75" spans="1:22" x14ac:dyDescent="0.25">
      <c r="A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V75" s="42"/>
    </row>
    <row r="76" spans="1:22" x14ac:dyDescent="0.25">
      <c r="A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V76" s="42"/>
    </row>
    <row r="77" spans="1:22" x14ac:dyDescent="0.25">
      <c r="A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V77" s="42"/>
    </row>
    <row r="78" spans="1:22" x14ac:dyDescent="0.25">
      <c r="A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V78" s="42"/>
    </row>
    <row r="79" spans="1:22" x14ac:dyDescent="0.25">
      <c r="A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V79" s="42"/>
    </row>
    <row r="80" spans="1:22" x14ac:dyDescent="0.25">
      <c r="A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V80" s="42"/>
    </row>
    <row r="81" spans="1:22" x14ac:dyDescent="0.25">
      <c r="A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V81" s="42"/>
    </row>
    <row r="82" spans="1:22" x14ac:dyDescent="0.25">
      <c r="A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V82" s="42"/>
    </row>
    <row r="83" spans="1:22" x14ac:dyDescent="0.25">
      <c r="A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V83" s="42"/>
    </row>
    <row r="84" spans="1:22" x14ac:dyDescent="0.25">
      <c r="A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V84" s="42"/>
    </row>
    <row r="85" spans="1:22" x14ac:dyDescent="0.25">
      <c r="A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V85" s="42"/>
    </row>
    <row r="86" spans="1:22" x14ac:dyDescent="0.25">
      <c r="A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V86" s="42"/>
    </row>
    <row r="87" spans="1:22" x14ac:dyDescent="0.25">
      <c r="A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V87" s="42"/>
    </row>
    <row r="88" spans="1:22" x14ac:dyDescent="0.25">
      <c r="A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V88" s="42"/>
    </row>
    <row r="89" spans="1:22" x14ac:dyDescent="0.25">
      <c r="A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V89" s="42"/>
    </row>
    <row r="90" spans="1:22" x14ac:dyDescent="0.25">
      <c r="A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V90" s="42"/>
    </row>
    <row r="91" spans="1:22" x14ac:dyDescent="0.25">
      <c r="A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V91" s="42"/>
    </row>
    <row r="92" spans="1:22" x14ac:dyDescent="0.25">
      <c r="A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V92" s="42"/>
    </row>
    <row r="93" spans="1:22" x14ac:dyDescent="0.25"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</row>
    <row r="94" spans="1:22" x14ac:dyDescent="0.25"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</row>
  </sheetData>
  <sheetProtection sort="0" autoFilter="0"/>
  <autoFilter ref="A4:U96"/>
  <dataConsolidate/>
  <mergeCells count="4">
    <mergeCell ref="A2:U2"/>
    <mergeCell ref="A3:D3"/>
    <mergeCell ref="F3:U3"/>
    <mergeCell ref="V3:V4"/>
  </mergeCells>
  <dataValidations count="1">
    <dataValidation type="list" allowBlank="1" showInputMessage="1" sqref="A7:A19">
      <formula1>OFFSET(SECUSIEGE,MATCH(D7,ETAB2,0)-1,0,COUNTIF(ETAB2,D7))</formula1>
    </dataValidation>
  </dataValidations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BASE!$S$2:$S$5</xm:f>
          </x14:formula1>
          <xm:sqref>F7:F41</xm:sqref>
        </x14:dataValidation>
        <x14:dataValidation type="list" allowBlank="1" showInputMessage="1" showErrorMessage="1">
          <x14:formula1>
            <xm:f>BASE!$J$1:$J$10</xm:f>
          </x14:formula1>
          <xm:sqref>D8:D41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4" tint="0.79998168889431442"/>
  </sheetPr>
  <dimension ref="A1:GI20"/>
  <sheetViews>
    <sheetView workbookViewId="0">
      <pane xSplit="5" ySplit="2" topLeftCell="AM3" activePane="bottomRight" state="frozen"/>
      <selection pane="topRight" activeCell="F1" sqref="F1"/>
      <selection pane="bottomLeft" activeCell="A3" sqref="A3"/>
      <selection pane="bottomRight" activeCell="AW2" sqref="AW1:AX1048576"/>
    </sheetView>
  </sheetViews>
  <sheetFormatPr baseColWidth="10" defaultRowHeight="15" x14ac:dyDescent="0.25"/>
  <cols>
    <col min="1" max="1" width="14.140625" customWidth="1"/>
    <col min="4" max="5" width="9.28515625" hidden="1" customWidth="1"/>
    <col min="6" max="6" width="9.28515625" customWidth="1"/>
    <col min="7" max="8" width="9.28515625" hidden="1" customWidth="1"/>
    <col min="9" max="9" width="9.28515625" customWidth="1"/>
    <col min="10" max="12" width="9.28515625" hidden="1" customWidth="1"/>
    <col min="13" max="18" width="9.28515625" customWidth="1"/>
    <col min="19" max="20" width="9.28515625" hidden="1" customWidth="1"/>
    <col min="21" max="21" width="9.28515625" customWidth="1"/>
    <col min="22" max="23" width="9.28515625" hidden="1" customWidth="1"/>
    <col min="24" max="24" width="9.28515625" customWidth="1"/>
    <col min="25" max="26" width="9.28515625" hidden="1" customWidth="1"/>
    <col min="27" max="27" width="11.42578125" hidden="1" customWidth="1"/>
    <col min="34" max="35" width="11.42578125" hidden="1" customWidth="1"/>
    <col min="37" max="38" width="11.42578125" hidden="1" customWidth="1"/>
    <col min="40" max="42" width="11.42578125" hidden="1" customWidth="1"/>
    <col min="49" max="50" width="11.42578125" hidden="1" customWidth="1"/>
    <col min="52" max="53" width="11.42578125" hidden="1" customWidth="1"/>
    <col min="55" max="57" width="11.42578125" hidden="1" customWidth="1"/>
    <col min="64" max="65" width="11.42578125" hidden="1" customWidth="1"/>
    <col min="67" max="68" width="11.42578125" hidden="1" customWidth="1"/>
    <col min="70" max="72" width="11.42578125" hidden="1" customWidth="1"/>
    <col min="79" max="80" width="11.42578125" hidden="1" customWidth="1"/>
    <col min="82" max="83" width="11.42578125" hidden="1" customWidth="1"/>
    <col min="85" max="87" width="11.42578125" hidden="1" customWidth="1"/>
    <col min="94" max="95" width="11.42578125" hidden="1" customWidth="1"/>
    <col min="97" max="98" width="11.42578125" hidden="1" customWidth="1"/>
    <col min="100" max="102" width="11.42578125" hidden="1" customWidth="1"/>
    <col min="109" max="110" width="11.42578125" hidden="1" customWidth="1"/>
    <col min="112" max="113" width="11.42578125" hidden="1" customWidth="1"/>
    <col min="115" max="117" width="11.42578125" hidden="1" customWidth="1"/>
    <col min="124" max="125" width="11.42578125" hidden="1" customWidth="1"/>
    <col min="127" max="128" width="11.42578125" hidden="1" customWidth="1"/>
    <col min="130" max="132" width="11.42578125" hidden="1" customWidth="1"/>
    <col min="139" max="140" width="11.42578125" hidden="1" customWidth="1"/>
    <col min="142" max="143" width="11.42578125" hidden="1" customWidth="1"/>
    <col min="145" max="147" width="11.42578125" hidden="1" customWidth="1"/>
    <col min="154" max="155" width="11.42578125" hidden="1" customWidth="1"/>
    <col min="157" max="158" width="11.42578125" hidden="1" customWidth="1"/>
    <col min="160" max="162" width="11.42578125" hidden="1" customWidth="1"/>
    <col min="169" max="170" width="11.42578125" hidden="1" customWidth="1"/>
    <col min="172" max="173" width="11.42578125" hidden="1" customWidth="1"/>
    <col min="175" max="177" width="11.42578125" hidden="1" customWidth="1"/>
  </cols>
  <sheetData>
    <row r="1" spans="1:191" x14ac:dyDescent="0.25">
      <c r="A1" s="111" t="s">
        <v>0</v>
      </c>
      <c r="B1" s="112" t="s">
        <v>1</v>
      </c>
      <c r="C1" s="112" t="s">
        <v>2</v>
      </c>
      <c r="D1" s="119" t="s">
        <v>114</v>
      </c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1"/>
      <c r="S1" s="119" t="s">
        <v>115</v>
      </c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1"/>
      <c r="AH1" s="119" t="s">
        <v>116</v>
      </c>
      <c r="AI1" s="120"/>
      <c r="AJ1" s="120"/>
      <c r="AK1" s="120"/>
      <c r="AL1" s="120"/>
      <c r="AM1" s="120"/>
      <c r="AN1" s="120"/>
      <c r="AO1" s="120"/>
      <c r="AP1" s="120"/>
      <c r="AQ1" s="120"/>
      <c r="AR1" s="120"/>
      <c r="AS1" s="120"/>
      <c r="AT1" s="120"/>
      <c r="AU1" s="120"/>
      <c r="AV1" s="121"/>
      <c r="AW1" s="119" t="s">
        <v>117</v>
      </c>
      <c r="AX1" s="120"/>
      <c r="AY1" s="120"/>
      <c r="AZ1" s="120"/>
      <c r="BA1" s="120"/>
      <c r="BB1" s="120"/>
      <c r="BC1" s="120"/>
      <c r="BD1" s="120"/>
      <c r="BE1" s="120"/>
      <c r="BF1" s="120"/>
      <c r="BG1" s="120"/>
      <c r="BH1" s="120"/>
      <c r="BI1" s="120"/>
      <c r="BJ1" s="120"/>
      <c r="BK1" s="121"/>
      <c r="BL1" s="119" t="s">
        <v>118</v>
      </c>
      <c r="BM1" s="120"/>
      <c r="BN1" s="120"/>
      <c r="BO1" s="120"/>
      <c r="BP1" s="120"/>
      <c r="BQ1" s="120"/>
      <c r="BR1" s="120"/>
      <c r="BS1" s="120"/>
      <c r="BT1" s="120"/>
      <c r="BU1" s="120"/>
      <c r="BV1" s="120"/>
      <c r="BW1" s="120"/>
      <c r="BX1" s="120"/>
      <c r="BY1" s="120"/>
      <c r="BZ1" s="121"/>
      <c r="CA1" s="119" t="s">
        <v>119</v>
      </c>
      <c r="CB1" s="120"/>
      <c r="CC1" s="120"/>
      <c r="CD1" s="120"/>
      <c r="CE1" s="120"/>
      <c r="CF1" s="120"/>
      <c r="CG1" s="120"/>
      <c r="CH1" s="120"/>
      <c r="CI1" s="120"/>
      <c r="CJ1" s="120"/>
      <c r="CK1" s="120"/>
      <c r="CL1" s="120"/>
      <c r="CM1" s="120"/>
      <c r="CN1" s="120"/>
      <c r="CO1" s="121"/>
      <c r="CP1" s="119" t="s">
        <v>120</v>
      </c>
      <c r="CQ1" s="120"/>
      <c r="CR1" s="120"/>
      <c r="CS1" s="120"/>
      <c r="CT1" s="120"/>
      <c r="CU1" s="120"/>
      <c r="CV1" s="120"/>
      <c r="CW1" s="120"/>
      <c r="CX1" s="120"/>
      <c r="CY1" s="120"/>
      <c r="CZ1" s="120"/>
      <c r="DA1" s="120"/>
      <c r="DB1" s="120"/>
      <c r="DC1" s="120"/>
      <c r="DD1" s="121"/>
      <c r="DE1" s="119" t="s">
        <v>121</v>
      </c>
      <c r="DF1" s="120"/>
      <c r="DG1" s="120"/>
      <c r="DH1" s="120"/>
      <c r="DI1" s="120"/>
      <c r="DJ1" s="120"/>
      <c r="DK1" s="120"/>
      <c r="DL1" s="120"/>
      <c r="DM1" s="120"/>
      <c r="DN1" s="120"/>
      <c r="DO1" s="120"/>
      <c r="DP1" s="120"/>
      <c r="DQ1" s="120"/>
      <c r="DR1" s="120"/>
      <c r="DS1" s="121"/>
      <c r="DT1" s="119" t="s">
        <v>122</v>
      </c>
      <c r="DU1" s="120"/>
      <c r="DV1" s="120"/>
      <c r="DW1" s="120"/>
      <c r="DX1" s="120"/>
      <c r="DY1" s="120"/>
      <c r="DZ1" s="120"/>
      <c r="EA1" s="120"/>
      <c r="EB1" s="120"/>
      <c r="EC1" s="120"/>
      <c r="ED1" s="120"/>
      <c r="EE1" s="120"/>
      <c r="EF1" s="120"/>
      <c r="EG1" s="120"/>
      <c r="EH1" s="121"/>
      <c r="EI1" s="119" t="s">
        <v>123</v>
      </c>
      <c r="EJ1" s="120"/>
      <c r="EK1" s="120"/>
      <c r="EL1" s="120"/>
      <c r="EM1" s="120"/>
      <c r="EN1" s="120"/>
      <c r="EO1" s="120"/>
      <c r="EP1" s="120"/>
      <c r="EQ1" s="120"/>
      <c r="ER1" s="120"/>
      <c r="ES1" s="120"/>
      <c r="ET1" s="120"/>
      <c r="EU1" s="120"/>
      <c r="EV1" s="120"/>
      <c r="EW1" s="121"/>
      <c r="EX1" s="119" t="s">
        <v>124</v>
      </c>
      <c r="EY1" s="120"/>
      <c r="EZ1" s="120"/>
      <c r="FA1" s="120"/>
      <c r="FB1" s="120"/>
      <c r="FC1" s="120"/>
      <c r="FD1" s="120"/>
      <c r="FE1" s="120"/>
      <c r="FF1" s="120"/>
      <c r="FG1" s="120"/>
      <c r="FH1" s="120"/>
      <c r="FI1" s="120"/>
      <c r="FJ1" s="120"/>
      <c r="FK1" s="120"/>
      <c r="FL1" s="121"/>
      <c r="FM1" s="119" t="s">
        <v>125</v>
      </c>
      <c r="FN1" s="120"/>
      <c r="FO1" s="120"/>
      <c r="FP1" s="120"/>
      <c r="FQ1" s="120"/>
      <c r="FR1" s="120"/>
      <c r="FS1" s="120"/>
      <c r="FT1" s="120"/>
      <c r="FU1" s="120"/>
      <c r="FV1" s="120"/>
      <c r="FW1" s="120"/>
      <c r="FX1" s="120"/>
      <c r="FY1" s="120"/>
      <c r="FZ1" s="120"/>
      <c r="GA1" s="121"/>
      <c r="GB1" s="117" t="s">
        <v>113</v>
      </c>
      <c r="GC1" s="117"/>
      <c r="GD1" s="117"/>
      <c r="GE1" s="117"/>
      <c r="GF1" s="117"/>
      <c r="GG1" s="117"/>
      <c r="GH1" s="117"/>
      <c r="GI1" s="118"/>
    </row>
    <row r="2" spans="1:191" ht="36" customHeight="1" x14ac:dyDescent="0.25">
      <c r="A2" s="111"/>
      <c r="B2" s="112"/>
      <c r="C2" s="112"/>
      <c r="D2" s="84" t="s">
        <v>8</v>
      </c>
      <c r="E2" s="82" t="s">
        <v>97</v>
      </c>
      <c r="F2" s="77" t="s">
        <v>76</v>
      </c>
      <c r="G2" s="82" t="s">
        <v>10</v>
      </c>
      <c r="H2" s="82" t="s">
        <v>95</v>
      </c>
      <c r="I2" s="77" t="s">
        <v>78</v>
      </c>
      <c r="J2" s="82" t="s">
        <v>12</v>
      </c>
      <c r="K2" s="82" t="s">
        <v>96</v>
      </c>
      <c r="L2" s="82" t="s">
        <v>18</v>
      </c>
      <c r="M2" s="77" t="s">
        <v>79</v>
      </c>
      <c r="N2" s="77" t="s">
        <v>82</v>
      </c>
      <c r="O2" s="77" t="s">
        <v>80</v>
      </c>
      <c r="P2" s="77" t="s">
        <v>83</v>
      </c>
      <c r="Q2" s="77" t="s">
        <v>81</v>
      </c>
      <c r="R2" s="85" t="s">
        <v>77</v>
      </c>
      <c r="S2" s="84" t="s">
        <v>8</v>
      </c>
      <c r="T2" s="82" t="s">
        <v>97</v>
      </c>
      <c r="U2" s="77" t="s">
        <v>76</v>
      </c>
      <c r="V2" s="82" t="s">
        <v>10</v>
      </c>
      <c r="W2" s="82" t="s">
        <v>95</v>
      </c>
      <c r="X2" s="77" t="s">
        <v>78</v>
      </c>
      <c r="Y2" s="82" t="s">
        <v>12</v>
      </c>
      <c r="Z2" s="82" t="s">
        <v>96</v>
      </c>
      <c r="AA2" s="82" t="s">
        <v>18</v>
      </c>
      <c r="AB2" s="77" t="s">
        <v>79</v>
      </c>
      <c r="AC2" s="77" t="s">
        <v>82</v>
      </c>
      <c r="AD2" s="77" t="s">
        <v>80</v>
      </c>
      <c r="AE2" s="77" t="s">
        <v>83</v>
      </c>
      <c r="AF2" s="77" t="s">
        <v>81</v>
      </c>
      <c r="AG2" s="85" t="s">
        <v>77</v>
      </c>
      <c r="AH2" s="84" t="s">
        <v>8</v>
      </c>
      <c r="AI2" s="82" t="s">
        <v>97</v>
      </c>
      <c r="AJ2" s="77" t="s">
        <v>76</v>
      </c>
      <c r="AK2" s="82" t="s">
        <v>10</v>
      </c>
      <c r="AL2" s="82" t="s">
        <v>95</v>
      </c>
      <c r="AM2" s="77" t="s">
        <v>78</v>
      </c>
      <c r="AN2" s="82" t="s">
        <v>12</v>
      </c>
      <c r="AO2" s="82" t="s">
        <v>96</v>
      </c>
      <c r="AP2" s="82" t="s">
        <v>18</v>
      </c>
      <c r="AQ2" s="77" t="s">
        <v>79</v>
      </c>
      <c r="AR2" s="77" t="s">
        <v>82</v>
      </c>
      <c r="AS2" s="77" t="s">
        <v>80</v>
      </c>
      <c r="AT2" s="77" t="s">
        <v>83</v>
      </c>
      <c r="AU2" s="77" t="s">
        <v>81</v>
      </c>
      <c r="AV2" s="85" t="s">
        <v>77</v>
      </c>
      <c r="AW2" s="84" t="s">
        <v>8</v>
      </c>
      <c r="AX2" s="82" t="s">
        <v>97</v>
      </c>
      <c r="AY2" s="77" t="s">
        <v>76</v>
      </c>
      <c r="AZ2" s="82" t="s">
        <v>10</v>
      </c>
      <c r="BA2" s="82" t="s">
        <v>95</v>
      </c>
      <c r="BB2" s="77" t="s">
        <v>78</v>
      </c>
      <c r="BC2" s="82" t="s">
        <v>12</v>
      </c>
      <c r="BD2" s="82" t="s">
        <v>96</v>
      </c>
      <c r="BE2" s="82" t="s">
        <v>18</v>
      </c>
      <c r="BF2" s="77" t="s">
        <v>79</v>
      </c>
      <c r="BG2" s="77" t="s">
        <v>82</v>
      </c>
      <c r="BH2" s="77" t="s">
        <v>80</v>
      </c>
      <c r="BI2" s="77" t="s">
        <v>83</v>
      </c>
      <c r="BJ2" s="77" t="s">
        <v>81</v>
      </c>
      <c r="BK2" s="85" t="s">
        <v>77</v>
      </c>
      <c r="BL2" s="84" t="s">
        <v>8</v>
      </c>
      <c r="BM2" s="82" t="s">
        <v>97</v>
      </c>
      <c r="BN2" s="77" t="s">
        <v>76</v>
      </c>
      <c r="BO2" s="82" t="s">
        <v>10</v>
      </c>
      <c r="BP2" s="82" t="s">
        <v>95</v>
      </c>
      <c r="BQ2" s="77" t="s">
        <v>78</v>
      </c>
      <c r="BR2" s="82" t="s">
        <v>12</v>
      </c>
      <c r="BS2" s="82" t="s">
        <v>96</v>
      </c>
      <c r="BT2" s="82" t="s">
        <v>18</v>
      </c>
      <c r="BU2" s="77" t="s">
        <v>79</v>
      </c>
      <c r="BV2" s="77" t="s">
        <v>82</v>
      </c>
      <c r="BW2" s="77" t="s">
        <v>80</v>
      </c>
      <c r="BX2" s="77" t="s">
        <v>83</v>
      </c>
      <c r="BY2" s="77" t="s">
        <v>81</v>
      </c>
      <c r="BZ2" s="85" t="s">
        <v>77</v>
      </c>
      <c r="CA2" s="84" t="s">
        <v>8</v>
      </c>
      <c r="CB2" s="82" t="s">
        <v>97</v>
      </c>
      <c r="CC2" s="77" t="s">
        <v>76</v>
      </c>
      <c r="CD2" s="82" t="s">
        <v>10</v>
      </c>
      <c r="CE2" s="82" t="s">
        <v>95</v>
      </c>
      <c r="CF2" s="77" t="s">
        <v>78</v>
      </c>
      <c r="CG2" s="82" t="s">
        <v>12</v>
      </c>
      <c r="CH2" s="82" t="s">
        <v>96</v>
      </c>
      <c r="CI2" s="82" t="s">
        <v>18</v>
      </c>
      <c r="CJ2" s="77" t="s">
        <v>79</v>
      </c>
      <c r="CK2" s="77" t="s">
        <v>82</v>
      </c>
      <c r="CL2" s="77" t="s">
        <v>80</v>
      </c>
      <c r="CM2" s="77" t="s">
        <v>83</v>
      </c>
      <c r="CN2" s="77" t="s">
        <v>81</v>
      </c>
      <c r="CO2" s="85" t="s">
        <v>77</v>
      </c>
      <c r="CP2" s="84" t="s">
        <v>8</v>
      </c>
      <c r="CQ2" s="82" t="s">
        <v>97</v>
      </c>
      <c r="CR2" s="77" t="s">
        <v>76</v>
      </c>
      <c r="CS2" s="82" t="s">
        <v>10</v>
      </c>
      <c r="CT2" s="82" t="s">
        <v>95</v>
      </c>
      <c r="CU2" s="77" t="s">
        <v>78</v>
      </c>
      <c r="CV2" s="82" t="s">
        <v>12</v>
      </c>
      <c r="CW2" s="82" t="s">
        <v>96</v>
      </c>
      <c r="CX2" s="82" t="s">
        <v>18</v>
      </c>
      <c r="CY2" s="77" t="s">
        <v>79</v>
      </c>
      <c r="CZ2" s="77" t="s">
        <v>82</v>
      </c>
      <c r="DA2" s="77" t="s">
        <v>80</v>
      </c>
      <c r="DB2" s="77" t="s">
        <v>83</v>
      </c>
      <c r="DC2" s="77" t="s">
        <v>81</v>
      </c>
      <c r="DD2" s="85" t="s">
        <v>77</v>
      </c>
      <c r="DE2" s="84" t="s">
        <v>8</v>
      </c>
      <c r="DF2" s="82" t="s">
        <v>97</v>
      </c>
      <c r="DG2" s="77" t="s">
        <v>76</v>
      </c>
      <c r="DH2" s="82" t="s">
        <v>10</v>
      </c>
      <c r="DI2" s="82" t="s">
        <v>95</v>
      </c>
      <c r="DJ2" s="77" t="s">
        <v>78</v>
      </c>
      <c r="DK2" s="82" t="s">
        <v>12</v>
      </c>
      <c r="DL2" s="82" t="s">
        <v>96</v>
      </c>
      <c r="DM2" s="82" t="s">
        <v>18</v>
      </c>
      <c r="DN2" s="77" t="s">
        <v>79</v>
      </c>
      <c r="DO2" s="77" t="s">
        <v>82</v>
      </c>
      <c r="DP2" s="77" t="s">
        <v>80</v>
      </c>
      <c r="DQ2" s="77" t="s">
        <v>83</v>
      </c>
      <c r="DR2" s="77" t="s">
        <v>81</v>
      </c>
      <c r="DS2" s="85" t="s">
        <v>77</v>
      </c>
      <c r="DT2" s="84" t="s">
        <v>8</v>
      </c>
      <c r="DU2" s="82" t="s">
        <v>97</v>
      </c>
      <c r="DV2" s="77" t="s">
        <v>76</v>
      </c>
      <c r="DW2" s="82" t="s">
        <v>10</v>
      </c>
      <c r="DX2" s="82" t="s">
        <v>95</v>
      </c>
      <c r="DY2" s="77" t="s">
        <v>78</v>
      </c>
      <c r="DZ2" s="82" t="s">
        <v>12</v>
      </c>
      <c r="EA2" s="82" t="s">
        <v>96</v>
      </c>
      <c r="EB2" s="82" t="s">
        <v>18</v>
      </c>
      <c r="EC2" s="77" t="s">
        <v>79</v>
      </c>
      <c r="ED2" s="77" t="s">
        <v>82</v>
      </c>
      <c r="EE2" s="77" t="s">
        <v>80</v>
      </c>
      <c r="EF2" s="77" t="s">
        <v>83</v>
      </c>
      <c r="EG2" s="77" t="s">
        <v>81</v>
      </c>
      <c r="EH2" s="85" t="s">
        <v>77</v>
      </c>
      <c r="EI2" s="84" t="s">
        <v>8</v>
      </c>
      <c r="EJ2" s="82" t="s">
        <v>97</v>
      </c>
      <c r="EK2" s="77" t="s">
        <v>76</v>
      </c>
      <c r="EL2" s="82" t="s">
        <v>10</v>
      </c>
      <c r="EM2" s="82" t="s">
        <v>95</v>
      </c>
      <c r="EN2" s="77" t="s">
        <v>78</v>
      </c>
      <c r="EO2" s="82" t="s">
        <v>12</v>
      </c>
      <c r="EP2" s="82" t="s">
        <v>96</v>
      </c>
      <c r="EQ2" s="82" t="s">
        <v>18</v>
      </c>
      <c r="ER2" s="77" t="s">
        <v>79</v>
      </c>
      <c r="ES2" s="77" t="s">
        <v>82</v>
      </c>
      <c r="ET2" s="77" t="s">
        <v>80</v>
      </c>
      <c r="EU2" s="77" t="s">
        <v>83</v>
      </c>
      <c r="EV2" s="77" t="s">
        <v>81</v>
      </c>
      <c r="EW2" s="85" t="s">
        <v>77</v>
      </c>
      <c r="EX2" s="84" t="s">
        <v>8</v>
      </c>
      <c r="EY2" s="82" t="s">
        <v>97</v>
      </c>
      <c r="EZ2" s="77" t="s">
        <v>76</v>
      </c>
      <c r="FA2" s="82" t="s">
        <v>10</v>
      </c>
      <c r="FB2" s="82" t="s">
        <v>95</v>
      </c>
      <c r="FC2" s="77" t="s">
        <v>78</v>
      </c>
      <c r="FD2" s="82" t="s">
        <v>12</v>
      </c>
      <c r="FE2" s="82" t="s">
        <v>96</v>
      </c>
      <c r="FF2" s="82" t="s">
        <v>18</v>
      </c>
      <c r="FG2" s="77" t="s">
        <v>79</v>
      </c>
      <c r="FH2" s="77" t="s">
        <v>82</v>
      </c>
      <c r="FI2" s="77" t="s">
        <v>80</v>
      </c>
      <c r="FJ2" s="77" t="s">
        <v>83</v>
      </c>
      <c r="FK2" s="77" t="s">
        <v>81</v>
      </c>
      <c r="FL2" s="85" t="s">
        <v>77</v>
      </c>
      <c r="FM2" s="84" t="s">
        <v>8</v>
      </c>
      <c r="FN2" s="82" t="s">
        <v>97</v>
      </c>
      <c r="FO2" s="77" t="s">
        <v>76</v>
      </c>
      <c r="FP2" s="82" t="s">
        <v>10</v>
      </c>
      <c r="FQ2" s="82" t="s">
        <v>95</v>
      </c>
      <c r="FR2" s="77" t="s">
        <v>78</v>
      </c>
      <c r="FS2" s="82" t="s">
        <v>12</v>
      </c>
      <c r="FT2" s="82" t="s">
        <v>96</v>
      </c>
      <c r="FU2" s="82" t="s">
        <v>18</v>
      </c>
      <c r="FV2" s="77" t="s">
        <v>79</v>
      </c>
      <c r="FW2" s="77" t="s">
        <v>82</v>
      </c>
      <c r="FX2" s="77" t="s">
        <v>80</v>
      </c>
      <c r="FY2" s="77" t="s">
        <v>83</v>
      </c>
      <c r="FZ2" s="77" t="s">
        <v>81</v>
      </c>
      <c r="GA2" s="85" t="s">
        <v>77</v>
      </c>
      <c r="GB2" s="91" t="s">
        <v>76</v>
      </c>
      <c r="GC2" s="91" t="s">
        <v>78</v>
      </c>
      <c r="GD2" s="91" t="s">
        <v>79</v>
      </c>
      <c r="GE2" s="91" t="s">
        <v>82</v>
      </c>
      <c r="GF2" s="91" t="s">
        <v>80</v>
      </c>
      <c r="GG2" s="91" t="s">
        <v>83</v>
      </c>
      <c r="GH2" s="91" t="s">
        <v>81</v>
      </c>
      <c r="GI2" s="92" t="s">
        <v>77</v>
      </c>
    </row>
    <row r="3" spans="1:191" x14ac:dyDescent="0.25">
      <c r="A3" s="8">
        <f>+BASE!A1</f>
        <v>1</v>
      </c>
      <c r="B3" s="9" t="str">
        <f>+BASE!B1</f>
        <v>pierre</v>
      </c>
      <c r="C3" s="9" t="str">
        <f>+BASE!C1</f>
        <v>PATRICK</v>
      </c>
      <c r="D3" s="86">
        <f>SUMIFS('Suivi des arrêts'!$X$10:$X$43,'Suivi des arrêts'!$A$10:$A$43,A3,'Suivi des arrêts'!$G$10:$G$43,BASE!$L$3)</f>
        <v>0</v>
      </c>
      <c r="E3" s="12">
        <f>SUMIFS('Suivi des arrêts'!$X$10:$X$43,'Suivi des arrêts'!$A$10:$A$43,A3,'Suivi des arrêts'!$G$10:$G$43,BASE!$L$4)</f>
        <v>0</v>
      </c>
      <c r="F3" s="12">
        <f>+E3+D3</f>
        <v>0</v>
      </c>
      <c r="G3" s="12">
        <f>SUMIFS('Suivi des arrêts'!$X$10:$X$43,'Suivi des arrêts'!$A$10:$A$43,A3,'Suivi des arrêts'!$G$10:$G$43,BASE!$L$1)</f>
        <v>0</v>
      </c>
      <c r="H3" s="12">
        <f>SUMIFS('Suivi des arrêts'!$X$10:$X$43,'Suivi des arrêts'!$A$10:$A$43,A3,'Suivi des arrêts'!$G$10:$G$43,BASE!$L$2)</f>
        <v>0</v>
      </c>
      <c r="I3" s="12">
        <f>+H3+G3</f>
        <v>0</v>
      </c>
      <c r="J3" s="12">
        <f>SUMIFS('Suivi des arrêts'!$X$10:$X$43,'Suivi des arrêts'!$A$10:$A$43,A3,'Suivi des arrêts'!$G$10:$G$43,BASE!$L$5)</f>
        <v>0</v>
      </c>
      <c r="K3" s="12">
        <f>SUMIFS('Suivi des arrêts'!$X$10:$X$43,'Suivi des arrêts'!$A$10:$A$43,A3,'Suivi des arrêts'!$G$10:$G$43,BASE!$L$6)</f>
        <v>0</v>
      </c>
      <c r="L3" s="12">
        <f>SUMIFS('Suivi des arrêts'!$X$10:$X$43,'Suivi des arrêts'!$A$10:$A$43,A3,'Suivi des arrêts'!$G$10:$G$43,BASE!$L$8)</f>
        <v>0</v>
      </c>
      <c r="M3" s="12">
        <f>+L3+K3+J3</f>
        <v>0</v>
      </c>
      <c r="N3" s="12">
        <f>SUMIFS('Suivi des arrêts'!$X$10:$X$43,'Suivi des arrêts'!$A$10:$A$43,A3,'Suivi des arrêts'!$G$10:$G$43,BASE!$L$7)</f>
        <v>0</v>
      </c>
      <c r="O3" s="12">
        <f>SUMIFS('Absences 2017'!$I$7:$I$41,'Absences 2017'!$A$7:$A$41,A3,'Absences 2017'!$F$7:$F$41,BASE!$S$2)</f>
        <v>0</v>
      </c>
      <c r="P3" s="12">
        <f>SUMIFS('Absences 2017'!$I$7:$I$41,'Absences 2017'!$A$7:$A$41,A3,'Absences 2017'!$F$7:$F$41,BASE!$S$3)</f>
        <v>0</v>
      </c>
      <c r="Q3" s="12">
        <f>SUMIFS('Absences 2017'!$I$7:$I$41,'Absences 2017'!$A$7:$A$41,A3,'Absences 2017'!$F$7:$F$41,BASE!$S$4)</f>
        <v>0</v>
      </c>
      <c r="R3" s="87">
        <f>SUMIFS('Absences 2017'!$I$7:$I$41,'Absences 2017'!$A$7:$A$41,A3,'Absences 2017'!$F$7:$F$41,BASE!$S$5)</f>
        <v>0</v>
      </c>
      <c r="S3" s="86">
        <f>SUMIFS('Suivi des arrêts'!$Y$10:$Y$43,'Suivi des arrêts'!$A$10:$A$43,A3,'Suivi des arrêts'!$G$10:$G$43,BASE!$L$3)</f>
        <v>0</v>
      </c>
      <c r="T3" s="12">
        <f>SUMIFS('Suivi des arrêts'!$Y$10:$Y$43,'Suivi des arrêts'!$A$10:$A$43,A3,'Suivi des arrêts'!$G$10:$G$43,BASE!$L$4)</f>
        <v>0</v>
      </c>
      <c r="U3" s="12">
        <f>+T3+S3</f>
        <v>0</v>
      </c>
      <c r="V3" s="12">
        <f>SUMIFS('Suivi des arrêts'!$Y$10:$Y$43,'Suivi des arrêts'!$A$10:$A$43,A3,'Suivi des arrêts'!$G$10:$G$43,BASE!$L$1)</f>
        <v>0</v>
      </c>
      <c r="W3" s="12">
        <f>SUMIFS('Suivi des arrêts'!$Y$10:$Y$43,'Suivi des arrêts'!$A$10:$A$43,A3,'Suivi des arrêts'!$G$10:$G$43,BASE!$L$2)</f>
        <v>0</v>
      </c>
      <c r="X3" s="12">
        <f>+W3+V3</f>
        <v>0</v>
      </c>
      <c r="Y3" s="12">
        <f>SUMIFS('Suivi des arrêts'!$Y$10:$Y$43,'Suivi des arrêts'!$A$10:$A$43,A3,'Suivi des arrêts'!$G$10:$G$43,BASE!$L$5)</f>
        <v>0</v>
      </c>
      <c r="Z3" s="12">
        <f>SUMIFS('Suivi des arrêts'!$Y$10:$Y$43,'Suivi des arrêts'!$A$10:$A$43,A3,'Suivi des arrêts'!$G$10:$G$43,BASE!$L$6)</f>
        <v>0</v>
      </c>
      <c r="AA3" s="12">
        <f>SUMIFS('Suivi des arrêts'!$Y$10:$Y$43,'Suivi des arrêts'!$A$10:$A$43,A3,'Suivi des arrêts'!$G$10:$G$43,BASE!$L$8)</f>
        <v>0</v>
      </c>
      <c r="AB3" s="12">
        <f>+AA3+Z3+Y3</f>
        <v>0</v>
      </c>
      <c r="AC3" s="12">
        <f>SUMIFS('Suivi des arrêts'!$Y$10:$Y$43,'Suivi des arrêts'!$A$10:$A$43,A3,'Suivi des arrêts'!$G$10:$G$43,BASE!$L$7)</f>
        <v>0</v>
      </c>
      <c r="AD3" s="12">
        <f>SUMIFS('Absences 2017'!$J$7:$J$41,'Absences 2017'!$A$7:$A$41,A3,'Absences 2017'!$F$7:$F$41,BASE!$S$2)</f>
        <v>0</v>
      </c>
      <c r="AE3" s="12">
        <f>SUMIFS('Absences 2017'!$J$7:$J$41,'Absences 2017'!$A$7:$A$41,A3,'Absences 2017'!$F$7:$F$41,BASE!$S$3)</f>
        <v>0</v>
      </c>
      <c r="AF3" s="12">
        <f>SUMIFS('Absences 2017'!$J$7:$J$41,'Absences 2017'!$A$7:$A$41,A3,'Absences 2017'!$F$7:$F$41,BASE!$S$4)</f>
        <v>0</v>
      </c>
      <c r="AG3" s="87">
        <f>SUMIFS('Absences 2017'!$J$7:$J$41,'Absences 2017'!$A$7:$A$41,A3,'Absences 2017'!$F$7:$F$41,BASE!$S$5)</f>
        <v>0</v>
      </c>
      <c r="AH3" s="86">
        <f>SUMIFS('Suivi des arrêts'!$Z$10:$Z$43,'Suivi des arrêts'!$A$10:$A$43,A3,'Suivi des arrêts'!$G$10:$G$43,BASE!$L$3)</f>
        <v>0</v>
      </c>
      <c r="AI3" s="12">
        <f>SUMIFS('Suivi des arrêts'!$Z$10:$Z$43,'Suivi des arrêts'!$A$10:$A$43,A3,'Suivi des arrêts'!$G$10:$G$43,BASE!$L$4)</f>
        <v>0</v>
      </c>
      <c r="AJ3" s="12">
        <f>+AI3+AH3</f>
        <v>0</v>
      </c>
      <c r="AK3" s="12">
        <f>SUMIFS('Suivi des arrêts'!$Z$10:$Z$43,'Suivi des arrêts'!$A$10:$A$43,A3,'Suivi des arrêts'!$G$10:$G$43,BASE!$L$1)</f>
        <v>0</v>
      </c>
      <c r="AL3" s="12">
        <f>SUMIFS('Suivi des arrêts'!$Z$10:$Z$43,'Suivi des arrêts'!$A$10:$A$43,A3,'Suivi des arrêts'!$G$10:$G$43,BASE!$L$2)</f>
        <v>0</v>
      </c>
      <c r="AM3" s="12">
        <f>+AL3+AK3</f>
        <v>0</v>
      </c>
      <c r="AN3" s="12">
        <f>SUMIFS('Suivi des arrêts'!$Z$10:$Z$43,'Suivi des arrêts'!$A$10:$A$43,A3,'Suivi des arrêts'!$G$10:$G$43,BASE!$L$5)</f>
        <v>0</v>
      </c>
      <c r="AO3" s="12">
        <f>SUMIFS('Suivi des arrêts'!$Z$10:$Z$43,'Suivi des arrêts'!$A$10:$A$43,A3,'Suivi des arrêts'!$G$10:$G$43,BASE!$L$6)</f>
        <v>0</v>
      </c>
      <c r="AP3" s="12">
        <f>SUMIFS('Suivi des arrêts'!$Z$10:$Z$43,'Suivi des arrêts'!$A$10:$A$43,A3,'Suivi des arrêts'!$G$10:$G$43,BASE!$L$8)</f>
        <v>0</v>
      </c>
      <c r="AQ3" s="12">
        <f>+AP3+AO3+AN3</f>
        <v>0</v>
      </c>
      <c r="AR3" s="12">
        <f>SUMIFS('Suivi des arrêts'!$Z$10:$Z$43,'Suivi des arrêts'!$A$10:$A$43,A3,'Suivi des arrêts'!$G$10:$G$43,BASE!$L$7)</f>
        <v>0</v>
      </c>
      <c r="AS3" s="12">
        <f>SUMIFS('Absences 2017'!$K$7:$K$41,'Absences 2017'!$A$7:$A$41,A3,'Absences 2017'!$F$7:$F$41,BASE!$S$2)</f>
        <v>0</v>
      </c>
      <c r="AT3" s="12">
        <f>SUMIFS('Absences 2017'!$K$7:$K$41,'Absences 2017'!$A$7:$A$41,A3,'Absences 2017'!$F$7:$F$41,BASE!$S$3)</f>
        <v>0</v>
      </c>
      <c r="AU3" s="12">
        <f>SUMIFS('Absences 2017'!$K$7:$K$41,'Absences 2017'!$A$7:$A$41,A3,'Absences 2017'!$F$7:$F$41,BASE!$S$4)</f>
        <v>0</v>
      </c>
      <c r="AV3" s="87">
        <f>SUMIFS('Absences 2017'!$K$7:$K$41,'Absences 2017'!$A$7:$A$41,A3,'Absences 2017'!$F$7:$F$41,BASE!$S$5)</f>
        <v>0</v>
      </c>
      <c r="AW3" s="86">
        <f>SUMIFS('Suivi des arrêts'!$AA$10:$AA$43,'Suivi des arrêts'!$A$10:$A$43,A3,'Suivi des arrêts'!$G$10:$G$43,BASE!$L$3)</f>
        <v>0</v>
      </c>
      <c r="AX3" s="12">
        <f>SUMIFS('Suivi des arrêts'!$AA$10:$AA$43,'Suivi des arrêts'!$A$10:$A$43,A3,'Suivi des arrêts'!$G$10:$G$43,BASE!$L$4)</f>
        <v>0</v>
      </c>
      <c r="AY3" s="12">
        <f>+AX3+AW3</f>
        <v>0</v>
      </c>
      <c r="AZ3" s="12">
        <f>SUMIFS('Suivi des arrêts'!$AA$10:$AA$43,'Suivi des arrêts'!$A$10:$A$43,A3,'Suivi des arrêts'!$G$10:$G$43,BASE!$L$1)</f>
        <v>0</v>
      </c>
      <c r="BA3" s="12">
        <f>SUMIFS('Suivi des arrêts'!$AA$10:$AA$43,'Suivi des arrêts'!$A$10:$A$43,A3,'Suivi des arrêts'!$G$10:$G$43,BASE!$L$2)</f>
        <v>0</v>
      </c>
      <c r="BB3" s="12">
        <f>+BA3+AZ3</f>
        <v>0</v>
      </c>
      <c r="BC3" s="12">
        <f>SUMIFS('Suivi des arrêts'!$AA$10:$AA$43,'Suivi des arrêts'!$A$10:$A$43,A3,'Suivi des arrêts'!$G$10:$G$43,BASE!$L$5)</f>
        <v>0</v>
      </c>
      <c r="BD3" s="12">
        <f>SUMIFS('Suivi des arrêts'!$AA$10:$AA$43,'Suivi des arrêts'!$A$10:$A$43,A3,'Suivi des arrêts'!$G$10:$G$43,BASE!$L$6)</f>
        <v>0</v>
      </c>
      <c r="BE3" s="12">
        <f>SUMIFS('Suivi des arrêts'!$AA$10:$AA$43,'Suivi des arrêts'!$A$10:$A$43,A3,'Suivi des arrêts'!$G$10:$G$43,BASE!$L$8)</f>
        <v>0</v>
      </c>
      <c r="BF3" s="12">
        <f>+BE3+BD3+BC3</f>
        <v>0</v>
      </c>
      <c r="BG3" s="12">
        <f>SUMIFS('Suivi des arrêts'!$AA$10:$AA$43,'Suivi des arrêts'!$A$10:$A$43,A3,'Suivi des arrêts'!$G$10:$G$43,BASE!$L$7)</f>
        <v>0</v>
      </c>
      <c r="BH3" s="12">
        <f>SUMIFS('Absences 2017'!$L$7:$L$41,'Absences 2017'!$A$7:$A$41,A3,'Absences 2017'!$F$7:$F$41,BASE!$S$2)</f>
        <v>0</v>
      </c>
      <c r="BI3" s="12">
        <f>SUMIFS('Absences 2017'!$L$7:$L$41,'Absences 2017'!$A$7:$A$41,A3,'Absences 2017'!$F$7:$F$41,BASE!$S$3)</f>
        <v>0</v>
      </c>
      <c r="BJ3" s="12">
        <f>SUMIFS('Absences 2017'!$L$7:$L$41,'Absences 2017'!$A$7:$A$41,A3,'Absences 2017'!$F$7:$F$41,BASE!$S$4)</f>
        <v>0</v>
      </c>
      <c r="BK3" s="87">
        <f>SUMIFS('Absences 2017'!$L$7:$L$41,'Absences 2017'!$A$7:$A$41,A3,'Absences 2017'!$F$7:$F$41,BASE!$S$5)</f>
        <v>0</v>
      </c>
      <c r="BL3" s="86">
        <f>SUMIFS('Suivi des arrêts'!$AB$10:$AB$43,'Suivi des arrêts'!$A$10:$A$43,A3,'Suivi des arrêts'!$G$10:$G$43,BASE!$L$3)</f>
        <v>0</v>
      </c>
      <c r="BM3" s="12">
        <f>SUMIFS('Suivi des arrêts'!$AB$10:$AB$43,'Suivi des arrêts'!$A$10:$A$43,A3,'Suivi des arrêts'!$G$10:$G$43,BASE!$L$4)</f>
        <v>0</v>
      </c>
      <c r="BN3" s="12">
        <f>+BM3+BL3</f>
        <v>0</v>
      </c>
      <c r="BO3" s="12">
        <f>SUMIFS('Suivi des arrêts'!$AB$10:$AB$43,'Suivi des arrêts'!$A$10:$A$43,A3,'Suivi des arrêts'!$G$10:$G$43,BASE!$L$1)</f>
        <v>0</v>
      </c>
      <c r="BP3" s="12">
        <f>SUMIFS('Suivi des arrêts'!$AB$10:$AB$43,'Suivi des arrêts'!$A$10:$A$43,A3,'Suivi des arrêts'!$G$10:$G$43,BASE!$L$2)</f>
        <v>0</v>
      </c>
      <c r="BQ3" s="12">
        <f>+BP3+BO3</f>
        <v>0</v>
      </c>
      <c r="BR3" s="12">
        <f>SUMIFS('Suivi des arrêts'!$AB$10:$AB$43,'Suivi des arrêts'!$A$10:$A$43,A3,'Suivi des arrêts'!$G$10:$G$43,BASE!$L$5)</f>
        <v>0</v>
      </c>
      <c r="BS3" s="12">
        <f>SUMIFS('Suivi des arrêts'!$AB$10:$AB$43,'Suivi des arrêts'!$A$10:$A$43,A3,'Suivi des arrêts'!$G$10:$G$43,BASE!$L$6)</f>
        <v>0</v>
      </c>
      <c r="BT3" s="12">
        <f>SUMIFS('Suivi des arrêts'!$AB$10:$AB$43,'Suivi des arrêts'!$A$10:$A$43,A3,'Suivi des arrêts'!$G$10:$G$43,BASE!$L$8)</f>
        <v>0</v>
      </c>
      <c r="BU3" s="12">
        <f>+BT3+BS3+BR3</f>
        <v>0</v>
      </c>
      <c r="BV3" s="12">
        <f>SUMIFS('Suivi des arrêts'!$AB$10:$AB$43,'Suivi des arrêts'!$A$10:$A$43,A3,'Suivi des arrêts'!$G$10:$G$43,BASE!$L$7)</f>
        <v>0</v>
      </c>
      <c r="BW3" s="12">
        <f>SUMIFS('Absences 2017'!$M$7:$M$41,'Absences 2017'!$A$7:$A$41,A3,'Absences 2017'!$F$7:$F$41,BASE!$S$2)</f>
        <v>0</v>
      </c>
      <c r="BX3" s="12">
        <f>SUMIFS('Absences 2017'!$M$7:$M$41,'Absences 2017'!$A$7:$A$41,A3,'Absences 2017'!$F$7:$F$41,BASE!$S$3)</f>
        <v>0</v>
      </c>
      <c r="BY3" s="12">
        <f>SUMIFS('Absences 2017'!$M$7:$M$41,'Absences 2017'!$A$7:$A$41,A3,'Absences 2017'!$F$7:$F$41,BASE!$S$4)</f>
        <v>0</v>
      </c>
      <c r="BZ3" s="87">
        <f>SUMIFS('Absences 2017'!$M$7:$M$41,'Absences 2017'!$A$7:$A$41,A3,'Absences 2017'!$F$7:$F$41,BASE!$S$5)</f>
        <v>0</v>
      </c>
      <c r="CA3" s="86">
        <f>SUMIFS('Suivi des arrêts'!$AC$10:$AC$43,'Suivi des arrêts'!$A$10:$A$43,A3,'Suivi des arrêts'!$G$10:$G$43,BASE!$L$3)</f>
        <v>0</v>
      </c>
      <c r="CB3" s="12">
        <f>SUMIFS('Suivi des arrêts'!$AC$10:$AC$43,'Suivi des arrêts'!$A$10:$A$43,A3,'Suivi des arrêts'!$G$10:$G$43,BASE!$L$4)</f>
        <v>0</v>
      </c>
      <c r="CC3" s="12">
        <f>+CB3+CA3</f>
        <v>0</v>
      </c>
      <c r="CD3" s="12">
        <f>SUMIFS('Suivi des arrêts'!$AC$10:$AC$43,'Suivi des arrêts'!$A$10:$A$43,A3,'Suivi des arrêts'!$G$10:$G$43,BASE!$L$1)</f>
        <v>0</v>
      </c>
      <c r="CE3" s="12">
        <f>SUMIFS('Suivi des arrêts'!$AC$10:$AC$43,'Suivi des arrêts'!$A$10:$A$43,A3,'Suivi des arrêts'!$G$10:$G$43,BASE!$L$2)</f>
        <v>0</v>
      </c>
      <c r="CF3" s="12">
        <f>+CE3+CD3</f>
        <v>0</v>
      </c>
      <c r="CG3" s="12">
        <f>SUMIFS('Suivi des arrêts'!$AC$10:$AC$43,'Suivi des arrêts'!$A$10:$A$43,A3,'Suivi des arrêts'!$G$10:$G$43,BASE!$L$5)</f>
        <v>0</v>
      </c>
      <c r="CH3" s="12">
        <f>SUMIFS('Suivi des arrêts'!$AC$10:$AC$43,'Suivi des arrêts'!$A$10:$A$43,A3,'Suivi des arrêts'!$G$10:$G$43,BASE!$L$6)</f>
        <v>0</v>
      </c>
      <c r="CI3" s="12">
        <f>SUMIFS('Suivi des arrêts'!$AC$10:$AC$43,'Suivi des arrêts'!$A$10:$A$43,A3,'Suivi des arrêts'!$G$10:$G$43,BASE!$L$8)</f>
        <v>0</v>
      </c>
      <c r="CJ3" s="12">
        <f>+CI3+CH3+CG3</f>
        <v>0</v>
      </c>
      <c r="CK3" s="12">
        <f>SUMIFS('Suivi des arrêts'!$AC$10:$AC$43,'Suivi des arrêts'!$A$10:$A$43,A3,'Suivi des arrêts'!$G$10:$G$43,BASE!$L$7)</f>
        <v>0</v>
      </c>
      <c r="CL3" s="12">
        <f>SUMIFS('Absences 2017'!$N$7:$N$41,'Absences 2017'!$A$7:$A$41,A3,'Absences 2017'!$F$7:$F$41,BASE!$S$2)</f>
        <v>0</v>
      </c>
      <c r="CM3" s="12">
        <f>SUMIFS('Absences 2017'!$N$7:$N$41,'Absences 2017'!$A$7:$A$41,A3,'Absences 2017'!$F$7:$F$41,BASE!$S$3)</f>
        <v>0</v>
      </c>
      <c r="CN3" s="12">
        <f>SUMIFS('Absences 2017'!$N$7:$N$41,'Absences 2017'!$A$7:$A$41,A3,'Absences 2017'!$F$7:$F$41,BASE!$S$4)</f>
        <v>0</v>
      </c>
      <c r="CO3" s="87">
        <f>SUMIFS('Absences 2017'!$N$7:$N$41,'Absences 2017'!$A$7:$A$41,A3,'Absences 2017'!$F$7:$F$41,BASE!$S$5)</f>
        <v>0</v>
      </c>
      <c r="CP3" s="86">
        <f>SUMIFS('Suivi des arrêts'!$AD$10:$AD$43,'Suivi des arrêts'!$A$10:$A$43,A3,'Suivi des arrêts'!$G$10:$G$43,BASE!$L$3)</f>
        <v>0</v>
      </c>
      <c r="CQ3" s="12">
        <f>SUMIFS('Suivi des arrêts'!$AD$10:$AD$43,'Suivi des arrêts'!$A$10:$A$43,A3,'Suivi des arrêts'!$G$10:$G$43,BASE!$L$4)</f>
        <v>0</v>
      </c>
      <c r="CR3" s="12">
        <f>+CQ3+CP3</f>
        <v>0</v>
      </c>
      <c r="CS3" s="12">
        <f>SUMIFS('Suivi des arrêts'!$AD$10:$AD$43,'Suivi des arrêts'!$A$10:$A$43,A3,'Suivi des arrêts'!$G$10:$G$43,BASE!$L$1)</f>
        <v>0</v>
      </c>
      <c r="CT3" s="12">
        <f>SUMIFS('Suivi des arrêts'!$AD$10:$AD$43,'Suivi des arrêts'!$A$10:$A$43,A3,'Suivi des arrêts'!$G$10:$G$43,BASE!$L$2)</f>
        <v>0</v>
      </c>
      <c r="CU3" s="12">
        <f>+CT3+CS3</f>
        <v>0</v>
      </c>
      <c r="CV3" s="12">
        <f>SUMIFS('Suivi des arrêts'!$AD$10:$AD$43,'Suivi des arrêts'!$A$10:$A$43,A3,'Suivi des arrêts'!$G$10:$G$43,BASE!$L$5)</f>
        <v>0</v>
      </c>
      <c r="CW3" s="12">
        <f>SUMIFS('Suivi des arrêts'!$AD$10:$AD$43,'Suivi des arrêts'!$A$10:$A$43,A3,'Suivi des arrêts'!$G$10:$G$43,BASE!$L$6)</f>
        <v>0</v>
      </c>
      <c r="CX3" s="12">
        <f>SUMIFS('Suivi des arrêts'!$AD$10:$AD$43,'Suivi des arrêts'!$A$10:$A$43,A3,'Suivi des arrêts'!$G$10:$G$43,BASE!$L$8)</f>
        <v>0</v>
      </c>
      <c r="CY3" s="12">
        <f>+CX3+CW3+CV3</f>
        <v>0</v>
      </c>
      <c r="CZ3" s="12">
        <f>SUMIFS('Suivi des arrêts'!$AD$10:$AD$43,'Suivi des arrêts'!$A$10:$A$43,A3,'Suivi des arrêts'!$G$10:$G$43,BASE!$L$7)</f>
        <v>0</v>
      </c>
      <c r="DA3" s="12">
        <f>SUMIFS('Absences 2017'!$O$7:$O$41,'Absences 2017'!$A$7:$A$41,A3,'Absences 2017'!$F$7:$F$41,BASE!$S$2)</f>
        <v>0</v>
      </c>
      <c r="DB3" s="12">
        <f>SUMIFS('Absences 2017'!$O$7:$O$41,'Absences 2017'!$A$7:$A$41,A3,'Absences 2017'!$F$7:$F$41,BASE!$S$3)</f>
        <v>0</v>
      </c>
      <c r="DC3" s="12">
        <f>SUMIFS('Absences 2017'!$O$7:$O$41,'Absences 2017'!$A$7:$A$41,A3,'Absences 2017'!$F$7:$F$41,BASE!$S$4)</f>
        <v>0</v>
      </c>
      <c r="DD3" s="87">
        <f>SUMIFS('Absences 2017'!$O$7:$O$41,'Absences 2017'!$A$7:$A$41,A3,'Absences 2017'!$F$7:$F$41,BASE!$S$5)</f>
        <v>0</v>
      </c>
      <c r="DE3" s="86">
        <f>SUMIFS('Suivi des arrêts'!$AE$10:$AE$43,'Suivi des arrêts'!$A$10:$A$43,A3,'Suivi des arrêts'!$G$10:$G$43,BASE!$L$3)</f>
        <v>0</v>
      </c>
      <c r="DF3" s="12">
        <f>SUMIFS('Suivi des arrêts'!$AE$10:$AE$43,'Suivi des arrêts'!$A$10:$A$43,A3,'Suivi des arrêts'!$G$10:$G$43,BASE!$L$4)</f>
        <v>0</v>
      </c>
      <c r="DG3" s="12">
        <f>+DF3+DE3</f>
        <v>0</v>
      </c>
      <c r="DH3" s="12">
        <f>SUMIFS('Suivi des arrêts'!$AE$10:$AE$43,'Suivi des arrêts'!$A$10:$A$43,A3,'Suivi des arrêts'!$G$10:$G$43,BASE!$L$1)</f>
        <v>0</v>
      </c>
      <c r="DI3" s="12">
        <f>SUMIFS('Suivi des arrêts'!$AE$10:$AE$43,'Suivi des arrêts'!$A$10:$A$43,A3,'Suivi des arrêts'!$G$10:$G$43,BASE!$L$2)</f>
        <v>0</v>
      </c>
      <c r="DJ3" s="12">
        <f>+DI3+DH3</f>
        <v>0</v>
      </c>
      <c r="DK3" s="12">
        <f>SUMIFS('Suivi des arrêts'!$AE$10:$AE$43,'Suivi des arrêts'!$A$10:$A$43,A3,'Suivi des arrêts'!$G$10:$G$43,BASE!$L$5)</f>
        <v>0</v>
      </c>
      <c r="DL3" s="12">
        <f>SUMIFS('Suivi des arrêts'!$AE$10:$AE$43,'Suivi des arrêts'!$A$10:$A$43,A3,'Suivi des arrêts'!$G$10:$G$43,BASE!$L$6)</f>
        <v>0</v>
      </c>
      <c r="DM3" s="12">
        <f>SUMIFS('Suivi des arrêts'!$AE$10:$AE$43,'Suivi des arrêts'!$A$10:$A$43,A3,'Suivi des arrêts'!$G$10:$G$43,BASE!$L$8)</f>
        <v>0</v>
      </c>
      <c r="DN3" s="12">
        <f>+DM3+DL3+DK3</f>
        <v>0</v>
      </c>
      <c r="DO3" s="12">
        <f>SUMIFS('Suivi des arrêts'!$AE$10:$AE$43,'Suivi des arrêts'!$A$10:$A$43,A3,'Suivi des arrêts'!$G$10:$G$43,BASE!$L$7)</f>
        <v>0</v>
      </c>
      <c r="DP3" s="12">
        <f>SUMIFS('Absences 2017'!$P$7:$P$41,'Absences 2017'!$A$7:$A$41,A3,'Absences 2017'!$F$7:$F$41,BASE!$S$2)</f>
        <v>0</v>
      </c>
      <c r="DQ3" s="12">
        <f>SUMIFS('Absences 2017'!$P$7:$P$41,'Absences 2017'!$A$7:$A$41,A3,'Absences 2017'!$F$7:$F$41,BASE!$S$3)</f>
        <v>0</v>
      </c>
      <c r="DR3" s="12">
        <f>SUMIFS('Absences 2017'!$P$7:$P$41,'Absences 2017'!$A$7:$A$41,A3,'Absences 2017'!$F$7:$F$41,BASE!$S$4)</f>
        <v>0</v>
      </c>
      <c r="DS3" s="87">
        <f>SUMIFS('Absences 2017'!$P$7:$P$41,'Absences 2017'!$A$7:$A$41,A3,'Absences 2017'!$F$7:$F$41,BASE!$S$5)</f>
        <v>0</v>
      </c>
      <c r="DT3" s="86">
        <f>SUMIFS('Suivi des arrêts'!$AF$10:$AF$43,'Suivi des arrêts'!$A$10:$A$43,A3,'Suivi des arrêts'!$G$10:$G$43,BASE!$L$3)</f>
        <v>0</v>
      </c>
      <c r="DU3" s="12">
        <f>SUMIFS('Suivi des arrêts'!$AF$10:$AF$43,'Suivi des arrêts'!$A$10:$A$43,A3,'Suivi des arrêts'!$G$10:$G$43,BASE!$L$4)</f>
        <v>0</v>
      </c>
      <c r="DV3" s="12">
        <f>+DU3+DT3</f>
        <v>0</v>
      </c>
      <c r="DW3" s="12">
        <f>SUMIFS('Suivi des arrêts'!$AF$10:$AF$43,'Suivi des arrêts'!$A$10:$A$43,A3,'Suivi des arrêts'!$G$10:$G$43,BASE!$L$1)</f>
        <v>0</v>
      </c>
      <c r="DX3" s="12">
        <f>SUMIFS('Suivi des arrêts'!$AF$10:$AF$43,'Suivi des arrêts'!$A$10:$A$43,A3,'Suivi des arrêts'!$G$10:$G$43,BASE!$L$2)</f>
        <v>0</v>
      </c>
      <c r="DY3" s="12">
        <f>+DX3+DW3</f>
        <v>0</v>
      </c>
      <c r="DZ3" s="12">
        <f>SUMIFS('Suivi des arrêts'!$AF$10:$AF$43,'Suivi des arrêts'!$A$10:$A$43,A3,'Suivi des arrêts'!$G$10:$G$43,BASE!$L$5)</f>
        <v>0</v>
      </c>
      <c r="EA3" s="12">
        <f>SUMIFS('Suivi des arrêts'!$AF$10:$AF$43,'Suivi des arrêts'!$A$10:$A$43,A3,'Suivi des arrêts'!$G$10:$G$43,BASE!$L$6)</f>
        <v>0</v>
      </c>
      <c r="EB3" s="12">
        <f>SUMIFS('Suivi des arrêts'!$AF$10:$AF$43,'Suivi des arrêts'!$A$10:$A$43,A3,'Suivi des arrêts'!$G$10:$G$43,BASE!$L$8)</f>
        <v>0</v>
      </c>
      <c r="EC3" s="12">
        <f>+EB3+EA3+DZ3</f>
        <v>0</v>
      </c>
      <c r="ED3" s="12">
        <f>SUMIFS('Suivi des arrêts'!$AF$10:$AF$43,'Suivi des arrêts'!$A$10:$A$43,A3,'Suivi des arrêts'!$G$10:$G$43,BASE!$L$7)</f>
        <v>0</v>
      </c>
      <c r="EE3" s="12">
        <f>SUMIFS('Absences 2017'!$Q$7:$Q$41,'Absences 2017'!$A$7:$A$41,A3,'Absences 2017'!$F$7:$F$41,BASE!$S$2)</f>
        <v>0</v>
      </c>
      <c r="EF3" s="12">
        <f>SUMIFS('Absences 2017'!$Q$7:$Q$41,'Absences 2017'!$A$7:$A$41,A3,'Absences 2017'!$F$7:$F$41,BASE!$S$3)</f>
        <v>0</v>
      </c>
      <c r="EG3" s="12">
        <f>SUMIFS('Absences 2017'!$Q$7:$Q$41,'Absences 2017'!$A$7:$A$41,A3,'Absences 2017'!$F$7:$F$41,BASE!$S$4)</f>
        <v>0</v>
      </c>
      <c r="EH3" s="87">
        <f>SUMIFS('Absences 2017'!$Q$7:$Q$41,'Absences 2017'!$A$7:$A$41,A3,'Absences 2017'!$F$7:$F$41,BASE!$S$5)</f>
        <v>0</v>
      </c>
      <c r="EI3" s="86">
        <f>SUMIFS('Suivi des arrêts'!$AG$10:$AG$43,'Suivi des arrêts'!$A$10:$A$43,A3,'Suivi des arrêts'!$G$10:$G$43,BASE!$L$3)</f>
        <v>0</v>
      </c>
      <c r="EJ3" s="12">
        <f>SUMIFS('Suivi des arrêts'!$AG$10:$AG$43,'Suivi des arrêts'!$A$10:$A$43,A3,'Suivi des arrêts'!$G$10:$G$43,BASE!$L$4)</f>
        <v>0</v>
      </c>
      <c r="EK3" s="12">
        <f>+EJ3+EI3</f>
        <v>0</v>
      </c>
      <c r="EL3" s="12">
        <f>SUMIFS('Suivi des arrêts'!$AG$10:$AG$43,'Suivi des arrêts'!$A$10:$A$43,A3,'Suivi des arrêts'!$G$10:$G$43,BASE!$L$1)</f>
        <v>0</v>
      </c>
      <c r="EM3" s="12">
        <f>SUMIFS('Suivi des arrêts'!$AG$10:$AG$43,'Suivi des arrêts'!$A$10:$A$43,A3,'Suivi des arrêts'!$G$10:$G$43,BASE!$L$2)</f>
        <v>0</v>
      </c>
      <c r="EN3" s="12">
        <f>+EM3+EL3</f>
        <v>0</v>
      </c>
      <c r="EO3" s="12">
        <f>SUMIFS('Suivi des arrêts'!$AG$10:$AG$43,'Suivi des arrêts'!$A$10:$A$43,A3,'Suivi des arrêts'!$G$10:$G$43,BASE!$L$5)</f>
        <v>0</v>
      </c>
      <c r="EP3" s="12">
        <f>SUMIFS('Suivi des arrêts'!$AG$10:$AG$43,'Suivi des arrêts'!$A$10:$A$43,A3,'Suivi des arrêts'!$G$10:$G$43,BASE!$L$6)</f>
        <v>0</v>
      </c>
      <c r="EQ3" s="12">
        <f>SUMIFS('Suivi des arrêts'!$AG$10:$AG$43,'Suivi des arrêts'!$A$10:$A$43,A3,'Suivi des arrêts'!$G$10:$G$43,BASE!$L$8)</f>
        <v>0</v>
      </c>
      <c r="ER3" s="12">
        <f>+EQ3+EP3+EO3</f>
        <v>0</v>
      </c>
      <c r="ES3" s="12">
        <f>SUMIFS('Suivi des arrêts'!$AG$10:$AG$43,'Suivi des arrêts'!$A$10:$A$43,A3,'Suivi des arrêts'!$G$10:$G$43,BASE!$L$7)</f>
        <v>0</v>
      </c>
      <c r="ET3" s="12">
        <f>SUMIFS('Absences 2017'!$R$7:$R$41,'Absences 2017'!$A$7:$A$41,A3,'Absences 2017'!$F$7:$F$41,BASE!$S$2)</f>
        <v>0</v>
      </c>
      <c r="EU3" s="12">
        <f>SUMIFS('Absences 2017'!$R$7:$R$41,'Absences 2017'!$A$7:$A$41,A3,'Absences 2017'!$F$7:$F$41,BASE!$S$3)</f>
        <v>0</v>
      </c>
      <c r="EV3" s="12">
        <f>SUMIFS('Absences 2017'!$R$7:$R$41,'Absences 2017'!$A$7:$A$41,A3,'Absences 2017'!$F$7:$F$41,BASE!$S$4)</f>
        <v>0</v>
      </c>
      <c r="EW3" s="87">
        <f>SUMIFS('Absences 2017'!$R$7:$R$41,'Absences 2017'!$A$7:$A$41,A3,'Absences 2017'!$F$7:$F$41,BASE!$S$5)</f>
        <v>0</v>
      </c>
      <c r="EX3" s="86">
        <f>SUMIFS('Suivi des arrêts'!$AH$10:$AH$43,'Suivi des arrêts'!$A$10:$A$43,A3,'Suivi des arrêts'!$G$10:$G$43,BASE!$L$3)</f>
        <v>0</v>
      </c>
      <c r="EY3" s="12">
        <f>SUMIFS('Suivi des arrêts'!$AH$10:$AH$43,'Suivi des arrêts'!$A$10:$A$43,A3,'Suivi des arrêts'!$G$10:$G$43,BASE!$L$4)</f>
        <v>0</v>
      </c>
      <c r="EZ3" s="12">
        <f>+EY3+EX3</f>
        <v>0</v>
      </c>
      <c r="FA3" s="12">
        <f>SUMIFS('Suivi des arrêts'!$AH$10:$AH$43,'Suivi des arrêts'!$A$10:$A$43,A3,'Suivi des arrêts'!$G$10:$G$43,BASE!$L$1)</f>
        <v>0</v>
      </c>
      <c r="FB3" s="12">
        <f>SUMIFS('Suivi des arrêts'!$AH$10:$AH$43,'Suivi des arrêts'!$A$10:$A$43,A3,'Suivi des arrêts'!$G$10:$G$43,BASE!$L$2)</f>
        <v>0</v>
      </c>
      <c r="FC3" s="12">
        <f>+FB3+FA3</f>
        <v>0</v>
      </c>
      <c r="FD3" s="12">
        <f>SUMIFS('Suivi des arrêts'!$AH$10:$AH$43,'Suivi des arrêts'!$A$10:$A$43,A3,'Suivi des arrêts'!$G$10:$G$43,BASE!$L$5)</f>
        <v>0</v>
      </c>
      <c r="FE3" s="12">
        <f>SUMIFS('Suivi des arrêts'!$AH$10:$AH$43,'Suivi des arrêts'!$A$10:$A$43,A3,'Suivi des arrêts'!$G$10:$G$43,BASE!$L$6)</f>
        <v>0</v>
      </c>
      <c r="FF3" s="12">
        <f>SUMIFS('Suivi des arrêts'!$AH$10:$AH$43,'Suivi des arrêts'!$A$10:$A$43,A3,'Suivi des arrêts'!$G$10:$G$43,BASE!$L$8)</f>
        <v>0</v>
      </c>
      <c r="FG3" s="12">
        <f>+FF3+FE3+FD3</f>
        <v>0</v>
      </c>
      <c r="FH3" s="12">
        <f>SUMIFS('Suivi des arrêts'!$AH$10:$AH$43,'Suivi des arrêts'!$A$10:$A$43,A3,'Suivi des arrêts'!$G$10:$G$43,BASE!$L$7)</f>
        <v>0</v>
      </c>
      <c r="FI3" s="12">
        <f>SUMIFS('Absences 2017'!$S$7:$S$41,'Absences 2017'!$A$7:$A$41,A3,'Absences 2017'!$F$7:$F$41,BASE!$S$2)</f>
        <v>0</v>
      </c>
      <c r="FJ3" s="12">
        <f>SUMIFS('Absences 2017'!$S$7:$S$41,'Absences 2017'!$A$7:$A$41,A3,'Absences 2017'!$F$7:$F$41,BASE!$S$3)</f>
        <v>0</v>
      </c>
      <c r="FK3" s="12">
        <f>SUMIFS('Absences 2017'!$S$7:$S$41,'Absences 2017'!$A$7:$A$41,A3,'Absences 2017'!$F$7:$F$41,BASE!$S$4)</f>
        <v>0</v>
      </c>
      <c r="FL3" s="87">
        <f>SUMIFS('Absences 2017'!$S$7:$S$41,'Absences 2017'!$A$7:$A$41,A3,'Absences 2017'!$F$7:$F$41,BASE!$S$5)</f>
        <v>0</v>
      </c>
      <c r="FM3" s="86">
        <f>SUMIFS('Suivi des arrêts'!$AI$10:$AI$43,'Suivi des arrêts'!$A$10:$A$43,A3,'Suivi des arrêts'!$G$10:$G$43,BASE!$L$3)</f>
        <v>0</v>
      </c>
      <c r="FN3" s="12">
        <f>SUMIFS('Suivi des arrêts'!$AI$10:$AI$43,'Suivi des arrêts'!$A$10:$A$43,A3,'Suivi des arrêts'!$G$10:$G$43,BASE!$L$4)</f>
        <v>0</v>
      </c>
      <c r="FO3" s="12">
        <f>+FN3+FM3</f>
        <v>0</v>
      </c>
      <c r="FP3" s="12">
        <f>SUMIFS('Suivi des arrêts'!$AI$10:$AI$43,'Suivi des arrêts'!$A$10:$A$43,A3,'Suivi des arrêts'!$G$10:$G$43,BASE!$L$1)</f>
        <v>0</v>
      </c>
      <c r="FQ3" s="12">
        <f>SUMIFS('Suivi des arrêts'!$AI$10:$AI$43,'Suivi des arrêts'!$A$10:$A$43,A3,'Suivi des arrêts'!$G$10:$G$43,BASE!$L$2)</f>
        <v>0</v>
      </c>
      <c r="FR3" s="12">
        <f>+FQ3+FP3</f>
        <v>0</v>
      </c>
      <c r="FS3" s="12">
        <f>SUMIFS('Suivi des arrêts'!$AI$10:$AI$43,'Suivi des arrêts'!$A$10:$A$43,A3,'Suivi des arrêts'!$G$10:$G$43,BASE!$L$5)</f>
        <v>0</v>
      </c>
      <c r="FT3" s="12">
        <f>SUMIFS('Suivi des arrêts'!$AI$10:$AI$43,'Suivi des arrêts'!$A$10:$A$43,A3,'Suivi des arrêts'!$G$10:$G$43,BASE!$L$6)</f>
        <v>0</v>
      </c>
      <c r="FU3" s="12">
        <f>SUMIFS('Suivi des arrêts'!$AI$10:$AI$43,'Suivi des arrêts'!$A$10:$A$43,A3,'Suivi des arrêts'!$G$10:$G$43,BASE!$L$8)</f>
        <v>0</v>
      </c>
      <c r="FV3" s="12">
        <f>+FU3+FT3+FS3</f>
        <v>0</v>
      </c>
      <c r="FW3" s="12">
        <f>SUMIFS('Suivi des arrêts'!$AI$10:$AI$43,'Suivi des arrêts'!$A$10:$A$43,A3,'Suivi des arrêts'!$G$10:$G$43,BASE!$L$7)</f>
        <v>0</v>
      </c>
      <c r="FX3" s="12">
        <f>SUMIFS('Absences 2017'!$T$7:$T$41,'Absences 2017'!$A$7:$A$41,A3,'Absences 2017'!$F$7:$F$41,BASE!$S$2)</f>
        <v>0</v>
      </c>
      <c r="FY3" s="12">
        <f>SUMIFS('Absences 2017'!$T$7:$T$41,'Absences 2017'!$A$7:$A$41,A3,'Absences 2017'!$F$7:$F$41,BASE!$S$3)</f>
        <v>0</v>
      </c>
      <c r="FZ3" s="12">
        <f>SUMIFS('Absences 2017'!$T$7:$T$41,'Absences 2017'!$A$7:$A$41,A3,'Absences 2017'!$F$7:$F$41,BASE!$S$4)</f>
        <v>0</v>
      </c>
      <c r="GA3" s="87">
        <f>SUMIFS('Absences 2017'!$T$7:$T$41,'Absences 2017'!$A$7:$A$41,A3,'Absences 2017'!$F$7:$F$41,BASE!$S$5)</f>
        <v>0</v>
      </c>
      <c r="GB3" s="22">
        <f>+F3+U3+AJ3+AY3+BN3+CC3+CR3+DG3+DV3+EK3+EZ3+FO3</f>
        <v>0</v>
      </c>
      <c r="GC3" s="22">
        <f>+I3+X3+AM3+BB3+BQ3+CF3+CU3+DJ3+DY3+EN3+FC3+FR3</f>
        <v>0</v>
      </c>
      <c r="GD3" s="22">
        <f>+M3+AB3+AQ3+BF3+BU3+CJ3+CY3+DN3+EC3+ER3+FG3+FV3</f>
        <v>0</v>
      </c>
      <c r="GE3" s="22">
        <f t="shared" ref="GE3:GI18" si="0">+N3+AC3+AR3+BG3+BV3+CK3+CZ3+DO3+ED3+ES3+FH3+FW3</f>
        <v>0</v>
      </c>
      <c r="GF3" s="22">
        <f t="shared" si="0"/>
        <v>0</v>
      </c>
      <c r="GG3" s="22">
        <f t="shared" si="0"/>
        <v>0</v>
      </c>
      <c r="GH3" s="22">
        <f t="shared" si="0"/>
        <v>0</v>
      </c>
      <c r="GI3" s="22">
        <f t="shared" si="0"/>
        <v>0</v>
      </c>
    </row>
    <row r="4" spans="1:191" x14ac:dyDescent="0.25">
      <c r="A4" s="8">
        <f>+BASE!A2</f>
        <v>2</v>
      </c>
      <c r="B4" s="9" t="str">
        <f>+BASE!B2</f>
        <v xml:space="preserve">paul </v>
      </c>
      <c r="C4" s="9" t="str">
        <f>+BASE!C2</f>
        <v>LAURENT</v>
      </c>
      <c r="D4" s="86">
        <f>SUMIFS('Suivi des arrêts'!$X$10:$X$43,'Suivi des arrêts'!$A$10:$A$43,A4,'Suivi des arrêts'!$G$10:$G$43,BASE!$L$3)</f>
        <v>0</v>
      </c>
      <c r="E4" s="12">
        <f>SUMIFS('Suivi des arrêts'!$X$10:$X$43,'Suivi des arrêts'!$A$10:$A$43,A4,'Suivi des arrêts'!$G$10:$G$43,BASE!$L$4)</f>
        <v>0</v>
      </c>
      <c r="F4" s="12">
        <f t="shared" ref="F4:F19" si="1">+E4+D4</f>
        <v>0</v>
      </c>
      <c r="G4" s="12">
        <f>SUMIFS('Suivi des arrêts'!$X$10:$X$43,'Suivi des arrêts'!$A$10:$A$43,A4,'Suivi des arrêts'!$G$10:$G$43,BASE!$L$1)</f>
        <v>0</v>
      </c>
      <c r="H4" s="12">
        <f>SUMIFS('Suivi des arrêts'!$X$10:$X$43,'Suivi des arrêts'!$A$10:$A$43,A4,'Suivi des arrêts'!$G$10:$G$43,BASE!$L$2)</f>
        <v>0</v>
      </c>
      <c r="I4" s="12">
        <f t="shared" ref="I4:I19" si="2">+H4+G4</f>
        <v>0</v>
      </c>
      <c r="J4" s="12">
        <f>SUMIFS('Suivi des arrêts'!$X$10:$X$43,'Suivi des arrêts'!$A$10:$A$43,A4,'Suivi des arrêts'!$G$10:$G$43,BASE!$L$5)</f>
        <v>0</v>
      </c>
      <c r="K4" s="12">
        <f>SUMIFS('Suivi des arrêts'!$X$10:$X$43,'Suivi des arrêts'!$A$10:$A$43,A4,'Suivi des arrêts'!$G$10:$G$43,BASE!$L$6)</f>
        <v>0</v>
      </c>
      <c r="L4" s="12">
        <f>SUMIFS('Suivi des arrêts'!$X$10:$X$43,'Suivi des arrêts'!$A$10:$A$43,A4,'Suivi des arrêts'!$G$10:$G$43,BASE!$L$8)</f>
        <v>0</v>
      </c>
      <c r="M4" s="12">
        <f t="shared" ref="M4:M19" si="3">+L4+K4+J4</f>
        <v>0</v>
      </c>
      <c r="N4" s="12">
        <f>SUMIFS('Suivi des arrêts'!$X$10:$X$43,'Suivi des arrêts'!$A$10:$A$43,A4,'Suivi des arrêts'!$G$10:$G$43,BASE!$L$7)</f>
        <v>0</v>
      </c>
      <c r="O4" s="12">
        <f>SUMIFS('Absences 2017'!$I$7:$I$41,'Absences 2017'!$A$7:$A$41,A4,'Absences 2017'!$F$7:$F$41,BASE!$S$2)</f>
        <v>0</v>
      </c>
      <c r="P4" s="12">
        <f>SUMIFS('Absences 2017'!$I$7:$I$41,'Absences 2017'!$A$7:$A$41,A4,'Absences 2017'!$F$7:$F$41,BASE!$S$3)</f>
        <v>0</v>
      </c>
      <c r="Q4" s="12">
        <f>SUMIFS('Absences 2017'!$I$7:$I$41,'Absences 2017'!$A$7:$A$41,A4,'Absences 2017'!$F$7:$F$41,BASE!$S$4)</f>
        <v>0</v>
      </c>
      <c r="R4" s="87">
        <f>SUMIFS('Absences 2017'!$I$7:$I$41,'Absences 2017'!$A$7:$A$41,A4,'Absences 2017'!$F$7:$F$41,BASE!$S$5)</f>
        <v>0</v>
      </c>
      <c r="S4" s="86">
        <f>SUMIFS('Suivi des arrêts'!$Y$10:$Y$43,'Suivi des arrêts'!$A$10:$A$43,A4,'Suivi des arrêts'!$G$10:$G$43,BASE!$L$3)</f>
        <v>0</v>
      </c>
      <c r="T4" s="12">
        <f>SUMIFS('Suivi des arrêts'!$Y$10:$Y$43,'Suivi des arrêts'!$A$10:$A$43,A4,'Suivi des arrêts'!$G$10:$G$43,BASE!$L$4)</f>
        <v>0</v>
      </c>
      <c r="U4" s="12">
        <f t="shared" ref="U4:U19" si="4">+T4+S4</f>
        <v>0</v>
      </c>
      <c r="V4" s="12">
        <f>SUMIFS('Suivi des arrêts'!$Y$10:$Y$43,'Suivi des arrêts'!$A$10:$A$43,A4,'Suivi des arrêts'!$G$10:$G$43,BASE!$L$1)</f>
        <v>0</v>
      </c>
      <c r="W4" s="12">
        <f>SUMIFS('Suivi des arrêts'!$Y$10:$Y$43,'Suivi des arrêts'!$A$10:$A$43,A4,'Suivi des arrêts'!$G$10:$G$43,BASE!$L$2)</f>
        <v>0</v>
      </c>
      <c r="X4" s="12">
        <f t="shared" ref="X4:X19" si="5">+W4+V4</f>
        <v>0</v>
      </c>
      <c r="Y4" s="12">
        <f>SUMIFS('Suivi des arrêts'!$Y$10:$Y$43,'Suivi des arrêts'!$A$10:$A$43,A4,'Suivi des arrêts'!$G$10:$G$43,BASE!$L$5)</f>
        <v>0</v>
      </c>
      <c r="Z4" s="12">
        <f>SUMIFS('Suivi des arrêts'!$Y$10:$Y$43,'Suivi des arrêts'!$A$10:$A$43,A4,'Suivi des arrêts'!$G$10:$G$43,BASE!$L$6)</f>
        <v>0</v>
      </c>
      <c r="AA4" s="12">
        <f>SUMIFS('Suivi des arrêts'!$Y$10:$Y$43,'Suivi des arrêts'!$A$10:$A$43,A4,'Suivi des arrêts'!$G$10:$G$43,BASE!$L$8)</f>
        <v>0</v>
      </c>
      <c r="AB4" s="12">
        <f t="shared" ref="AB4:AB19" si="6">+AA4+Z4+Y4</f>
        <v>0</v>
      </c>
      <c r="AC4" s="12">
        <f>SUMIFS('Suivi des arrêts'!$Y$10:$Y$43,'Suivi des arrêts'!$A$10:$A$43,A4,'Suivi des arrêts'!$G$10:$G$43,BASE!$L$7)</f>
        <v>0</v>
      </c>
      <c r="AD4" s="12">
        <f>SUMIFS('Absences 2017'!$J$7:$J$41,'Absences 2017'!$A$7:$A$41,A4,'Absences 2017'!$F$7:$F$41,BASE!$S$2)</f>
        <v>0</v>
      </c>
      <c r="AE4" s="12">
        <f>SUMIFS('Absences 2017'!$J$7:$J$41,'Absences 2017'!$A$7:$A$41,A4,'Absences 2017'!$F$7:$F$41,BASE!$S$3)</f>
        <v>0</v>
      </c>
      <c r="AF4" s="12">
        <f>SUMIFS('Absences 2017'!$J$7:$J$41,'Absences 2017'!$A$7:$A$41,A4,'Absences 2017'!$F$7:$F$41,BASE!$S$4)</f>
        <v>0</v>
      </c>
      <c r="AG4" s="87">
        <f>SUMIFS('Absences 2017'!$J$7:$J$41,'Absences 2017'!$A$7:$A$41,A4,'Absences 2017'!$F$7:$F$41,BASE!$S$5)</f>
        <v>0</v>
      </c>
      <c r="AH4" s="86">
        <f>SUMIFS('Suivi des arrêts'!$Z$10:$Z$43,'Suivi des arrêts'!$A$10:$A$43,A4,'Suivi des arrêts'!$G$10:$G$43,BASE!$L$3)</f>
        <v>0</v>
      </c>
      <c r="AI4" s="12">
        <f>SUMIFS('Suivi des arrêts'!$Z$10:$Z$43,'Suivi des arrêts'!$A$10:$A$43,A4,'Suivi des arrêts'!$G$10:$G$43,BASE!$L$4)</f>
        <v>0</v>
      </c>
      <c r="AJ4" s="12">
        <f t="shared" ref="AJ4:AJ19" si="7">+AI4+AH4</f>
        <v>0</v>
      </c>
      <c r="AK4" s="12">
        <f>SUMIFS('Suivi des arrêts'!$Z$10:$Z$43,'Suivi des arrêts'!$A$10:$A$43,A4,'Suivi des arrêts'!$G$10:$G$43,BASE!$L$1)</f>
        <v>0</v>
      </c>
      <c r="AL4" s="12">
        <f>SUMIFS('Suivi des arrêts'!$Z$10:$Z$43,'Suivi des arrêts'!$A$10:$A$43,A4,'Suivi des arrêts'!$G$10:$G$43,BASE!$L$2)</f>
        <v>0</v>
      </c>
      <c r="AM4" s="12">
        <f t="shared" ref="AM4:AM19" si="8">+AL4+AK4</f>
        <v>0</v>
      </c>
      <c r="AN4" s="12">
        <f>SUMIFS('Suivi des arrêts'!$Z$10:$Z$43,'Suivi des arrêts'!$A$10:$A$43,A4,'Suivi des arrêts'!$G$10:$G$43,BASE!$L$5)</f>
        <v>0</v>
      </c>
      <c r="AO4" s="12">
        <f>SUMIFS('Suivi des arrêts'!$Z$10:$Z$43,'Suivi des arrêts'!$A$10:$A$43,A4,'Suivi des arrêts'!$G$10:$G$43,BASE!$L$6)</f>
        <v>0</v>
      </c>
      <c r="AP4" s="12">
        <f>SUMIFS('Suivi des arrêts'!$Z$10:$Z$43,'Suivi des arrêts'!$A$10:$A$43,A4,'Suivi des arrêts'!$G$10:$G$43,BASE!$L$8)</f>
        <v>0</v>
      </c>
      <c r="AQ4" s="12">
        <f t="shared" ref="AQ4:AQ19" si="9">+AP4+AO4+AN4</f>
        <v>0</v>
      </c>
      <c r="AR4" s="12">
        <f>SUMIFS('Suivi des arrêts'!$Z$10:$Z$43,'Suivi des arrêts'!$A$10:$A$43,A4,'Suivi des arrêts'!$G$10:$G$43,BASE!$L$7)</f>
        <v>0</v>
      </c>
      <c r="AS4" s="12">
        <f>SUMIFS('Absences 2017'!$K$7:$K$41,'Absences 2017'!$A$7:$A$41,A4,'Absences 2017'!$F$7:$F$41,BASE!$S$2)</f>
        <v>0</v>
      </c>
      <c r="AT4" s="12">
        <f>SUMIFS('Absences 2017'!$K$7:$K$41,'Absences 2017'!$A$7:$A$41,A4,'Absences 2017'!$F$7:$F$41,BASE!$S$3)</f>
        <v>0</v>
      </c>
      <c r="AU4" s="12">
        <f>SUMIFS('Absences 2017'!$K$7:$K$41,'Absences 2017'!$A$7:$A$41,A4,'Absences 2017'!$F$7:$F$41,BASE!$S$4)</f>
        <v>0</v>
      </c>
      <c r="AV4" s="87">
        <f>SUMIFS('Absences 2017'!$K$7:$K$41,'Absences 2017'!$A$7:$A$41,A4,'Absences 2017'!$F$7:$F$41,BASE!$S$5)</f>
        <v>0</v>
      </c>
      <c r="AW4" s="86">
        <f>SUMIFS('Suivi des arrêts'!$AA$10:$AA$43,'Suivi des arrêts'!$A$10:$A$43,A4,'Suivi des arrêts'!$G$10:$G$43,BASE!$L$3)</f>
        <v>0</v>
      </c>
      <c r="AX4" s="12">
        <f>SUMIFS('Suivi des arrêts'!$AA$10:$AA$43,'Suivi des arrêts'!$A$10:$A$43,A4,'Suivi des arrêts'!$G$10:$G$43,BASE!$L$4)</f>
        <v>0</v>
      </c>
      <c r="AY4" s="12">
        <f t="shared" ref="AY4:AY19" si="10">+AX4+AW4</f>
        <v>0</v>
      </c>
      <c r="AZ4" s="12">
        <f>SUMIFS('Suivi des arrêts'!$AA$10:$AA$43,'Suivi des arrêts'!$A$10:$A$43,A4,'Suivi des arrêts'!$G$10:$G$43,BASE!$L$1)</f>
        <v>0</v>
      </c>
      <c r="BA4" s="12">
        <f>SUMIFS('Suivi des arrêts'!$AA$10:$AA$43,'Suivi des arrêts'!$A$10:$A$43,A4,'Suivi des arrêts'!$G$10:$G$43,BASE!$L$2)</f>
        <v>0</v>
      </c>
      <c r="BB4" s="12">
        <f t="shared" ref="BB4:BB19" si="11">+BA4+AZ4</f>
        <v>0</v>
      </c>
      <c r="BC4" s="12">
        <f>SUMIFS('Suivi des arrêts'!$AA$10:$AA$43,'Suivi des arrêts'!$A$10:$A$43,A4,'Suivi des arrêts'!$G$10:$G$43,BASE!$L$5)</f>
        <v>0</v>
      </c>
      <c r="BD4" s="12">
        <f>SUMIFS('Suivi des arrêts'!$AA$10:$AA$43,'Suivi des arrêts'!$A$10:$A$43,A4,'Suivi des arrêts'!$G$10:$G$43,BASE!$L$6)</f>
        <v>0</v>
      </c>
      <c r="BE4" s="12">
        <f>SUMIFS('Suivi des arrêts'!$AA$10:$AA$43,'Suivi des arrêts'!$A$10:$A$43,A4,'Suivi des arrêts'!$G$10:$G$43,BASE!$L$8)</f>
        <v>0</v>
      </c>
      <c r="BF4" s="12">
        <f t="shared" ref="BF4:BF19" si="12">+BE4+BD4+BC4</f>
        <v>0</v>
      </c>
      <c r="BG4" s="12">
        <f>SUMIFS('Suivi des arrêts'!$AA$10:$AA$43,'Suivi des arrêts'!$A$10:$A$43,A4,'Suivi des arrêts'!$G$10:$G$43,BASE!$L$7)</f>
        <v>0</v>
      </c>
      <c r="BH4" s="12">
        <f>SUMIFS('Absences 2017'!$L$7:$L$41,'Absences 2017'!$A$7:$A$41,A4,'Absences 2017'!$F$7:$F$41,BASE!$S$2)</f>
        <v>0</v>
      </c>
      <c r="BI4" s="12">
        <f>SUMIFS('Absences 2017'!$L$7:$L$41,'Absences 2017'!$A$7:$A$41,A4,'Absences 2017'!$F$7:$F$41,BASE!$S$3)</f>
        <v>0</v>
      </c>
      <c r="BJ4" s="12">
        <f>SUMIFS('Absences 2017'!$L$7:$L$41,'Absences 2017'!$A$7:$A$41,A4,'Absences 2017'!$F$7:$F$41,BASE!$S$4)</f>
        <v>0</v>
      </c>
      <c r="BK4" s="87">
        <f>SUMIFS('Absences 2017'!$L$7:$L$41,'Absences 2017'!$A$7:$A$41,A4,'Absences 2017'!$F$7:$F$41,BASE!$S$5)</f>
        <v>0</v>
      </c>
      <c r="BL4" s="86">
        <f>SUMIFS('Suivi des arrêts'!$AB$10:$AB$43,'Suivi des arrêts'!$A$10:$A$43,A4,'Suivi des arrêts'!$G$10:$G$43,BASE!$L$3)</f>
        <v>0</v>
      </c>
      <c r="BM4" s="12">
        <f>SUMIFS('Suivi des arrêts'!$AB$10:$AB$43,'Suivi des arrêts'!$A$10:$A$43,A4,'Suivi des arrêts'!$G$10:$G$43,BASE!$L$4)</f>
        <v>0</v>
      </c>
      <c r="BN4" s="12">
        <f t="shared" ref="BN4:BN19" si="13">+BM4+BL4</f>
        <v>0</v>
      </c>
      <c r="BO4" s="12">
        <f>SUMIFS('Suivi des arrêts'!$AB$10:$AB$43,'Suivi des arrêts'!$A$10:$A$43,A4,'Suivi des arrêts'!$G$10:$G$43,BASE!$L$1)</f>
        <v>0</v>
      </c>
      <c r="BP4" s="12">
        <f>SUMIFS('Suivi des arrêts'!$AB$10:$AB$43,'Suivi des arrêts'!$A$10:$A$43,A4,'Suivi des arrêts'!$G$10:$G$43,BASE!$L$2)</f>
        <v>0</v>
      </c>
      <c r="BQ4" s="12">
        <f t="shared" ref="BQ4:BQ19" si="14">+BP4+BO4</f>
        <v>0</v>
      </c>
      <c r="BR4" s="12">
        <f>SUMIFS('Suivi des arrêts'!$AB$10:$AB$43,'Suivi des arrêts'!$A$10:$A$43,A4,'Suivi des arrêts'!$G$10:$G$43,BASE!$L$5)</f>
        <v>0</v>
      </c>
      <c r="BS4" s="12">
        <f>SUMIFS('Suivi des arrêts'!$AB$10:$AB$43,'Suivi des arrêts'!$A$10:$A$43,A4,'Suivi des arrêts'!$G$10:$G$43,BASE!$L$6)</f>
        <v>0</v>
      </c>
      <c r="BT4" s="12">
        <f>SUMIFS('Suivi des arrêts'!$AB$10:$AB$43,'Suivi des arrêts'!$A$10:$A$43,A4,'Suivi des arrêts'!$G$10:$G$43,BASE!$L$8)</f>
        <v>0</v>
      </c>
      <c r="BU4" s="12">
        <f t="shared" ref="BU4:BU19" si="15">+BT4+BS4+BR4</f>
        <v>0</v>
      </c>
      <c r="BV4" s="12">
        <f>SUMIFS('Suivi des arrêts'!$AB$10:$AB$43,'Suivi des arrêts'!$A$10:$A$43,A4,'Suivi des arrêts'!$G$10:$G$43,BASE!$L$7)</f>
        <v>0</v>
      </c>
      <c r="BW4" s="12">
        <f>SUMIFS('Absences 2017'!$M$7:$M$41,'Absences 2017'!$A$7:$A$41,A4,'Absences 2017'!$F$7:$F$41,BASE!$S$2)</f>
        <v>0</v>
      </c>
      <c r="BX4" s="12">
        <f>SUMIFS('Absences 2017'!$M$7:$M$41,'Absences 2017'!$A$7:$A$41,A4,'Absences 2017'!$F$7:$F$41,BASE!$S$3)</f>
        <v>0</v>
      </c>
      <c r="BY4" s="12">
        <f>SUMIFS('Absences 2017'!$M$7:$M$41,'Absences 2017'!$A$7:$A$41,A4,'Absences 2017'!$F$7:$F$41,BASE!$S$4)</f>
        <v>0</v>
      </c>
      <c r="BZ4" s="87">
        <f>SUMIFS('Absences 2017'!$M$7:$M$41,'Absences 2017'!$A$7:$A$41,A4,'Absences 2017'!$F$7:$F$41,BASE!$S$5)</f>
        <v>0</v>
      </c>
      <c r="CA4" s="86">
        <f>SUMIFS('Suivi des arrêts'!$AC$10:$AC$43,'Suivi des arrêts'!$A$10:$A$43,A4,'Suivi des arrêts'!$G$10:$G$43,BASE!$L$3)</f>
        <v>0</v>
      </c>
      <c r="CB4" s="12">
        <f>SUMIFS('Suivi des arrêts'!$AC$10:$AC$43,'Suivi des arrêts'!$A$10:$A$43,A4,'Suivi des arrêts'!$G$10:$G$43,BASE!$L$4)</f>
        <v>0</v>
      </c>
      <c r="CC4" s="12">
        <f t="shared" ref="CC4:CC19" si="16">+CB4+CA4</f>
        <v>0</v>
      </c>
      <c r="CD4" s="12">
        <f>SUMIFS('Suivi des arrêts'!$AC$10:$AC$43,'Suivi des arrêts'!$A$10:$A$43,A4,'Suivi des arrêts'!$G$10:$G$43,BASE!$L$1)</f>
        <v>0</v>
      </c>
      <c r="CE4" s="12">
        <f>SUMIFS('Suivi des arrêts'!$AC$10:$AC$43,'Suivi des arrêts'!$A$10:$A$43,A4,'Suivi des arrêts'!$G$10:$G$43,BASE!$L$2)</f>
        <v>0</v>
      </c>
      <c r="CF4" s="12">
        <f t="shared" ref="CF4:CF19" si="17">+CE4+CD4</f>
        <v>0</v>
      </c>
      <c r="CG4" s="12">
        <f>SUMIFS('Suivi des arrêts'!$AC$10:$AC$43,'Suivi des arrêts'!$A$10:$A$43,A4,'Suivi des arrêts'!$G$10:$G$43,BASE!$L$5)</f>
        <v>0</v>
      </c>
      <c r="CH4" s="12">
        <f>SUMIFS('Suivi des arrêts'!$AC$10:$AC$43,'Suivi des arrêts'!$A$10:$A$43,A4,'Suivi des arrêts'!$G$10:$G$43,BASE!$L$6)</f>
        <v>0</v>
      </c>
      <c r="CI4" s="12">
        <f>SUMIFS('Suivi des arrêts'!$AC$10:$AC$43,'Suivi des arrêts'!$A$10:$A$43,A4,'Suivi des arrêts'!$G$10:$G$43,BASE!$L$8)</f>
        <v>0</v>
      </c>
      <c r="CJ4" s="12">
        <f t="shared" ref="CJ4:CJ19" si="18">+CI4+CH4+CG4</f>
        <v>0</v>
      </c>
      <c r="CK4" s="12">
        <f>SUMIFS('Suivi des arrêts'!$AC$10:$AC$43,'Suivi des arrêts'!$A$10:$A$43,A4,'Suivi des arrêts'!$G$10:$G$43,BASE!$L$7)</f>
        <v>0</v>
      </c>
      <c r="CL4" s="12">
        <f>SUMIFS('Absences 2017'!$N$7:$N$41,'Absences 2017'!$A$7:$A$41,A4,'Absences 2017'!$F$7:$F$41,BASE!$S$2)</f>
        <v>0</v>
      </c>
      <c r="CM4" s="12">
        <f>SUMIFS('Absences 2017'!$N$7:$N$41,'Absences 2017'!$A$7:$A$41,A4,'Absences 2017'!$F$7:$F$41,BASE!$S$3)</f>
        <v>0</v>
      </c>
      <c r="CN4" s="12">
        <f>SUMIFS('Absences 2017'!$N$7:$N$41,'Absences 2017'!$A$7:$A$41,A4,'Absences 2017'!$F$7:$F$41,BASE!$S$4)</f>
        <v>0</v>
      </c>
      <c r="CO4" s="87">
        <f>SUMIFS('Absences 2017'!$N$7:$N$41,'Absences 2017'!$A$7:$A$41,A4,'Absences 2017'!$F$7:$F$41,BASE!$S$5)</f>
        <v>0</v>
      </c>
      <c r="CP4" s="86">
        <f>SUMIFS('Suivi des arrêts'!$AD$10:$AD$43,'Suivi des arrêts'!$A$10:$A$43,A4,'Suivi des arrêts'!$G$10:$G$43,BASE!$L$3)</f>
        <v>0</v>
      </c>
      <c r="CQ4" s="12">
        <f>SUMIFS('Suivi des arrêts'!$AD$10:$AD$43,'Suivi des arrêts'!$A$10:$A$43,A4,'Suivi des arrêts'!$G$10:$G$43,BASE!$L$4)</f>
        <v>0</v>
      </c>
      <c r="CR4" s="12">
        <f t="shared" ref="CR4:CR19" si="19">+CQ4+CP4</f>
        <v>0</v>
      </c>
      <c r="CS4" s="12">
        <f>SUMIFS('Suivi des arrêts'!$AD$10:$AD$43,'Suivi des arrêts'!$A$10:$A$43,A4,'Suivi des arrêts'!$G$10:$G$43,BASE!$L$1)</f>
        <v>0</v>
      </c>
      <c r="CT4" s="12">
        <f>SUMIFS('Suivi des arrêts'!$AD$10:$AD$43,'Suivi des arrêts'!$A$10:$A$43,A4,'Suivi des arrêts'!$G$10:$G$43,BASE!$L$2)</f>
        <v>0</v>
      </c>
      <c r="CU4" s="12">
        <f t="shared" ref="CU4:CU19" si="20">+CT4+CS4</f>
        <v>0</v>
      </c>
      <c r="CV4" s="12">
        <f>SUMIFS('Suivi des arrêts'!$AD$10:$AD$43,'Suivi des arrêts'!$A$10:$A$43,A4,'Suivi des arrêts'!$G$10:$G$43,BASE!$L$5)</f>
        <v>0</v>
      </c>
      <c r="CW4" s="12">
        <f>SUMIFS('Suivi des arrêts'!$AD$10:$AD$43,'Suivi des arrêts'!$A$10:$A$43,A4,'Suivi des arrêts'!$G$10:$G$43,BASE!$L$6)</f>
        <v>0</v>
      </c>
      <c r="CX4" s="12">
        <f>SUMIFS('Suivi des arrêts'!$AD$10:$AD$43,'Suivi des arrêts'!$A$10:$A$43,A4,'Suivi des arrêts'!$G$10:$G$43,BASE!$L$8)</f>
        <v>0</v>
      </c>
      <c r="CY4" s="12">
        <f t="shared" ref="CY4:CY19" si="21">+CX4+CW4+CV4</f>
        <v>0</v>
      </c>
      <c r="CZ4" s="12">
        <f>SUMIFS('Suivi des arrêts'!$AD$10:$AD$43,'Suivi des arrêts'!$A$10:$A$43,A4,'Suivi des arrêts'!$G$10:$G$43,BASE!$L$7)</f>
        <v>0</v>
      </c>
      <c r="DA4" s="12">
        <f>SUMIFS('Absences 2017'!$O$7:$O$41,'Absences 2017'!$A$7:$A$41,A4,'Absences 2017'!$F$7:$F$41,BASE!$S$2)</f>
        <v>0</v>
      </c>
      <c r="DB4" s="12">
        <f>SUMIFS('Absences 2017'!$O$7:$O$41,'Absences 2017'!$A$7:$A$41,A4,'Absences 2017'!$F$7:$F$41,BASE!$S$3)</f>
        <v>0</v>
      </c>
      <c r="DC4" s="12">
        <f>SUMIFS('Absences 2017'!$O$7:$O$41,'Absences 2017'!$A$7:$A$41,A4,'Absences 2017'!$F$7:$F$41,BASE!$S$4)</f>
        <v>0</v>
      </c>
      <c r="DD4" s="87">
        <f>SUMIFS('Absences 2017'!$O$7:$O$41,'Absences 2017'!$A$7:$A$41,A4,'Absences 2017'!$F$7:$F$41,BASE!$S$5)</f>
        <v>0</v>
      </c>
      <c r="DE4" s="86">
        <f>SUMIFS('Suivi des arrêts'!$AE$10:$AE$43,'Suivi des arrêts'!$A$10:$A$43,A4,'Suivi des arrêts'!$G$10:$G$43,BASE!$L$3)</f>
        <v>0</v>
      </c>
      <c r="DF4" s="12">
        <f>SUMIFS('Suivi des arrêts'!$AE$10:$AE$43,'Suivi des arrêts'!$A$10:$A$43,A4,'Suivi des arrêts'!$G$10:$G$43,BASE!$L$4)</f>
        <v>0</v>
      </c>
      <c r="DG4" s="12">
        <f t="shared" ref="DG4:DG19" si="22">+DF4+DE4</f>
        <v>0</v>
      </c>
      <c r="DH4" s="12">
        <f>SUMIFS('Suivi des arrêts'!$AE$10:$AE$43,'Suivi des arrêts'!$A$10:$A$43,A4,'Suivi des arrêts'!$G$10:$G$43,BASE!$L$1)</f>
        <v>0</v>
      </c>
      <c r="DI4" s="12">
        <f>SUMIFS('Suivi des arrêts'!$AE$10:$AE$43,'Suivi des arrêts'!$A$10:$A$43,A4,'Suivi des arrêts'!$G$10:$G$43,BASE!$L$2)</f>
        <v>0</v>
      </c>
      <c r="DJ4" s="12">
        <f t="shared" ref="DJ4:DJ19" si="23">+DI4+DH4</f>
        <v>0</v>
      </c>
      <c r="DK4" s="12">
        <f>SUMIFS('Suivi des arrêts'!$AE$10:$AE$43,'Suivi des arrêts'!$A$10:$A$43,A4,'Suivi des arrêts'!$G$10:$G$43,BASE!$L$5)</f>
        <v>0</v>
      </c>
      <c r="DL4" s="12">
        <f>SUMIFS('Suivi des arrêts'!$AE$10:$AE$43,'Suivi des arrêts'!$A$10:$A$43,A4,'Suivi des arrêts'!$G$10:$G$43,BASE!$L$6)</f>
        <v>0</v>
      </c>
      <c r="DM4" s="12">
        <f>SUMIFS('Suivi des arrêts'!$AE$10:$AE$43,'Suivi des arrêts'!$A$10:$A$43,A4,'Suivi des arrêts'!$G$10:$G$43,BASE!$L$8)</f>
        <v>0</v>
      </c>
      <c r="DN4" s="12">
        <f t="shared" ref="DN4:DN19" si="24">+DM4+DL4+DK4</f>
        <v>0</v>
      </c>
      <c r="DO4" s="12">
        <f>SUMIFS('Suivi des arrêts'!$AE$10:$AE$43,'Suivi des arrêts'!$A$10:$A$43,A4,'Suivi des arrêts'!$G$10:$G$43,BASE!$L$7)</f>
        <v>0</v>
      </c>
      <c r="DP4" s="12">
        <f>SUMIFS('Absences 2017'!$P$7:$P$41,'Absences 2017'!$A$7:$A$41,A4,'Absences 2017'!$F$7:$F$41,BASE!$S$2)</f>
        <v>0</v>
      </c>
      <c r="DQ4" s="12">
        <f>SUMIFS('Absences 2017'!$P$7:$P$41,'Absences 2017'!$A$7:$A$41,A4,'Absences 2017'!$F$7:$F$41,BASE!$S$3)</f>
        <v>0</v>
      </c>
      <c r="DR4" s="12">
        <f>SUMIFS('Absences 2017'!$P$7:$P$41,'Absences 2017'!$A$7:$A$41,A4,'Absences 2017'!$F$7:$F$41,BASE!$S$4)</f>
        <v>0</v>
      </c>
      <c r="DS4" s="87">
        <f>SUMIFS('Absences 2017'!$P$7:$P$41,'Absences 2017'!$A$7:$A$41,A4,'Absences 2017'!$F$7:$F$41,BASE!$S$5)</f>
        <v>0</v>
      </c>
      <c r="DT4" s="86">
        <f>SUMIFS('Suivi des arrêts'!$AF$10:$AF$43,'Suivi des arrêts'!$A$10:$A$43,A4,'Suivi des arrêts'!$G$10:$G$43,BASE!$L$3)</f>
        <v>0</v>
      </c>
      <c r="DU4" s="12">
        <f>SUMIFS('Suivi des arrêts'!$AF$10:$AF$43,'Suivi des arrêts'!$A$10:$A$43,A4,'Suivi des arrêts'!$G$10:$G$43,BASE!$L$4)</f>
        <v>0</v>
      </c>
      <c r="DV4" s="12">
        <f t="shared" ref="DV4:DV19" si="25">+DU4+DT4</f>
        <v>0</v>
      </c>
      <c r="DW4" s="12">
        <f>SUMIFS('Suivi des arrêts'!$AF$10:$AF$43,'Suivi des arrêts'!$A$10:$A$43,A4,'Suivi des arrêts'!$G$10:$G$43,BASE!$L$1)</f>
        <v>0</v>
      </c>
      <c r="DX4" s="12">
        <f>SUMIFS('Suivi des arrêts'!$AF$10:$AF$43,'Suivi des arrêts'!$A$10:$A$43,A4,'Suivi des arrêts'!$G$10:$G$43,BASE!$L$2)</f>
        <v>0</v>
      </c>
      <c r="DY4" s="12">
        <f t="shared" ref="DY4:DY19" si="26">+DX4+DW4</f>
        <v>0</v>
      </c>
      <c r="DZ4" s="12">
        <f>SUMIFS('Suivi des arrêts'!$AF$10:$AF$43,'Suivi des arrêts'!$A$10:$A$43,A4,'Suivi des arrêts'!$G$10:$G$43,BASE!$L$5)</f>
        <v>0</v>
      </c>
      <c r="EA4" s="12">
        <f>SUMIFS('Suivi des arrêts'!$AF$10:$AF$43,'Suivi des arrêts'!$A$10:$A$43,A4,'Suivi des arrêts'!$G$10:$G$43,BASE!$L$6)</f>
        <v>0</v>
      </c>
      <c r="EB4" s="12">
        <f>SUMIFS('Suivi des arrêts'!$AF$10:$AF$43,'Suivi des arrêts'!$A$10:$A$43,A4,'Suivi des arrêts'!$G$10:$G$43,BASE!$L$8)</f>
        <v>0</v>
      </c>
      <c r="EC4" s="12">
        <f t="shared" ref="EC4:EC19" si="27">+EB4+EA4+DZ4</f>
        <v>0</v>
      </c>
      <c r="ED4" s="12">
        <f>SUMIFS('Suivi des arrêts'!$AF$10:$AF$43,'Suivi des arrêts'!$A$10:$A$43,A4,'Suivi des arrêts'!$G$10:$G$43,BASE!$L$7)</f>
        <v>0</v>
      </c>
      <c r="EE4" s="12">
        <f>SUMIFS('Absences 2017'!$Q$7:$Q$41,'Absences 2017'!$A$7:$A$41,A4,'Absences 2017'!$F$7:$F$41,BASE!$S$2)</f>
        <v>0</v>
      </c>
      <c r="EF4" s="12">
        <f>SUMIFS('Absences 2017'!$Q$7:$Q$41,'Absences 2017'!$A$7:$A$41,A4,'Absences 2017'!$F$7:$F$41,BASE!$S$3)</f>
        <v>0</v>
      </c>
      <c r="EG4" s="12">
        <f>SUMIFS('Absences 2017'!$Q$7:$Q$41,'Absences 2017'!$A$7:$A$41,A4,'Absences 2017'!$F$7:$F$41,BASE!$S$4)</f>
        <v>0</v>
      </c>
      <c r="EH4" s="87">
        <f>SUMIFS('Absences 2017'!$Q$7:$Q$41,'Absences 2017'!$A$7:$A$41,A4,'Absences 2017'!$F$7:$F$41,BASE!$S$5)</f>
        <v>0</v>
      </c>
      <c r="EI4" s="86">
        <f>SUMIFS('Suivi des arrêts'!$AG$10:$AG$43,'Suivi des arrêts'!$A$10:$A$43,A4,'Suivi des arrêts'!$G$10:$G$43,BASE!$L$3)</f>
        <v>0</v>
      </c>
      <c r="EJ4" s="12">
        <f>SUMIFS('Suivi des arrêts'!$AG$10:$AG$43,'Suivi des arrêts'!$A$10:$A$43,A4,'Suivi des arrêts'!$G$10:$G$43,BASE!$L$4)</f>
        <v>0</v>
      </c>
      <c r="EK4" s="12">
        <f t="shared" ref="EK4:EK19" si="28">+EJ4+EI4</f>
        <v>0</v>
      </c>
      <c r="EL4" s="12">
        <f>SUMIFS('Suivi des arrêts'!$AG$10:$AG$43,'Suivi des arrêts'!$A$10:$A$43,A4,'Suivi des arrêts'!$G$10:$G$43,BASE!$L$1)</f>
        <v>0</v>
      </c>
      <c r="EM4" s="12">
        <f>SUMIFS('Suivi des arrêts'!$AG$10:$AG$43,'Suivi des arrêts'!$A$10:$A$43,A4,'Suivi des arrêts'!$G$10:$G$43,BASE!$L$2)</f>
        <v>0</v>
      </c>
      <c r="EN4" s="12">
        <f t="shared" ref="EN4:EN19" si="29">+EM4+EL4</f>
        <v>0</v>
      </c>
      <c r="EO4" s="12">
        <f>SUMIFS('Suivi des arrêts'!$AG$10:$AG$43,'Suivi des arrêts'!$A$10:$A$43,A4,'Suivi des arrêts'!$G$10:$G$43,BASE!$L$5)</f>
        <v>0</v>
      </c>
      <c r="EP4" s="12">
        <f>SUMIFS('Suivi des arrêts'!$AG$10:$AG$43,'Suivi des arrêts'!$A$10:$A$43,A4,'Suivi des arrêts'!$G$10:$G$43,BASE!$L$6)</f>
        <v>0</v>
      </c>
      <c r="EQ4" s="12">
        <f>SUMIFS('Suivi des arrêts'!$AG$10:$AG$43,'Suivi des arrêts'!$A$10:$A$43,A4,'Suivi des arrêts'!$G$10:$G$43,BASE!$L$8)</f>
        <v>0</v>
      </c>
      <c r="ER4" s="12">
        <f t="shared" ref="ER4:ER19" si="30">+EQ4+EP4+EO4</f>
        <v>0</v>
      </c>
      <c r="ES4" s="12">
        <f>SUMIFS('Suivi des arrêts'!$AG$10:$AG$43,'Suivi des arrêts'!$A$10:$A$43,A4,'Suivi des arrêts'!$G$10:$G$43,BASE!$L$7)</f>
        <v>0</v>
      </c>
      <c r="ET4" s="12">
        <f>SUMIFS('Absences 2017'!$R$7:$R$41,'Absences 2017'!$A$7:$A$41,A4,'Absences 2017'!$F$7:$F$41,BASE!$S$2)</f>
        <v>0</v>
      </c>
      <c r="EU4" s="12">
        <f>SUMIFS('Absences 2017'!$R$7:$R$41,'Absences 2017'!$A$7:$A$41,A4,'Absences 2017'!$F$7:$F$41,BASE!$S$3)</f>
        <v>0</v>
      </c>
      <c r="EV4" s="12">
        <f>SUMIFS('Absences 2017'!$R$7:$R$41,'Absences 2017'!$A$7:$A$41,A4,'Absences 2017'!$F$7:$F$41,BASE!$S$4)</f>
        <v>0</v>
      </c>
      <c r="EW4" s="87">
        <f>SUMIFS('Absences 2017'!$R$7:$R$41,'Absences 2017'!$A$7:$A$41,A4,'Absences 2017'!$F$7:$F$41,BASE!$S$5)</f>
        <v>0</v>
      </c>
      <c r="EX4" s="86">
        <f>SUMIFS('Suivi des arrêts'!$AH$10:$AH$43,'Suivi des arrêts'!$A$10:$A$43,A4,'Suivi des arrêts'!$G$10:$G$43,BASE!$L$3)</f>
        <v>0</v>
      </c>
      <c r="EY4" s="12">
        <f>SUMIFS('Suivi des arrêts'!$AH$10:$AH$43,'Suivi des arrêts'!$A$10:$A$43,A4,'Suivi des arrêts'!$G$10:$G$43,BASE!$L$4)</f>
        <v>0</v>
      </c>
      <c r="EZ4" s="12">
        <f t="shared" ref="EZ4:EZ19" si="31">+EY4+EX4</f>
        <v>0</v>
      </c>
      <c r="FA4" s="12">
        <f>SUMIFS('Suivi des arrêts'!$AH$10:$AH$43,'Suivi des arrêts'!$A$10:$A$43,A4,'Suivi des arrêts'!$G$10:$G$43,BASE!$L$1)</f>
        <v>0</v>
      </c>
      <c r="FB4" s="12">
        <f>SUMIFS('Suivi des arrêts'!$AH$10:$AH$43,'Suivi des arrêts'!$A$10:$A$43,A4,'Suivi des arrêts'!$G$10:$G$43,BASE!$L$2)</f>
        <v>0</v>
      </c>
      <c r="FC4" s="12">
        <f t="shared" ref="FC4:FC19" si="32">+FB4+FA4</f>
        <v>0</v>
      </c>
      <c r="FD4" s="12">
        <f>SUMIFS('Suivi des arrêts'!$AH$10:$AH$43,'Suivi des arrêts'!$A$10:$A$43,A4,'Suivi des arrêts'!$G$10:$G$43,BASE!$L$5)</f>
        <v>0</v>
      </c>
      <c r="FE4" s="12">
        <f>SUMIFS('Suivi des arrêts'!$AH$10:$AH$43,'Suivi des arrêts'!$A$10:$A$43,A4,'Suivi des arrêts'!$G$10:$G$43,BASE!$L$6)</f>
        <v>0</v>
      </c>
      <c r="FF4" s="12">
        <f>SUMIFS('Suivi des arrêts'!$AH$10:$AH$43,'Suivi des arrêts'!$A$10:$A$43,A4,'Suivi des arrêts'!$G$10:$G$43,BASE!$L$8)</f>
        <v>0</v>
      </c>
      <c r="FG4" s="12">
        <f t="shared" ref="FG4:FG19" si="33">+FF4+FE4+FD4</f>
        <v>0</v>
      </c>
      <c r="FH4" s="12">
        <f>SUMIFS('Suivi des arrêts'!$AH$10:$AH$43,'Suivi des arrêts'!$A$10:$A$43,A4,'Suivi des arrêts'!$G$10:$G$43,BASE!$L$7)</f>
        <v>0</v>
      </c>
      <c r="FI4" s="12">
        <f>SUMIFS('Absences 2017'!$S$7:$S$41,'Absences 2017'!$A$7:$A$41,A4,'Absences 2017'!$F$7:$F$41,BASE!$S$2)</f>
        <v>0</v>
      </c>
      <c r="FJ4" s="12">
        <f>SUMIFS('Absences 2017'!$S$7:$S$41,'Absences 2017'!$A$7:$A$41,A4,'Absences 2017'!$F$7:$F$41,BASE!$S$3)</f>
        <v>0</v>
      </c>
      <c r="FK4" s="12">
        <f>SUMIFS('Absences 2017'!$S$7:$S$41,'Absences 2017'!$A$7:$A$41,A4,'Absences 2017'!$F$7:$F$41,BASE!$S$4)</f>
        <v>0</v>
      </c>
      <c r="FL4" s="87">
        <f>SUMIFS('Absences 2017'!$S$7:$S$41,'Absences 2017'!$A$7:$A$41,A4,'Absences 2017'!$F$7:$F$41,BASE!$S$5)</f>
        <v>0</v>
      </c>
      <c r="FM4" s="86">
        <f>SUMIFS('Suivi des arrêts'!$AI$10:$AI$43,'Suivi des arrêts'!$A$10:$A$43,A4,'Suivi des arrêts'!$G$10:$G$43,BASE!$L$3)</f>
        <v>0</v>
      </c>
      <c r="FN4" s="12">
        <f>SUMIFS('Suivi des arrêts'!$AI$10:$AI$43,'Suivi des arrêts'!$A$10:$A$43,A4,'Suivi des arrêts'!$G$10:$G$43,BASE!$L$4)</f>
        <v>0</v>
      </c>
      <c r="FO4" s="12">
        <f t="shared" ref="FO4:FO19" si="34">+FN4+FM4</f>
        <v>0</v>
      </c>
      <c r="FP4" s="12">
        <f>SUMIFS('Suivi des arrêts'!$AI$10:$AI$43,'Suivi des arrêts'!$A$10:$A$43,A4,'Suivi des arrêts'!$G$10:$G$43,BASE!$L$1)</f>
        <v>0</v>
      </c>
      <c r="FQ4" s="12">
        <f>SUMIFS('Suivi des arrêts'!$AI$10:$AI$43,'Suivi des arrêts'!$A$10:$A$43,A4,'Suivi des arrêts'!$G$10:$G$43,BASE!$L$2)</f>
        <v>0</v>
      </c>
      <c r="FR4" s="12">
        <f t="shared" ref="FR4:FR19" si="35">+FQ4+FP4</f>
        <v>0</v>
      </c>
      <c r="FS4" s="12">
        <f>SUMIFS('Suivi des arrêts'!$AI$10:$AI$43,'Suivi des arrêts'!$A$10:$A$43,A4,'Suivi des arrêts'!$G$10:$G$43,BASE!$L$5)</f>
        <v>0</v>
      </c>
      <c r="FT4" s="12">
        <f>SUMIFS('Suivi des arrêts'!$AI$10:$AI$43,'Suivi des arrêts'!$A$10:$A$43,A4,'Suivi des arrêts'!$G$10:$G$43,BASE!$L$6)</f>
        <v>0</v>
      </c>
      <c r="FU4" s="12">
        <f>SUMIFS('Suivi des arrêts'!$AI$10:$AI$43,'Suivi des arrêts'!$A$10:$A$43,A4,'Suivi des arrêts'!$G$10:$G$43,BASE!$L$8)</f>
        <v>0</v>
      </c>
      <c r="FV4" s="12">
        <f t="shared" ref="FV4:FV19" si="36">+FU4+FT4+FS4</f>
        <v>0</v>
      </c>
      <c r="FW4" s="12">
        <f>SUMIFS('Suivi des arrêts'!$AI$10:$AI$43,'Suivi des arrêts'!$A$10:$A$43,A4,'Suivi des arrêts'!$G$10:$G$43,BASE!$L$7)</f>
        <v>0</v>
      </c>
      <c r="FX4" s="12">
        <f>SUMIFS('Absences 2017'!$T$7:$T$41,'Absences 2017'!$A$7:$A$41,A4,'Absences 2017'!$F$7:$F$41,BASE!$S$2)</f>
        <v>0</v>
      </c>
      <c r="FY4" s="12">
        <f>SUMIFS('Absences 2017'!$T$7:$T$41,'Absences 2017'!$A$7:$A$41,A4,'Absences 2017'!$F$7:$F$41,BASE!$S$3)</f>
        <v>0</v>
      </c>
      <c r="FZ4" s="12">
        <f>SUMIFS('Absences 2017'!$T$7:$T$41,'Absences 2017'!$A$7:$A$41,A4,'Absences 2017'!$F$7:$F$41,BASE!$S$4)</f>
        <v>0</v>
      </c>
      <c r="GA4" s="87">
        <f>SUMIFS('Absences 2017'!$T$7:$T$41,'Absences 2017'!$A$7:$A$41,A4,'Absences 2017'!$F$7:$F$41,BASE!$S$5)</f>
        <v>0</v>
      </c>
      <c r="GB4" s="22">
        <f t="shared" ref="GB4:GB19" si="37">+F4+U4+AJ4+AY4+BN4+CC4+CR4+DG4+DV4+EK4+EZ4+FO4</f>
        <v>0</v>
      </c>
      <c r="GC4" s="22">
        <f t="shared" ref="GC4:GC19" si="38">+I4+X4+AM4+BB4+BQ4+CF4+CU4+DJ4+DY4+EN4+FC4+FR4</f>
        <v>0</v>
      </c>
      <c r="GD4" s="22">
        <f t="shared" ref="GD4:GD18" si="39">+M4+AB4+AQ4+BF4+BU4+CJ4+CY4+DN4+EC4+ER4+FG4+FV4</f>
        <v>0</v>
      </c>
      <c r="GE4" s="22">
        <f t="shared" si="0"/>
        <v>0</v>
      </c>
      <c r="GF4" s="22">
        <f t="shared" si="0"/>
        <v>0</v>
      </c>
      <c r="GG4" s="22">
        <f t="shared" si="0"/>
        <v>0</v>
      </c>
      <c r="GH4" s="22">
        <f t="shared" si="0"/>
        <v>0</v>
      </c>
      <c r="GI4" s="22">
        <f t="shared" si="0"/>
        <v>0</v>
      </c>
    </row>
    <row r="5" spans="1:191" x14ac:dyDescent="0.25">
      <c r="A5" s="8">
        <f>+BASE!A3</f>
        <v>3</v>
      </c>
      <c r="B5" s="9" t="str">
        <f>+BASE!B3</f>
        <v>jacques</v>
      </c>
      <c r="C5" s="9" t="str">
        <f>+BASE!C3</f>
        <v>LOIC</v>
      </c>
      <c r="D5" s="86">
        <f>SUMIFS('Suivi des arrêts'!$X$10:$X$43,'Suivi des arrêts'!$A$10:$A$43,A5,'Suivi des arrêts'!$G$10:$G$43,BASE!$L$3)</f>
        <v>0</v>
      </c>
      <c r="E5" s="12">
        <f>SUMIFS('Suivi des arrêts'!$X$10:$X$43,'Suivi des arrêts'!$A$10:$A$43,A5,'Suivi des arrêts'!$G$10:$G$43,BASE!$L$4)</f>
        <v>0</v>
      </c>
      <c r="F5" s="12">
        <f t="shared" si="1"/>
        <v>0</v>
      </c>
      <c r="G5" s="12">
        <f>SUMIFS('Suivi des arrêts'!$X$10:$X$43,'Suivi des arrêts'!$A$10:$A$43,A5,'Suivi des arrêts'!$G$10:$G$43,BASE!$L$1)</f>
        <v>0</v>
      </c>
      <c r="H5" s="12">
        <f>SUMIFS('Suivi des arrêts'!$X$10:$X$43,'Suivi des arrêts'!$A$10:$A$43,A5,'Suivi des arrêts'!$G$10:$G$43,BASE!$L$2)</f>
        <v>0</v>
      </c>
      <c r="I5" s="12">
        <f t="shared" si="2"/>
        <v>0</v>
      </c>
      <c r="J5" s="12">
        <f>SUMIFS('Suivi des arrêts'!$X$10:$X$43,'Suivi des arrêts'!$A$10:$A$43,A5,'Suivi des arrêts'!$G$10:$G$43,BASE!$L$5)</f>
        <v>0</v>
      </c>
      <c r="K5" s="12">
        <f>SUMIFS('Suivi des arrêts'!$X$10:$X$43,'Suivi des arrêts'!$A$10:$A$43,A5,'Suivi des arrêts'!$G$10:$G$43,BASE!$L$6)</f>
        <v>0</v>
      </c>
      <c r="L5" s="12">
        <f>SUMIFS('Suivi des arrêts'!$X$10:$X$43,'Suivi des arrêts'!$A$10:$A$43,A5,'Suivi des arrêts'!$G$10:$G$43,BASE!$L$8)</f>
        <v>0</v>
      </c>
      <c r="M5" s="12">
        <f t="shared" si="3"/>
        <v>0</v>
      </c>
      <c r="N5" s="12">
        <f>SUMIFS('Suivi des arrêts'!$X$10:$X$43,'Suivi des arrêts'!$A$10:$A$43,A5,'Suivi des arrêts'!$G$10:$G$43,BASE!$L$7)</f>
        <v>0</v>
      </c>
      <c r="O5" s="12">
        <f>SUMIFS('Absences 2017'!$I$7:$I$41,'Absences 2017'!$A$7:$A$41,A5,'Absences 2017'!$F$7:$F$41,BASE!$S$2)</f>
        <v>0</v>
      </c>
      <c r="P5" s="12">
        <f>SUMIFS('Absences 2017'!$I$7:$I$41,'Absences 2017'!$A$7:$A$41,A5,'Absences 2017'!$F$7:$F$41,BASE!$S$3)</f>
        <v>0</v>
      </c>
      <c r="Q5" s="12">
        <f>SUMIFS('Absences 2017'!$I$7:$I$41,'Absences 2017'!$A$7:$A$41,A5,'Absences 2017'!$F$7:$F$41,BASE!$S$4)</f>
        <v>0</v>
      </c>
      <c r="R5" s="87">
        <f>SUMIFS('Absences 2017'!$I$7:$I$41,'Absences 2017'!$A$7:$A$41,A5,'Absences 2017'!$F$7:$F$41,BASE!$S$5)</f>
        <v>0</v>
      </c>
      <c r="S5" s="86">
        <f>SUMIFS('Suivi des arrêts'!$Y$10:$Y$43,'Suivi des arrêts'!$A$10:$A$43,A5,'Suivi des arrêts'!$G$10:$G$43,BASE!$L$3)</f>
        <v>0</v>
      </c>
      <c r="T5" s="12">
        <f>SUMIFS('Suivi des arrêts'!$Y$10:$Y$43,'Suivi des arrêts'!$A$10:$A$43,A5,'Suivi des arrêts'!$G$10:$G$43,BASE!$L$4)</f>
        <v>0</v>
      </c>
      <c r="U5" s="12">
        <f t="shared" si="4"/>
        <v>0</v>
      </c>
      <c r="V5" s="12">
        <f>SUMIFS('Suivi des arrêts'!$Y$10:$Y$43,'Suivi des arrêts'!$A$10:$A$43,A5,'Suivi des arrêts'!$G$10:$G$43,BASE!$L$1)</f>
        <v>0</v>
      </c>
      <c r="W5" s="12">
        <f>SUMIFS('Suivi des arrêts'!$Y$10:$Y$43,'Suivi des arrêts'!$A$10:$A$43,A5,'Suivi des arrêts'!$G$10:$G$43,BASE!$L$2)</f>
        <v>0</v>
      </c>
      <c r="X5" s="12">
        <f t="shared" si="5"/>
        <v>0</v>
      </c>
      <c r="Y5" s="12">
        <f>SUMIFS('Suivi des arrêts'!$Y$10:$Y$43,'Suivi des arrêts'!$A$10:$A$43,A5,'Suivi des arrêts'!$G$10:$G$43,BASE!$L$5)</f>
        <v>0</v>
      </c>
      <c r="Z5" s="12">
        <f>SUMIFS('Suivi des arrêts'!$Y$10:$Y$43,'Suivi des arrêts'!$A$10:$A$43,A5,'Suivi des arrêts'!$G$10:$G$43,BASE!$L$6)</f>
        <v>0</v>
      </c>
      <c r="AA5" s="12">
        <f>SUMIFS('Suivi des arrêts'!$Y$10:$Y$43,'Suivi des arrêts'!$A$10:$A$43,A5,'Suivi des arrêts'!$G$10:$G$43,BASE!$L$8)</f>
        <v>0</v>
      </c>
      <c r="AB5" s="12">
        <f t="shared" si="6"/>
        <v>0</v>
      </c>
      <c r="AC5" s="12">
        <f>SUMIFS('Suivi des arrêts'!$Y$10:$Y$43,'Suivi des arrêts'!$A$10:$A$43,A5,'Suivi des arrêts'!$G$10:$G$43,BASE!$L$7)</f>
        <v>0</v>
      </c>
      <c r="AD5" s="12">
        <f>SUMIFS('Absences 2017'!$J$7:$J$41,'Absences 2017'!$A$7:$A$41,A5,'Absences 2017'!$F$7:$F$41,BASE!$S$2)</f>
        <v>0</v>
      </c>
      <c r="AE5" s="12">
        <f>SUMIFS('Absences 2017'!$J$7:$J$41,'Absences 2017'!$A$7:$A$41,A5,'Absences 2017'!$F$7:$F$41,BASE!$S$3)</f>
        <v>0</v>
      </c>
      <c r="AF5" s="12">
        <f>SUMIFS('Absences 2017'!$J$7:$J$41,'Absences 2017'!$A$7:$A$41,A5,'Absences 2017'!$F$7:$F$41,BASE!$S$4)</f>
        <v>0</v>
      </c>
      <c r="AG5" s="87">
        <f>SUMIFS('Absences 2017'!$J$7:$J$41,'Absences 2017'!$A$7:$A$41,A5,'Absences 2017'!$F$7:$F$41,BASE!$S$5)</f>
        <v>0</v>
      </c>
      <c r="AH5" s="86">
        <f>SUMIFS('Suivi des arrêts'!$Z$10:$Z$43,'Suivi des arrêts'!$A$10:$A$43,A5,'Suivi des arrêts'!$G$10:$G$43,BASE!$L$3)</f>
        <v>0</v>
      </c>
      <c r="AI5" s="12">
        <f>SUMIFS('Suivi des arrêts'!$Z$10:$Z$43,'Suivi des arrêts'!$A$10:$A$43,A5,'Suivi des arrêts'!$G$10:$G$43,BASE!$L$4)</f>
        <v>0</v>
      </c>
      <c r="AJ5" s="12">
        <f t="shared" si="7"/>
        <v>0</v>
      </c>
      <c r="AK5" s="12">
        <f>SUMIFS('Suivi des arrêts'!$Z$10:$Z$43,'Suivi des arrêts'!$A$10:$A$43,A5,'Suivi des arrêts'!$G$10:$G$43,BASE!$L$1)</f>
        <v>0</v>
      </c>
      <c r="AL5" s="12">
        <f>SUMIFS('Suivi des arrêts'!$Z$10:$Z$43,'Suivi des arrêts'!$A$10:$A$43,A5,'Suivi des arrêts'!$G$10:$G$43,BASE!$L$2)</f>
        <v>0</v>
      </c>
      <c r="AM5" s="12">
        <f t="shared" si="8"/>
        <v>0</v>
      </c>
      <c r="AN5" s="12">
        <f>SUMIFS('Suivi des arrêts'!$Z$10:$Z$43,'Suivi des arrêts'!$A$10:$A$43,A5,'Suivi des arrêts'!$G$10:$G$43,BASE!$L$5)</f>
        <v>0</v>
      </c>
      <c r="AO5" s="12">
        <f>SUMIFS('Suivi des arrêts'!$Z$10:$Z$43,'Suivi des arrêts'!$A$10:$A$43,A5,'Suivi des arrêts'!$G$10:$G$43,BASE!$L$6)</f>
        <v>0</v>
      </c>
      <c r="AP5" s="12">
        <f>SUMIFS('Suivi des arrêts'!$Z$10:$Z$43,'Suivi des arrêts'!$A$10:$A$43,A5,'Suivi des arrêts'!$G$10:$G$43,BASE!$L$8)</f>
        <v>0</v>
      </c>
      <c r="AQ5" s="12">
        <f t="shared" si="9"/>
        <v>0</v>
      </c>
      <c r="AR5" s="12">
        <f>SUMIFS('Suivi des arrêts'!$Z$10:$Z$43,'Suivi des arrêts'!$A$10:$A$43,A5,'Suivi des arrêts'!$G$10:$G$43,BASE!$L$7)</f>
        <v>0</v>
      </c>
      <c r="AS5" s="12">
        <f>SUMIFS('Absences 2017'!$K$7:$K$41,'Absences 2017'!$A$7:$A$41,A5,'Absences 2017'!$F$7:$F$41,BASE!$S$2)</f>
        <v>0</v>
      </c>
      <c r="AT5" s="12">
        <f>SUMIFS('Absences 2017'!$K$7:$K$41,'Absences 2017'!$A$7:$A$41,A5,'Absences 2017'!$F$7:$F$41,BASE!$S$3)</f>
        <v>0</v>
      </c>
      <c r="AU5" s="12">
        <f>SUMIFS('Absences 2017'!$K$7:$K$41,'Absences 2017'!$A$7:$A$41,A5,'Absences 2017'!$F$7:$F$41,BASE!$S$4)</f>
        <v>0</v>
      </c>
      <c r="AV5" s="87">
        <f>SUMIFS('Absences 2017'!$K$7:$K$41,'Absences 2017'!$A$7:$A$41,A5,'Absences 2017'!$F$7:$F$41,BASE!$S$5)</f>
        <v>0</v>
      </c>
      <c r="AW5" s="86">
        <f>SUMIFS('Suivi des arrêts'!$AA$10:$AA$43,'Suivi des arrêts'!$A$10:$A$43,A5,'Suivi des arrêts'!$G$10:$G$43,BASE!$L$3)</f>
        <v>0</v>
      </c>
      <c r="AX5" s="12">
        <f>SUMIFS('Suivi des arrêts'!$AA$10:$AA$43,'Suivi des arrêts'!$A$10:$A$43,A5,'Suivi des arrêts'!$G$10:$G$43,BASE!$L$4)</f>
        <v>0</v>
      </c>
      <c r="AY5" s="12">
        <f t="shared" si="10"/>
        <v>0</v>
      </c>
      <c r="AZ5" s="12">
        <f>SUMIFS('Suivi des arrêts'!$AA$10:$AA$43,'Suivi des arrêts'!$A$10:$A$43,A5,'Suivi des arrêts'!$G$10:$G$43,BASE!$L$1)</f>
        <v>0</v>
      </c>
      <c r="BA5" s="12">
        <f>SUMIFS('Suivi des arrêts'!$AA$10:$AA$43,'Suivi des arrêts'!$A$10:$A$43,A5,'Suivi des arrêts'!$G$10:$G$43,BASE!$L$2)</f>
        <v>0</v>
      </c>
      <c r="BB5" s="12">
        <f t="shared" si="11"/>
        <v>0</v>
      </c>
      <c r="BC5" s="12">
        <f>SUMIFS('Suivi des arrêts'!$AA$10:$AA$43,'Suivi des arrêts'!$A$10:$A$43,A5,'Suivi des arrêts'!$G$10:$G$43,BASE!$L$5)</f>
        <v>0</v>
      </c>
      <c r="BD5" s="12">
        <f>SUMIFS('Suivi des arrêts'!$AA$10:$AA$43,'Suivi des arrêts'!$A$10:$A$43,A5,'Suivi des arrêts'!$G$10:$G$43,BASE!$L$6)</f>
        <v>0</v>
      </c>
      <c r="BE5" s="12">
        <f>SUMIFS('Suivi des arrêts'!$AA$10:$AA$43,'Suivi des arrêts'!$A$10:$A$43,A5,'Suivi des arrêts'!$G$10:$G$43,BASE!$L$8)</f>
        <v>0</v>
      </c>
      <c r="BF5" s="12">
        <f t="shared" si="12"/>
        <v>0</v>
      </c>
      <c r="BG5" s="12">
        <f>SUMIFS('Suivi des arrêts'!$AA$10:$AA$43,'Suivi des arrêts'!$A$10:$A$43,A5,'Suivi des arrêts'!$G$10:$G$43,BASE!$L$7)</f>
        <v>0</v>
      </c>
      <c r="BH5" s="12">
        <f>SUMIFS('Absences 2017'!$L$7:$L$41,'Absences 2017'!$A$7:$A$41,A5,'Absences 2017'!$F$7:$F$41,BASE!$S$2)</f>
        <v>0</v>
      </c>
      <c r="BI5" s="12">
        <f>SUMIFS('Absences 2017'!$L$7:$L$41,'Absences 2017'!$A$7:$A$41,A5,'Absences 2017'!$F$7:$F$41,BASE!$S$3)</f>
        <v>0</v>
      </c>
      <c r="BJ5" s="12">
        <f>SUMIFS('Absences 2017'!$L$7:$L$41,'Absences 2017'!$A$7:$A$41,A5,'Absences 2017'!$F$7:$F$41,BASE!$S$4)</f>
        <v>0</v>
      </c>
      <c r="BK5" s="87">
        <f>SUMIFS('Absences 2017'!$L$7:$L$41,'Absences 2017'!$A$7:$A$41,A5,'Absences 2017'!$F$7:$F$41,BASE!$S$5)</f>
        <v>0</v>
      </c>
      <c r="BL5" s="86">
        <f>SUMIFS('Suivi des arrêts'!$AB$10:$AB$43,'Suivi des arrêts'!$A$10:$A$43,A5,'Suivi des arrêts'!$G$10:$G$43,BASE!$L$3)</f>
        <v>0</v>
      </c>
      <c r="BM5" s="12">
        <f>SUMIFS('Suivi des arrêts'!$AB$10:$AB$43,'Suivi des arrêts'!$A$10:$A$43,A5,'Suivi des arrêts'!$G$10:$G$43,BASE!$L$4)</f>
        <v>0</v>
      </c>
      <c r="BN5" s="12">
        <f t="shared" si="13"/>
        <v>0</v>
      </c>
      <c r="BO5" s="12">
        <f>SUMIFS('Suivi des arrêts'!$AB$10:$AB$43,'Suivi des arrêts'!$A$10:$A$43,A5,'Suivi des arrêts'!$G$10:$G$43,BASE!$L$1)</f>
        <v>0</v>
      </c>
      <c r="BP5" s="12">
        <f>SUMIFS('Suivi des arrêts'!$AB$10:$AB$43,'Suivi des arrêts'!$A$10:$A$43,A5,'Suivi des arrêts'!$G$10:$G$43,BASE!$L$2)</f>
        <v>0</v>
      </c>
      <c r="BQ5" s="12">
        <f t="shared" si="14"/>
        <v>0</v>
      </c>
      <c r="BR5" s="12">
        <f>SUMIFS('Suivi des arrêts'!$AB$10:$AB$43,'Suivi des arrêts'!$A$10:$A$43,A5,'Suivi des arrêts'!$G$10:$G$43,BASE!$L$5)</f>
        <v>0</v>
      </c>
      <c r="BS5" s="12">
        <f>SUMIFS('Suivi des arrêts'!$AB$10:$AB$43,'Suivi des arrêts'!$A$10:$A$43,A5,'Suivi des arrêts'!$G$10:$G$43,BASE!$L$6)</f>
        <v>0</v>
      </c>
      <c r="BT5" s="12">
        <f>SUMIFS('Suivi des arrêts'!$AB$10:$AB$43,'Suivi des arrêts'!$A$10:$A$43,A5,'Suivi des arrêts'!$G$10:$G$43,BASE!$L$8)</f>
        <v>0</v>
      </c>
      <c r="BU5" s="12">
        <f t="shared" si="15"/>
        <v>0</v>
      </c>
      <c r="BV5" s="12">
        <f>SUMIFS('Suivi des arrêts'!$AB$10:$AB$43,'Suivi des arrêts'!$A$10:$A$43,A5,'Suivi des arrêts'!$G$10:$G$43,BASE!$L$7)</f>
        <v>0</v>
      </c>
      <c r="BW5" s="12">
        <f>SUMIFS('Absences 2017'!$M$7:$M$41,'Absences 2017'!$A$7:$A$41,A5,'Absences 2017'!$F$7:$F$41,BASE!$S$2)</f>
        <v>0</v>
      </c>
      <c r="BX5" s="12">
        <f>SUMIFS('Absences 2017'!$M$7:$M$41,'Absences 2017'!$A$7:$A$41,A5,'Absences 2017'!$F$7:$F$41,BASE!$S$3)</f>
        <v>0</v>
      </c>
      <c r="BY5" s="12">
        <f>SUMIFS('Absences 2017'!$M$7:$M$41,'Absences 2017'!$A$7:$A$41,A5,'Absences 2017'!$F$7:$F$41,BASE!$S$4)</f>
        <v>0</v>
      </c>
      <c r="BZ5" s="87">
        <f>SUMIFS('Absences 2017'!$M$7:$M$41,'Absences 2017'!$A$7:$A$41,A5,'Absences 2017'!$F$7:$F$41,BASE!$S$5)</f>
        <v>0</v>
      </c>
      <c r="CA5" s="86">
        <f>SUMIFS('Suivi des arrêts'!$AC$10:$AC$43,'Suivi des arrêts'!$A$10:$A$43,A5,'Suivi des arrêts'!$G$10:$G$43,BASE!$L$3)</f>
        <v>0</v>
      </c>
      <c r="CB5" s="12">
        <f>SUMIFS('Suivi des arrêts'!$AC$10:$AC$43,'Suivi des arrêts'!$A$10:$A$43,A5,'Suivi des arrêts'!$G$10:$G$43,BASE!$L$4)</f>
        <v>0</v>
      </c>
      <c r="CC5" s="12">
        <f t="shared" si="16"/>
        <v>0</v>
      </c>
      <c r="CD5" s="12">
        <f>SUMIFS('Suivi des arrêts'!$AC$10:$AC$43,'Suivi des arrêts'!$A$10:$A$43,A5,'Suivi des arrêts'!$G$10:$G$43,BASE!$L$1)</f>
        <v>0</v>
      </c>
      <c r="CE5" s="12">
        <f>SUMIFS('Suivi des arrêts'!$AC$10:$AC$43,'Suivi des arrêts'!$A$10:$A$43,A5,'Suivi des arrêts'!$G$10:$G$43,BASE!$L$2)</f>
        <v>0</v>
      </c>
      <c r="CF5" s="12">
        <f t="shared" si="17"/>
        <v>0</v>
      </c>
      <c r="CG5" s="12">
        <f>SUMIFS('Suivi des arrêts'!$AC$10:$AC$43,'Suivi des arrêts'!$A$10:$A$43,A5,'Suivi des arrêts'!$G$10:$G$43,BASE!$L$5)</f>
        <v>0</v>
      </c>
      <c r="CH5" s="12">
        <f>SUMIFS('Suivi des arrêts'!$AC$10:$AC$43,'Suivi des arrêts'!$A$10:$A$43,A5,'Suivi des arrêts'!$G$10:$G$43,BASE!$L$6)</f>
        <v>0</v>
      </c>
      <c r="CI5" s="12">
        <f>SUMIFS('Suivi des arrêts'!$AC$10:$AC$43,'Suivi des arrêts'!$A$10:$A$43,A5,'Suivi des arrêts'!$G$10:$G$43,BASE!$L$8)</f>
        <v>0</v>
      </c>
      <c r="CJ5" s="12">
        <f t="shared" si="18"/>
        <v>0</v>
      </c>
      <c r="CK5" s="12">
        <f>SUMIFS('Suivi des arrêts'!$AC$10:$AC$43,'Suivi des arrêts'!$A$10:$A$43,A5,'Suivi des arrêts'!$G$10:$G$43,BASE!$L$7)</f>
        <v>0</v>
      </c>
      <c r="CL5" s="12">
        <f>SUMIFS('Absences 2017'!$N$7:$N$41,'Absences 2017'!$A$7:$A$41,A5,'Absences 2017'!$F$7:$F$41,BASE!$S$2)</f>
        <v>0</v>
      </c>
      <c r="CM5" s="12">
        <f>SUMIFS('Absences 2017'!$N$7:$N$41,'Absences 2017'!$A$7:$A$41,A5,'Absences 2017'!$F$7:$F$41,BASE!$S$3)</f>
        <v>0</v>
      </c>
      <c r="CN5" s="12">
        <f>SUMIFS('Absences 2017'!$N$7:$N$41,'Absences 2017'!$A$7:$A$41,A5,'Absences 2017'!$F$7:$F$41,BASE!$S$4)</f>
        <v>0</v>
      </c>
      <c r="CO5" s="87">
        <f>SUMIFS('Absences 2017'!$N$7:$N$41,'Absences 2017'!$A$7:$A$41,A5,'Absences 2017'!$F$7:$F$41,BASE!$S$5)</f>
        <v>0</v>
      </c>
      <c r="CP5" s="86">
        <f>SUMIFS('Suivi des arrêts'!$AD$10:$AD$43,'Suivi des arrêts'!$A$10:$A$43,A5,'Suivi des arrêts'!$G$10:$G$43,BASE!$L$3)</f>
        <v>0</v>
      </c>
      <c r="CQ5" s="12">
        <f>SUMIFS('Suivi des arrêts'!$AD$10:$AD$43,'Suivi des arrêts'!$A$10:$A$43,A5,'Suivi des arrêts'!$G$10:$G$43,BASE!$L$4)</f>
        <v>0</v>
      </c>
      <c r="CR5" s="12">
        <f t="shared" si="19"/>
        <v>0</v>
      </c>
      <c r="CS5" s="12">
        <f>SUMIFS('Suivi des arrêts'!$AD$10:$AD$43,'Suivi des arrêts'!$A$10:$A$43,A5,'Suivi des arrêts'!$G$10:$G$43,BASE!$L$1)</f>
        <v>0</v>
      </c>
      <c r="CT5" s="12">
        <f>SUMIFS('Suivi des arrêts'!$AD$10:$AD$43,'Suivi des arrêts'!$A$10:$A$43,A5,'Suivi des arrêts'!$G$10:$G$43,BASE!$L$2)</f>
        <v>0</v>
      </c>
      <c r="CU5" s="12">
        <f t="shared" si="20"/>
        <v>0</v>
      </c>
      <c r="CV5" s="12">
        <f>SUMIFS('Suivi des arrêts'!$AD$10:$AD$43,'Suivi des arrêts'!$A$10:$A$43,A5,'Suivi des arrêts'!$G$10:$G$43,BASE!$L$5)</f>
        <v>0</v>
      </c>
      <c r="CW5" s="12">
        <f>SUMIFS('Suivi des arrêts'!$AD$10:$AD$43,'Suivi des arrêts'!$A$10:$A$43,A5,'Suivi des arrêts'!$G$10:$G$43,BASE!$L$6)</f>
        <v>0</v>
      </c>
      <c r="CX5" s="12">
        <f>SUMIFS('Suivi des arrêts'!$AD$10:$AD$43,'Suivi des arrêts'!$A$10:$A$43,A5,'Suivi des arrêts'!$G$10:$G$43,BASE!$L$8)</f>
        <v>0</v>
      </c>
      <c r="CY5" s="12">
        <f t="shared" si="21"/>
        <v>0</v>
      </c>
      <c r="CZ5" s="12">
        <f>SUMIFS('Suivi des arrêts'!$AD$10:$AD$43,'Suivi des arrêts'!$A$10:$A$43,A5,'Suivi des arrêts'!$G$10:$G$43,BASE!$L$7)</f>
        <v>0</v>
      </c>
      <c r="DA5" s="12">
        <f>SUMIFS('Absences 2017'!$O$7:$O$41,'Absences 2017'!$A$7:$A$41,A5,'Absences 2017'!$F$7:$F$41,BASE!$S$2)</f>
        <v>0</v>
      </c>
      <c r="DB5" s="12">
        <f>SUMIFS('Absences 2017'!$O$7:$O$41,'Absences 2017'!$A$7:$A$41,A5,'Absences 2017'!$F$7:$F$41,BASE!$S$3)</f>
        <v>0</v>
      </c>
      <c r="DC5" s="12">
        <f>SUMIFS('Absences 2017'!$O$7:$O$41,'Absences 2017'!$A$7:$A$41,A5,'Absences 2017'!$F$7:$F$41,BASE!$S$4)</f>
        <v>0</v>
      </c>
      <c r="DD5" s="87">
        <f>SUMIFS('Absences 2017'!$O$7:$O$41,'Absences 2017'!$A$7:$A$41,A5,'Absences 2017'!$F$7:$F$41,BASE!$S$5)</f>
        <v>0</v>
      </c>
      <c r="DE5" s="86">
        <f>SUMIFS('Suivi des arrêts'!$AE$10:$AE$43,'Suivi des arrêts'!$A$10:$A$43,A5,'Suivi des arrêts'!$G$10:$G$43,BASE!$L$3)</f>
        <v>0</v>
      </c>
      <c r="DF5" s="12">
        <f>SUMIFS('Suivi des arrêts'!$AE$10:$AE$43,'Suivi des arrêts'!$A$10:$A$43,A5,'Suivi des arrêts'!$G$10:$G$43,BASE!$L$4)</f>
        <v>0</v>
      </c>
      <c r="DG5" s="12">
        <f t="shared" si="22"/>
        <v>0</v>
      </c>
      <c r="DH5" s="12">
        <f>SUMIFS('Suivi des arrêts'!$AE$10:$AE$43,'Suivi des arrêts'!$A$10:$A$43,A5,'Suivi des arrêts'!$G$10:$G$43,BASE!$L$1)</f>
        <v>0</v>
      </c>
      <c r="DI5" s="12">
        <f>SUMIFS('Suivi des arrêts'!$AE$10:$AE$43,'Suivi des arrêts'!$A$10:$A$43,A5,'Suivi des arrêts'!$G$10:$G$43,BASE!$L$2)</f>
        <v>0</v>
      </c>
      <c r="DJ5" s="12">
        <f t="shared" si="23"/>
        <v>0</v>
      </c>
      <c r="DK5" s="12">
        <f>SUMIFS('Suivi des arrêts'!$AE$10:$AE$43,'Suivi des arrêts'!$A$10:$A$43,A5,'Suivi des arrêts'!$G$10:$G$43,BASE!$L$5)</f>
        <v>0</v>
      </c>
      <c r="DL5" s="12">
        <f>SUMIFS('Suivi des arrêts'!$AE$10:$AE$43,'Suivi des arrêts'!$A$10:$A$43,A5,'Suivi des arrêts'!$G$10:$G$43,BASE!$L$6)</f>
        <v>0</v>
      </c>
      <c r="DM5" s="12">
        <f>SUMIFS('Suivi des arrêts'!$AE$10:$AE$43,'Suivi des arrêts'!$A$10:$A$43,A5,'Suivi des arrêts'!$G$10:$G$43,BASE!$L$8)</f>
        <v>0</v>
      </c>
      <c r="DN5" s="12">
        <f t="shared" si="24"/>
        <v>0</v>
      </c>
      <c r="DO5" s="12">
        <f>SUMIFS('Suivi des arrêts'!$AE$10:$AE$43,'Suivi des arrêts'!$A$10:$A$43,A5,'Suivi des arrêts'!$G$10:$G$43,BASE!$L$7)</f>
        <v>0</v>
      </c>
      <c r="DP5" s="12">
        <f>SUMIFS('Absences 2017'!$P$7:$P$41,'Absences 2017'!$A$7:$A$41,A5,'Absences 2017'!$F$7:$F$41,BASE!$S$2)</f>
        <v>0</v>
      </c>
      <c r="DQ5" s="12">
        <f>SUMIFS('Absences 2017'!$P$7:$P$41,'Absences 2017'!$A$7:$A$41,A5,'Absences 2017'!$F$7:$F$41,BASE!$S$3)</f>
        <v>0</v>
      </c>
      <c r="DR5" s="12">
        <f>SUMIFS('Absences 2017'!$P$7:$P$41,'Absences 2017'!$A$7:$A$41,A5,'Absences 2017'!$F$7:$F$41,BASE!$S$4)</f>
        <v>0</v>
      </c>
      <c r="DS5" s="87">
        <f>SUMIFS('Absences 2017'!$P$7:$P$41,'Absences 2017'!$A$7:$A$41,A5,'Absences 2017'!$F$7:$F$41,BASE!$S$5)</f>
        <v>0</v>
      </c>
      <c r="DT5" s="86">
        <f>SUMIFS('Suivi des arrêts'!$AF$10:$AF$43,'Suivi des arrêts'!$A$10:$A$43,A5,'Suivi des arrêts'!$G$10:$G$43,BASE!$L$3)</f>
        <v>0</v>
      </c>
      <c r="DU5" s="12">
        <f>SUMIFS('Suivi des arrêts'!$AF$10:$AF$43,'Suivi des arrêts'!$A$10:$A$43,A5,'Suivi des arrêts'!$G$10:$G$43,BASE!$L$4)</f>
        <v>0</v>
      </c>
      <c r="DV5" s="12">
        <f t="shared" si="25"/>
        <v>0</v>
      </c>
      <c r="DW5" s="12">
        <f>SUMIFS('Suivi des arrêts'!$AF$10:$AF$43,'Suivi des arrêts'!$A$10:$A$43,A5,'Suivi des arrêts'!$G$10:$G$43,BASE!$L$1)</f>
        <v>0</v>
      </c>
      <c r="DX5" s="12">
        <f>SUMIFS('Suivi des arrêts'!$AF$10:$AF$43,'Suivi des arrêts'!$A$10:$A$43,A5,'Suivi des arrêts'!$G$10:$G$43,BASE!$L$2)</f>
        <v>0</v>
      </c>
      <c r="DY5" s="12">
        <f t="shared" si="26"/>
        <v>0</v>
      </c>
      <c r="DZ5" s="12">
        <f>SUMIFS('Suivi des arrêts'!$AF$10:$AF$43,'Suivi des arrêts'!$A$10:$A$43,A5,'Suivi des arrêts'!$G$10:$G$43,BASE!$L$5)</f>
        <v>0</v>
      </c>
      <c r="EA5" s="12">
        <f>SUMIFS('Suivi des arrêts'!$AF$10:$AF$43,'Suivi des arrêts'!$A$10:$A$43,A5,'Suivi des arrêts'!$G$10:$G$43,BASE!$L$6)</f>
        <v>0</v>
      </c>
      <c r="EB5" s="12">
        <f>SUMIFS('Suivi des arrêts'!$AF$10:$AF$43,'Suivi des arrêts'!$A$10:$A$43,A5,'Suivi des arrêts'!$G$10:$G$43,BASE!$L$8)</f>
        <v>0</v>
      </c>
      <c r="EC5" s="12">
        <f t="shared" si="27"/>
        <v>0</v>
      </c>
      <c r="ED5" s="12">
        <f>SUMIFS('Suivi des arrêts'!$AF$10:$AF$43,'Suivi des arrêts'!$A$10:$A$43,A5,'Suivi des arrêts'!$G$10:$G$43,BASE!$L$7)</f>
        <v>0</v>
      </c>
      <c r="EE5" s="12">
        <f>SUMIFS('Absences 2017'!$Q$7:$Q$41,'Absences 2017'!$A$7:$A$41,A5,'Absences 2017'!$F$7:$F$41,BASE!$S$2)</f>
        <v>0</v>
      </c>
      <c r="EF5" s="12">
        <f>SUMIFS('Absences 2017'!$Q$7:$Q$41,'Absences 2017'!$A$7:$A$41,A5,'Absences 2017'!$F$7:$F$41,BASE!$S$3)</f>
        <v>0</v>
      </c>
      <c r="EG5" s="12">
        <f>SUMIFS('Absences 2017'!$Q$7:$Q$41,'Absences 2017'!$A$7:$A$41,A5,'Absences 2017'!$F$7:$F$41,BASE!$S$4)</f>
        <v>0</v>
      </c>
      <c r="EH5" s="87">
        <f>SUMIFS('Absences 2017'!$Q$7:$Q$41,'Absences 2017'!$A$7:$A$41,A5,'Absences 2017'!$F$7:$F$41,BASE!$S$5)</f>
        <v>0</v>
      </c>
      <c r="EI5" s="86">
        <f>SUMIFS('Suivi des arrêts'!$AG$10:$AG$43,'Suivi des arrêts'!$A$10:$A$43,A5,'Suivi des arrêts'!$G$10:$G$43,BASE!$L$3)</f>
        <v>0</v>
      </c>
      <c r="EJ5" s="12">
        <f>SUMIFS('Suivi des arrêts'!$AG$10:$AG$43,'Suivi des arrêts'!$A$10:$A$43,A5,'Suivi des arrêts'!$G$10:$G$43,BASE!$L$4)</f>
        <v>0</v>
      </c>
      <c r="EK5" s="12">
        <f t="shared" si="28"/>
        <v>0</v>
      </c>
      <c r="EL5" s="12">
        <f>SUMIFS('Suivi des arrêts'!$AG$10:$AG$43,'Suivi des arrêts'!$A$10:$A$43,A5,'Suivi des arrêts'!$G$10:$G$43,BASE!$L$1)</f>
        <v>0</v>
      </c>
      <c r="EM5" s="12">
        <f>SUMIFS('Suivi des arrêts'!$AG$10:$AG$43,'Suivi des arrêts'!$A$10:$A$43,A5,'Suivi des arrêts'!$G$10:$G$43,BASE!$L$2)</f>
        <v>0</v>
      </c>
      <c r="EN5" s="12">
        <f t="shared" si="29"/>
        <v>0</v>
      </c>
      <c r="EO5" s="12">
        <f>SUMIFS('Suivi des arrêts'!$AG$10:$AG$43,'Suivi des arrêts'!$A$10:$A$43,A5,'Suivi des arrêts'!$G$10:$G$43,BASE!$L$5)</f>
        <v>0</v>
      </c>
      <c r="EP5" s="12">
        <f>SUMIFS('Suivi des arrêts'!$AG$10:$AG$43,'Suivi des arrêts'!$A$10:$A$43,A5,'Suivi des arrêts'!$G$10:$G$43,BASE!$L$6)</f>
        <v>0</v>
      </c>
      <c r="EQ5" s="12">
        <f>SUMIFS('Suivi des arrêts'!$AG$10:$AG$43,'Suivi des arrêts'!$A$10:$A$43,A5,'Suivi des arrêts'!$G$10:$G$43,BASE!$L$8)</f>
        <v>0</v>
      </c>
      <c r="ER5" s="12">
        <f t="shared" si="30"/>
        <v>0</v>
      </c>
      <c r="ES5" s="12">
        <f>SUMIFS('Suivi des arrêts'!$AG$10:$AG$43,'Suivi des arrêts'!$A$10:$A$43,A5,'Suivi des arrêts'!$G$10:$G$43,BASE!$L$7)</f>
        <v>0</v>
      </c>
      <c r="ET5" s="12">
        <f>SUMIFS('Absences 2017'!$R$7:$R$41,'Absences 2017'!$A$7:$A$41,A5,'Absences 2017'!$F$7:$F$41,BASE!$S$2)</f>
        <v>0</v>
      </c>
      <c r="EU5" s="12">
        <f>SUMIFS('Absences 2017'!$R$7:$R$41,'Absences 2017'!$A$7:$A$41,A5,'Absences 2017'!$F$7:$F$41,BASE!$S$3)</f>
        <v>0</v>
      </c>
      <c r="EV5" s="12">
        <f>SUMIFS('Absences 2017'!$R$7:$R$41,'Absences 2017'!$A$7:$A$41,A5,'Absences 2017'!$F$7:$F$41,BASE!$S$4)</f>
        <v>0</v>
      </c>
      <c r="EW5" s="87">
        <f>SUMIFS('Absences 2017'!$R$7:$R$41,'Absences 2017'!$A$7:$A$41,A5,'Absences 2017'!$F$7:$F$41,BASE!$S$5)</f>
        <v>0</v>
      </c>
      <c r="EX5" s="86">
        <f>SUMIFS('Suivi des arrêts'!$AH$10:$AH$43,'Suivi des arrêts'!$A$10:$A$43,A5,'Suivi des arrêts'!$G$10:$G$43,BASE!$L$3)</f>
        <v>0</v>
      </c>
      <c r="EY5" s="12">
        <f>SUMIFS('Suivi des arrêts'!$AH$10:$AH$43,'Suivi des arrêts'!$A$10:$A$43,A5,'Suivi des arrêts'!$G$10:$G$43,BASE!$L$4)</f>
        <v>0</v>
      </c>
      <c r="EZ5" s="12">
        <f t="shared" si="31"/>
        <v>0</v>
      </c>
      <c r="FA5" s="12">
        <f>SUMIFS('Suivi des arrêts'!$AH$10:$AH$43,'Suivi des arrêts'!$A$10:$A$43,A5,'Suivi des arrêts'!$G$10:$G$43,BASE!$L$1)</f>
        <v>0</v>
      </c>
      <c r="FB5" s="12">
        <f>SUMIFS('Suivi des arrêts'!$AH$10:$AH$43,'Suivi des arrêts'!$A$10:$A$43,A5,'Suivi des arrêts'!$G$10:$G$43,BASE!$L$2)</f>
        <v>0</v>
      </c>
      <c r="FC5" s="12">
        <f t="shared" si="32"/>
        <v>0</v>
      </c>
      <c r="FD5" s="12">
        <f>SUMIFS('Suivi des arrêts'!$AH$10:$AH$43,'Suivi des arrêts'!$A$10:$A$43,A5,'Suivi des arrêts'!$G$10:$G$43,BASE!$L$5)</f>
        <v>0</v>
      </c>
      <c r="FE5" s="12">
        <f>SUMIFS('Suivi des arrêts'!$AH$10:$AH$43,'Suivi des arrêts'!$A$10:$A$43,A5,'Suivi des arrêts'!$G$10:$G$43,BASE!$L$6)</f>
        <v>0</v>
      </c>
      <c r="FF5" s="12">
        <f>SUMIFS('Suivi des arrêts'!$AH$10:$AH$43,'Suivi des arrêts'!$A$10:$A$43,A5,'Suivi des arrêts'!$G$10:$G$43,BASE!$L$8)</f>
        <v>0</v>
      </c>
      <c r="FG5" s="12">
        <f t="shared" si="33"/>
        <v>0</v>
      </c>
      <c r="FH5" s="12">
        <f>SUMIFS('Suivi des arrêts'!$AH$10:$AH$43,'Suivi des arrêts'!$A$10:$A$43,A5,'Suivi des arrêts'!$G$10:$G$43,BASE!$L$7)</f>
        <v>0</v>
      </c>
      <c r="FI5" s="12">
        <f>SUMIFS('Absences 2017'!$S$7:$S$41,'Absences 2017'!$A$7:$A$41,A5,'Absences 2017'!$F$7:$F$41,BASE!$S$2)</f>
        <v>0</v>
      </c>
      <c r="FJ5" s="12">
        <f>SUMIFS('Absences 2017'!$S$7:$S$41,'Absences 2017'!$A$7:$A$41,A5,'Absences 2017'!$F$7:$F$41,BASE!$S$3)</f>
        <v>0</v>
      </c>
      <c r="FK5" s="12">
        <f>SUMIFS('Absences 2017'!$S$7:$S$41,'Absences 2017'!$A$7:$A$41,A5,'Absences 2017'!$F$7:$F$41,BASE!$S$4)</f>
        <v>0</v>
      </c>
      <c r="FL5" s="87">
        <f>SUMIFS('Absences 2017'!$S$7:$S$41,'Absences 2017'!$A$7:$A$41,A5,'Absences 2017'!$F$7:$F$41,BASE!$S$5)</f>
        <v>0</v>
      </c>
      <c r="FM5" s="86">
        <f>SUMIFS('Suivi des arrêts'!$AI$10:$AI$43,'Suivi des arrêts'!$A$10:$A$43,A5,'Suivi des arrêts'!$G$10:$G$43,BASE!$L$3)</f>
        <v>0</v>
      </c>
      <c r="FN5" s="12">
        <f>SUMIFS('Suivi des arrêts'!$AI$10:$AI$43,'Suivi des arrêts'!$A$10:$A$43,A5,'Suivi des arrêts'!$G$10:$G$43,BASE!$L$4)</f>
        <v>0</v>
      </c>
      <c r="FO5" s="12">
        <f t="shared" si="34"/>
        <v>0</v>
      </c>
      <c r="FP5" s="12">
        <f>SUMIFS('Suivi des arrêts'!$AI$10:$AI$43,'Suivi des arrêts'!$A$10:$A$43,A5,'Suivi des arrêts'!$G$10:$G$43,BASE!$L$1)</f>
        <v>0</v>
      </c>
      <c r="FQ5" s="12">
        <f>SUMIFS('Suivi des arrêts'!$AI$10:$AI$43,'Suivi des arrêts'!$A$10:$A$43,A5,'Suivi des arrêts'!$G$10:$G$43,BASE!$L$2)</f>
        <v>0</v>
      </c>
      <c r="FR5" s="12">
        <f t="shared" si="35"/>
        <v>0</v>
      </c>
      <c r="FS5" s="12">
        <f>SUMIFS('Suivi des arrêts'!$AI$10:$AI$43,'Suivi des arrêts'!$A$10:$A$43,A5,'Suivi des arrêts'!$G$10:$G$43,BASE!$L$5)</f>
        <v>0</v>
      </c>
      <c r="FT5" s="12">
        <f>SUMIFS('Suivi des arrêts'!$AI$10:$AI$43,'Suivi des arrêts'!$A$10:$A$43,A5,'Suivi des arrêts'!$G$10:$G$43,BASE!$L$6)</f>
        <v>0</v>
      </c>
      <c r="FU5" s="12">
        <f>SUMIFS('Suivi des arrêts'!$AI$10:$AI$43,'Suivi des arrêts'!$A$10:$A$43,A5,'Suivi des arrêts'!$G$10:$G$43,BASE!$L$8)</f>
        <v>0</v>
      </c>
      <c r="FV5" s="12">
        <f t="shared" si="36"/>
        <v>0</v>
      </c>
      <c r="FW5" s="12">
        <f>SUMIFS('Suivi des arrêts'!$AI$10:$AI$43,'Suivi des arrêts'!$A$10:$A$43,A5,'Suivi des arrêts'!$G$10:$G$43,BASE!$L$7)</f>
        <v>0</v>
      </c>
      <c r="FX5" s="12">
        <f>SUMIFS('Absences 2017'!$T$7:$T$41,'Absences 2017'!$A$7:$A$41,A5,'Absences 2017'!$F$7:$F$41,BASE!$S$2)</f>
        <v>0</v>
      </c>
      <c r="FY5" s="12">
        <f>SUMIFS('Absences 2017'!$T$7:$T$41,'Absences 2017'!$A$7:$A$41,A5,'Absences 2017'!$F$7:$F$41,BASE!$S$3)</f>
        <v>0</v>
      </c>
      <c r="FZ5" s="12">
        <f>SUMIFS('Absences 2017'!$T$7:$T$41,'Absences 2017'!$A$7:$A$41,A5,'Absences 2017'!$F$7:$F$41,BASE!$S$4)</f>
        <v>0</v>
      </c>
      <c r="GA5" s="87">
        <f>SUMIFS('Absences 2017'!$T$7:$T$41,'Absences 2017'!$A$7:$A$41,A5,'Absences 2017'!$F$7:$F$41,BASE!$S$5)</f>
        <v>0</v>
      </c>
      <c r="GB5" s="22">
        <f t="shared" si="37"/>
        <v>0</v>
      </c>
      <c r="GC5" s="22">
        <f t="shared" si="38"/>
        <v>0</v>
      </c>
      <c r="GD5" s="22">
        <f t="shared" si="39"/>
        <v>0</v>
      </c>
      <c r="GE5" s="22">
        <f t="shared" si="0"/>
        <v>0</v>
      </c>
      <c r="GF5" s="22">
        <f t="shared" si="0"/>
        <v>0</v>
      </c>
      <c r="GG5" s="22">
        <f t="shared" si="0"/>
        <v>0</v>
      </c>
      <c r="GH5" s="22">
        <f t="shared" si="0"/>
        <v>0</v>
      </c>
      <c r="GI5" s="22">
        <f t="shared" si="0"/>
        <v>0</v>
      </c>
    </row>
    <row r="6" spans="1:191" x14ac:dyDescent="0.25">
      <c r="A6" s="8">
        <f>+BASE!A4</f>
        <v>4</v>
      </c>
      <c r="B6" s="9" t="str">
        <f>+BASE!B4</f>
        <v>durand</v>
      </c>
      <c r="C6" s="9" t="str">
        <f>+BASE!C4</f>
        <v>NOELLE-LINE</v>
      </c>
      <c r="D6" s="86">
        <f>SUMIFS('Suivi des arrêts'!$X$10:$X$43,'Suivi des arrêts'!$A$10:$A$43,A6,'Suivi des arrêts'!$G$10:$G$43,BASE!$L$3)</f>
        <v>0</v>
      </c>
      <c r="E6" s="12">
        <f>SUMIFS('Suivi des arrêts'!$X$10:$X$43,'Suivi des arrêts'!$A$10:$A$43,A6,'Suivi des arrêts'!$G$10:$G$43,BASE!$L$4)</f>
        <v>0</v>
      </c>
      <c r="F6" s="12">
        <f t="shared" si="1"/>
        <v>0</v>
      </c>
      <c r="G6" s="12">
        <f>SUMIFS('Suivi des arrêts'!$X$10:$X$43,'Suivi des arrêts'!$A$10:$A$43,A6,'Suivi des arrêts'!$G$10:$G$43,BASE!$L$1)</f>
        <v>0</v>
      </c>
      <c r="H6" s="12">
        <f>SUMIFS('Suivi des arrêts'!$X$10:$X$43,'Suivi des arrêts'!$A$10:$A$43,A6,'Suivi des arrêts'!$G$10:$G$43,BASE!$L$2)</f>
        <v>0</v>
      </c>
      <c r="I6" s="12">
        <f t="shared" si="2"/>
        <v>0</v>
      </c>
      <c r="J6" s="12">
        <f>SUMIFS('Suivi des arrêts'!$X$10:$X$43,'Suivi des arrêts'!$A$10:$A$43,A6,'Suivi des arrêts'!$G$10:$G$43,BASE!$L$5)</f>
        <v>0</v>
      </c>
      <c r="K6" s="12">
        <f>SUMIFS('Suivi des arrêts'!$X$10:$X$43,'Suivi des arrêts'!$A$10:$A$43,A6,'Suivi des arrêts'!$G$10:$G$43,BASE!$L$6)</f>
        <v>0</v>
      </c>
      <c r="L6" s="12">
        <f>SUMIFS('Suivi des arrêts'!$X$10:$X$43,'Suivi des arrêts'!$A$10:$A$43,A6,'Suivi des arrêts'!$G$10:$G$43,BASE!$L$8)</f>
        <v>0</v>
      </c>
      <c r="M6" s="12">
        <f t="shared" si="3"/>
        <v>0</v>
      </c>
      <c r="N6" s="12">
        <f>SUMIFS('Suivi des arrêts'!$X$10:$X$43,'Suivi des arrêts'!$A$10:$A$43,A6,'Suivi des arrêts'!$G$10:$G$43,BASE!$L$7)</f>
        <v>0</v>
      </c>
      <c r="O6" s="12">
        <f>SUMIFS('Absences 2017'!$I$7:$I$41,'Absences 2017'!$A$7:$A$41,A6,'Absences 2017'!$F$7:$F$41,BASE!$S$2)</f>
        <v>0</v>
      </c>
      <c r="P6" s="12">
        <f>SUMIFS('Absences 2017'!$I$7:$I$41,'Absences 2017'!$A$7:$A$41,A6,'Absences 2017'!$F$7:$F$41,BASE!$S$3)</f>
        <v>0</v>
      </c>
      <c r="Q6" s="12">
        <f>SUMIFS('Absences 2017'!$I$7:$I$41,'Absences 2017'!$A$7:$A$41,A6,'Absences 2017'!$F$7:$F$41,BASE!$S$4)</f>
        <v>0</v>
      </c>
      <c r="R6" s="87">
        <f>SUMIFS('Absences 2017'!$I$7:$I$41,'Absences 2017'!$A$7:$A$41,A6,'Absences 2017'!$F$7:$F$41,BASE!$S$5)</f>
        <v>0</v>
      </c>
      <c r="S6" s="86">
        <f>SUMIFS('Suivi des arrêts'!$Y$10:$Y$43,'Suivi des arrêts'!$A$10:$A$43,A6,'Suivi des arrêts'!$G$10:$G$43,BASE!$L$3)</f>
        <v>0</v>
      </c>
      <c r="T6" s="12">
        <f>SUMIFS('Suivi des arrêts'!$Y$10:$Y$43,'Suivi des arrêts'!$A$10:$A$43,A6,'Suivi des arrêts'!$G$10:$G$43,BASE!$L$4)</f>
        <v>0</v>
      </c>
      <c r="U6" s="12">
        <f t="shared" si="4"/>
        <v>0</v>
      </c>
      <c r="V6" s="12">
        <f>SUMIFS('Suivi des arrêts'!$Y$10:$Y$43,'Suivi des arrêts'!$A$10:$A$43,A6,'Suivi des arrêts'!$G$10:$G$43,BASE!$L$1)</f>
        <v>0</v>
      </c>
      <c r="W6" s="12">
        <f>SUMIFS('Suivi des arrêts'!$Y$10:$Y$43,'Suivi des arrêts'!$A$10:$A$43,A6,'Suivi des arrêts'!$G$10:$G$43,BASE!$L$2)</f>
        <v>0</v>
      </c>
      <c r="X6" s="12">
        <f t="shared" si="5"/>
        <v>0</v>
      </c>
      <c r="Y6" s="12">
        <f>SUMIFS('Suivi des arrêts'!$Y$10:$Y$43,'Suivi des arrêts'!$A$10:$A$43,A6,'Suivi des arrêts'!$G$10:$G$43,BASE!$L$5)</f>
        <v>0</v>
      </c>
      <c r="Z6" s="12">
        <f>SUMIFS('Suivi des arrêts'!$Y$10:$Y$43,'Suivi des arrêts'!$A$10:$A$43,A6,'Suivi des arrêts'!$G$10:$G$43,BASE!$L$6)</f>
        <v>0</v>
      </c>
      <c r="AA6" s="12">
        <f>SUMIFS('Suivi des arrêts'!$Y$10:$Y$43,'Suivi des arrêts'!$A$10:$A$43,A6,'Suivi des arrêts'!$G$10:$G$43,BASE!$L$8)</f>
        <v>0</v>
      </c>
      <c r="AB6" s="12">
        <f t="shared" si="6"/>
        <v>0</v>
      </c>
      <c r="AC6" s="12">
        <f>SUMIFS('Suivi des arrêts'!$Y$10:$Y$43,'Suivi des arrêts'!$A$10:$A$43,A6,'Suivi des arrêts'!$G$10:$G$43,BASE!$L$7)</f>
        <v>0</v>
      </c>
      <c r="AD6" s="12">
        <f>SUMIFS('Absences 2017'!$J$7:$J$41,'Absences 2017'!$A$7:$A$41,A6,'Absences 2017'!$F$7:$F$41,BASE!$S$2)</f>
        <v>0</v>
      </c>
      <c r="AE6" s="12">
        <f>SUMIFS('Absences 2017'!$J$7:$J$41,'Absences 2017'!$A$7:$A$41,A6,'Absences 2017'!$F$7:$F$41,BASE!$S$3)</f>
        <v>0</v>
      </c>
      <c r="AF6" s="12">
        <f>SUMIFS('Absences 2017'!$J$7:$J$41,'Absences 2017'!$A$7:$A$41,A6,'Absences 2017'!$F$7:$F$41,BASE!$S$4)</f>
        <v>0</v>
      </c>
      <c r="AG6" s="87">
        <f>SUMIFS('Absences 2017'!$J$7:$J$41,'Absences 2017'!$A$7:$A$41,A6,'Absences 2017'!$F$7:$F$41,BASE!$S$5)</f>
        <v>0</v>
      </c>
      <c r="AH6" s="86">
        <f>SUMIFS('Suivi des arrêts'!$Z$10:$Z$43,'Suivi des arrêts'!$A$10:$A$43,A6,'Suivi des arrêts'!$G$10:$G$43,BASE!$L$3)</f>
        <v>0</v>
      </c>
      <c r="AI6" s="12">
        <f>SUMIFS('Suivi des arrêts'!$Z$10:$Z$43,'Suivi des arrêts'!$A$10:$A$43,A6,'Suivi des arrêts'!$G$10:$G$43,BASE!$L$4)</f>
        <v>0</v>
      </c>
      <c r="AJ6" s="12">
        <f t="shared" si="7"/>
        <v>0</v>
      </c>
      <c r="AK6" s="12">
        <f>SUMIFS('Suivi des arrêts'!$Z$10:$Z$43,'Suivi des arrêts'!$A$10:$A$43,A6,'Suivi des arrêts'!$G$10:$G$43,BASE!$L$1)</f>
        <v>0</v>
      </c>
      <c r="AL6" s="12">
        <f>SUMIFS('Suivi des arrêts'!$Z$10:$Z$43,'Suivi des arrêts'!$A$10:$A$43,A6,'Suivi des arrêts'!$G$10:$G$43,BASE!$L$2)</f>
        <v>0</v>
      </c>
      <c r="AM6" s="12">
        <f t="shared" si="8"/>
        <v>0</v>
      </c>
      <c r="AN6" s="12">
        <f>SUMIFS('Suivi des arrêts'!$Z$10:$Z$43,'Suivi des arrêts'!$A$10:$A$43,A6,'Suivi des arrêts'!$G$10:$G$43,BASE!$L$5)</f>
        <v>0</v>
      </c>
      <c r="AO6" s="12">
        <f>SUMIFS('Suivi des arrêts'!$Z$10:$Z$43,'Suivi des arrêts'!$A$10:$A$43,A6,'Suivi des arrêts'!$G$10:$G$43,BASE!$L$6)</f>
        <v>0</v>
      </c>
      <c r="AP6" s="12">
        <f>SUMIFS('Suivi des arrêts'!$Z$10:$Z$43,'Suivi des arrêts'!$A$10:$A$43,A6,'Suivi des arrêts'!$G$10:$G$43,BASE!$L$8)</f>
        <v>0</v>
      </c>
      <c r="AQ6" s="12">
        <f t="shared" si="9"/>
        <v>0</v>
      </c>
      <c r="AR6" s="12">
        <f>SUMIFS('Suivi des arrêts'!$Z$10:$Z$43,'Suivi des arrêts'!$A$10:$A$43,A6,'Suivi des arrêts'!$G$10:$G$43,BASE!$L$7)</f>
        <v>0</v>
      </c>
      <c r="AS6" s="12">
        <f>SUMIFS('Absences 2017'!$K$7:$K$41,'Absences 2017'!$A$7:$A$41,A6,'Absences 2017'!$F$7:$F$41,BASE!$S$2)</f>
        <v>0</v>
      </c>
      <c r="AT6" s="12">
        <f>SUMIFS('Absences 2017'!$K$7:$K$41,'Absences 2017'!$A$7:$A$41,A6,'Absences 2017'!$F$7:$F$41,BASE!$S$3)</f>
        <v>0</v>
      </c>
      <c r="AU6" s="12">
        <f>SUMIFS('Absences 2017'!$K$7:$K$41,'Absences 2017'!$A$7:$A$41,A6,'Absences 2017'!$F$7:$F$41,BASE!$S$4)</f>
        <v>0</v>
      </c>
      <c r="AV6" s="87">
        <f>SUMIFS('Absences 2017'!$K$7:$K$41,'Absences 2017'!$A$7:$A$41,A6,'Absences 2017'!$F$7:$F$41,BASE!$S$5)</f>
        <v>0</v>
      </c>
      <c r="AW6" s="86">
        <f>SUMIFS('Suivi des arrêts'!$AA$10:$AA$43,'Suivi des arrêts'!$A$10:$A$43,A6,'Suivi des arrêts'!$G$10:$G$43,BASE!$L$3)</f>
        <v>0</v>
      </c>
      <c r="AX6" s="12">
        <f>SUMIFS('Suivi des arrêts'!$AA$10:$AA$43,'Suivi des arrêts'!$A$10:$A$43,A6,'Suivi des arrêts'!$G$10:$G$43,BASE!$L$4)</f>
        <v>0</v>
      </c>
      <c r="AY6" s="12">
        <f t="shared" si="10"/>
        <v>0</v>
      </c>
      <c r="AZ6" s="12">
        <f>SUMIFS('Suivi des arrêts'!$AA$10:$AA$43,'Suivi des arrêts'!$A$10:$A$43,A6,'Suivi des arrêts'!$G$10:$G$43,BASE!$L$1)</f>
        <v>0</v>
      </c>
      <c r="BA6" s="12">
        <f>SUMIFS('Suivi des arrêts'!$AA$10:$AA$43,'Suivi des arrêts'!$A$10:$A$43,A6,'Suivi des arrêts'!$G$10:$G$43,BASE!$L$2)</f>
        <v>0</v>
      </c>
      <c r="BB6" s="12">
        <f t="shared" si="11"/>
        <v>0</v>
      </c>
      <c r="BC6" s="12">
        <f>SUMIFS('Suivi des arrêts'!$AA$10:$AA$43,'Suivi des arrêts'!$A$10:$A$43,A6,'Suivi des arrêts'!$G$10:$G$43,BASE!$L$5)</f>
        <v>0</v>
      </c>
      <c r="BD6" s="12">
        <f>SUMIFS('Suivi des arrêts'!$AA$10:$AA$43,'Suivi des arrêts'!$A$10:$A$43,A6,'Suivi des arrêts'!$G$10:$G$43,BASE!$L$6)</f>
        <v>0</v>
      </c>
      <c r="BE6" s="12">
        <f>SUMIFS('Suivi des arrêts'!$AA$10:$AA$43,'Suivi des arrêts'!$A$10:$A$43,A6,'Suivi des arrêts'!$G$10:$G$43,BASE!$L$8)</f>
        <v>0</v>
      </c>
      <c r="BF6" s="12">
        <f t="shared" si="12"/>
        <v>0</v>
      </c>
      <c r="BG6" s="12">
        <f>SUMIFS('Suivi des arrêts'!$AA$10:$AA$43,'Suivi des arrêts'!$A$10:$A$43,A6,'Suivi des arrêts'!$G$10:$G$43,BASE!$L$7)</f>
        <v>0</v>
      </c>
      <c r="BH6" s="12">
        <f>SUMIFS('Absences 2017'!$L$7:$L$41,'Absences 2017'!$A$7:$A$41,A6,'Absences 2017'!$F$7:$F$41,BASE!$S$2)</f>
        <v>0</v>
      </c>
      <c r="BI6" s="12">
        <f>SUMIFS('Absences 2017'!$L$7:$L$41,'Absences 2017'!$A$7:$A$41,A6,'Absences 2017'!$F$7:$F$41,BASE!$S$3)</f>
        <v>0</v>
      </c>
      <c r="BJ6" s="12">
        <f>SUMIFS('Absences 2017'!$L$7:$L$41,'Absences 2017'!$A$7:$A$41,A6,'Absences 2017'!$F$7:$F$41,BASE!$S$4)</f>
        <v>0</v>
      </c>
      <c r="BK6" s="87">
        <f>SUMIFS('Absences 2017'!$L$7:$L$41,'Absences 2017'!$A$7:$A$41,A6,'Absences 2017'!$F$7:$F$41,BASE!$S$5)</f>
        <v>0</v>
      </c>
      <c r="BL6" s="86">
        <f>SUMIFS('Suivi des arrêts'!$AB$10:$AB$43,'Suivi des arrêts'!$A$10:$A$43,A6,'Suivi des arrêts'!$G$10:$G$43,BASE!$L$3)</f>
        <v>0</v>
      </c>
      <c r="BM6" s="12">
        <f>SUMIFS('Suivi des arrêts'!$AB$10:$AB$43,'Suivi des arrêts'!$A$10:$A$43,A6,'Suivi des arrêts'!$G$10:$G$43,BASE!$L$4)</f>
        <v>0</v>
      </c>
      <c r="BN6" s="12">
        <f t="shared" si="13"/>
        <v>0</v>
      </c>
      <c r="BO6" s="12">
        <f>SUMIFS('Suivi des arrêts'!$AB$10:$AB$43,'Suivi des arrêts'!$A$10:$A$43,A6,'Suivi des arrêts'!$G$10:$G$43,BASE!$L$1)</f>
        <v>0</v>
      </c>
      <c r="BP6" s="12">
        <f>SUMIFS('Suivi des arrêts'!$AB$10:$AB$43,'Suivi des arrêts'!$A$10:$A$43,A6,'Suivi des arrêts'!$G$10:$G$43,BASE!$L$2)</f>
        <v>0</v>
      </c>
      <c r="BQ6" s="12">
        <f t="shared" si="14"/>
        <v>0</v>
      </c>
      <c r="BR6" s="12">
        <f>SUMIFS('Suivi des arrêts'!$AB$10:$AB$43,'Suivi des arrêts'!$A$10:$A$43,A6,'Suivi des arrêts'!$G$10:$G$43,BASE!$L$5)</f>
        <v>0</v>
      </c>
      <c r="BS6" s="12">
        <f>SUMIFS('Suivi des arrêts'!$AB$10:$AB$43,'Suivi des arrêts'!$A$10:$A$43,A6,'Suivi des arrêts'!$G$10:$G$43,BASE!$L$6)</f>
        <v>0</v>
      </c>
      <c r="BT6" s="12">
        <f>SUMIFS('Suivi des arrêts'!$AB$10:$AB$43,'Suivi des arrêts'!$A$10:$A$43,A6,'Suivi des arrêts'!$G$10:$G$43,BASE!$L$8)</f>
        <v>0</v>
      </c>
      <c r="BU6" s="12">
        <f t="shared" si="15"/>
        <v>0</v>
      </c>
      <c r="BV6" s="12">
        <f>SUMIFS('Suivi des arrêts'!$AB$10:$AB$43,'Suivi des arrêts'!$A$10:$A$43,A6,'Suivi des arrêts'!$G$10:$G$43,BASE!$L$7)</f>
        <v>0</v>
      </c>
      <c r="BW6" s="12">
        <f>SUMIFS('Absences 2017'!$M$7:$M$41,'Absences 2017'!$A$7:$A$41,A6,'Absences 2017'!$F$7:$F$41,BASE!$S$2)</f>
        <v>0</v>
      </c>
      <c r="BX6" s="12">
        <f>SUMIFS('Absences 2017'!$M$7:$M$41,'Absences 2017'!$A$7:$A$41,A6,'Absences 2017'!$F$7:$F$41,BASE!$S$3)</f>
        <v>0</v>
      </c>
      <c r="BY6" s="12">
        <f>SUMIFS('Absences 2017'!$M$7:$M$41,'Absences 2017'!$A$7:$A$41,A6,'Absences 2017'!$F$7:$F$41,BASE!$S$4)</f>
        <v>0</v>
      </c>
      <c r="BZ6" s="87">
        <f>SUMIFS('Absences 2017'!$M$7:$M$41,'Absences 2017'!$A$7:$A$41,A6,'Absences 2017'!$F$7:$F$41,BASE!$S$5)</f>
        <v>0</v>
      </c>
      <c r="CA6" s="86">
        <f>SUMIFS('Suivi des arrêts'!$AC$10:$AC$43,'Suivi des arrêts'!$A$10:$A$43,A6,'Suivi des arrêts'!$G$10:$G$43,BASE!$L$3)</f>
        <v>0</v>
      </c>
      <c r="CB6" s="12">
        <f>SUMIFS('Suivi des arrêts'!$AC$10:$AC$43,'Suivi des arrêts'!$A$10:$A$43,A6,'Suivi des arrêts'!$G$10:$G$43,BASE!$L$4)</f>
        <v>0</v>
      </c>
      <c r="CC6" s="12">
        <f t="shared" si="16"/>
        <v>0</v>
      </c>
      <c r="CD6" s="12">
        <f>SUMIFS('Suivi des arrêts'!$AC$10:$AC$43,'Suivi des arrêts'!$A$10:$A$43,A6,'Suivi des arrêts'!$G$10:$G$43,BASE!$L$1)</f>
        <v>0</v>
      </c>
      <c r="CE6" s="12">
        <f>SUMIFS('Suivi des arrêts'!$AC$10:$AC$43,'Suivi des arrêts'!$A$10:$A$43,A6,'Suivi des arrêts'!$G$10:$G$43,BASE!$L$2)</f>
        <v>0</v>
      </c>
      <c r="CF6" s="12">
        <f t="shared" si="17"/>
        <v>0</v>
      </c>
      <c r="CG6" s="12">
        <f>SUMIFS('Suivi des arrêts'!$AC$10:$AC$43,'Suivi des arrêts'!$A$10:$A$43,A6,'Suivi des arrêts'!$G$10:$G$43,BASE!$L$5)</f>
        <v>0</v>
      </c>
      <c r="CH6" s="12">
        <f>SUMIFS('Suivi des arrêts'!$AC$10:$AC$43,'Suivi des arrêts'!$A$10:$A$43,A6,'Suivi des arrêts'!$G$10:$G$43,BASE!$L$6)</f>
        <v>0</v>
      </c>
      <c r="CI6" s="12">
        <f>SUMIFS('Suivi des arrêts'!$AC$10:$AC$43,'Suivi des arrêts'!$A$10:$A$43,A6,'Suivi des arrêts'!$G$10:$G$43,BASE!$L$8)</f>
        <v>0</v>
      </c>
      <c r="CJ6" s="12">
        <f t="shared" si="18"/>
        <v>0</v>
      </c>
      <c r="CK6" s="12">
        <f>SUMIFS('Suivi des arrêts'!$AC$10:$AC$43,'Suivi des arrêts'!$A$10:$A$43,A6,'Suivi des arrêts'!$G$10:$G$43,BASE!$L$7)</f>
        <v>0</v>
      </c>
      <c r="CL6" s="12">
        <f>SUMIFS('Absences 2017'!$N$7:$N$41,'Absences 2017'!$A$7:$A$41,A6,'Absences 2017'!$F$7:$F$41,BASE!$S$2)</f>
        <v>0</v>
      </c>
      <c r="CM6" s="12">
        <f>SUMIFS('Absences 2017'!$N$7:$N$41,'Absences 2017'!$A$7:$A$41,A6,'Absences 2017'!$F$7:$F$41,BASE!$S$3)</f>
        <v>0</v>
      </c>
      <c r="CN6" s="12">
        <f>SUMIFS('Absences 2017'!$N$7:$N$41,'Absences 2017'!$A$7:$A$41,A6,'Absences 2017'!$F$7:$F$41,BASE!$S$4)</f>
        <v>0</v>
      </c>
      <c r="CO6" s="87">
        <f>SUMIFS('Absences 2017'!$N$7:$N$41,'Absences 2017'!$A$7:$A$41,A6,'Absences 2017'!$F$7:$F$41,BASE!$S$5)</f>
        <v>0</v>
      </c>
      <c r="CP6" s="86">
        <f>SUMIFS('Suivi des arrêts'!$AD$10:$AD$43,'Suivi des arrêts'!$A$10:$A$43,A6,'Suivi des arrêts'!$G$10:$G$43,BASE!$L$3)</f>
        <v>0</v>
      </c>
      <c r="CQ6" s="12">
        <f>SUMIFS('Suivi des arrêts'!$AD$10:$AD$43,'Suivi des arrêts'!$A$10:$A$43,A6,'Suivi des arrêts'!$G$10:$G$43,BASE!$L$4)</f>
        <v>0</v>
      </c>
      <c r="CR6" s="12">
        <f t="shared" si="19"/>
        <v>0</v>
      </c>
      <c r="CS6" s="12">
        <f>SUMIFS('Suivi des arrêts'!$AD$10:$AD$43,'Suivi des arrêts'!$A$10:$A$43,A6,'Suivi des arrêts'!$G$10:$G$43,BASE!$L$1)</f>
        <v>0</v>
      </c>
      <c r="CT6" s="12">
        <f>SUMIFS('Suivi des arrêts'!$AD$10:$AD$43,'Suivi des arrêts'!$A$10:$A$43,A6,'Suivi des arrêts'!$G$10:$G$43,BASE!$L$2)</f>
        <v>0</v>
      </c>
      <c r="CU6" s="12">
        <f t="shared" si="20"/>
        <v>0</v>
      </c>
      <c r="CV6" s="12">
        <f>SUMIFS('Suivi des arrêts'!$AD$10:$AD$43,'Suivi des arrêts'!$A$10:$A$43,A6,'Suivi des arrêts'!$G$10:$G$43,BASE!$L$5)</f>
        <v>0</v>
      </c>
      <c r="CW6" s="12">
        <f>SUMIFS('Suivi des arrêts'!$AD$10:$AD$43,'Suivi des arrêts'!$A$10:$A$43,A6,'Suivi des arrêts'!$G$10:$G$43,BASE!$L$6)</f>
        <v>0</v>
      </c>
      <c r="CX6" s="12">
        <f>SUMIFS('Suivi des arrêts'!$AD$10:$AD$43,'Suivi des arrêts'!$A$10:$A$43,A6,'Suivi des arrêts'!$G$10:$G$43,BASE!$L$8)</f>
        <v>0</v>
      </c>
      <c r="CY6" s="12">
        <f t="shared" si="21"/>
        <v>0</v>
      </c>
      <c r="CZ6" s="12">
        <f>SUMIFS('Suivi des arrêts'!$AD$10:$AD$43,'Suivi des arrêts'!$A$10:$A$43,A6,'Suivi des arrêts'!$G$10:$G$43,BASE!$L$7)</f>
        <v>0</v>
      </c>
      <c r="DA6" s="12">
        <f>SUMIFS('Absences 2017'!$O$7:$O$41,'Absences 2017'!$A$7:$A$41,A6,'Absences 2017'!$F$7:$F$41,BASE!$S$2)</f>
        <v>0</v>
      </c>
      <c r="DB6" s="12">
        <f>SUMIFS('Absences 2017'!$O$7:$O$41,'Absences 2017'!$A$7:$A$41,A6,'Absences 2017'!$F$7:$F$41,BASE!$S$3)</f>
        <v>0</v>
      </c>
      <c r="DC6" s="12">
        <f>SUMIFS('Absences 2017'!$O$7:$O$41,'Absences 2017'!$A$7:$A$41,A6,'Absences 2017'!$F$7:$F$41,BASE!$S$4)</f>
        <v>0</v>
      </c>
      <c r="DD6" s="87">
        <f>SUMIFS('Absences 2017'!$O$7:$O$41,'Absences 2017'!$A$7:$A$41,A6,'Absences 2017'!$F$7:$F$41,BASE!$S$5)</f>
        <v>0</v>
      </c>
      <c r="DE6" s="86">
        <f>SUMIFS('Suivi des arrêts'!$AE$10:$AE$43,'Suivi des arrêts'!$A$10:$A$43,A6,'Suivi des arrêts'!$G$10:$G$43,BASE!$L$3)</f>
        <v>0</v>
      </c>
      <c r="DF6" s="12">
        <f>SUMIFS('Suivi des arrêts'!$AE$10:$AE$43,'Suivi des arrêts'!$A$10:$A$43,A6,'Suivi des arrêts'!$G$10:$G$43,BASE!$L$4)</f>
        <v>0</v>
      </c>
      <c r="DG6" s="12">
        <f t="shared" si="22"/>
        <v>0</v>
      </c>
      <c r="DH6" s="12">
        <f>SUMIFS('Suivi des arrêts'!$AE$10:$AE$43,'Suivi des arrêts'!$A$10:$A$43,A6,'Suivi des arrêts'!$G$10:$G$43,BASE!$L$1)</f>
        <v>0</v>
      </c>
      <c r="DI6" s="12">
        <f>SUMIFS('Suivi des arrêts'!$AE$10:$AE$43,'Suivi des arrêts'!$A$10:$A$43,A6,'Suivi des arrêts'!$G$10:$G$43,BASE!$L$2)</f>
        <v>0</v>
      </c>
      <c r="DJ6" s="12">
        <f t="shared" si="23"/>
        <v>0</v>
      </c>
      <c r="DK6" s="12">
        <f>SUMIFS('Suivi des arrêts'!$AE$10:$AE$43,'Suivi des arrêts'!$A$10:$A$43,A6,'Suivi des arrêts'!$G$10:$G$43,BASE!$L$5)</f>
        <v>0</v>
      </c>
      <c r="DL6" s="12">
        <f>SUMIFS('Suivi des arrêts'!$AE$10:$AE$43,'Suivi des arrêts'!$A$10:$A$43,A6,'Suivi des arrêts'!$G$10:$G$43,BASE!$L$6)</f>
        <v>0</v>
      </c>
      <c r="DM6" s="12">
        <f>SUMIFS('Suivi des arrêts'!$AE$10:$AE$43,'Suivi des arrêts'!$A$10:$A$43,A6,'Suivi des arrêts'!$G$10:$G$43,BASE!$L$8)</f>
        <v>0</v>
      </c>
      <c r="DN6" s="12">
        <f t="shared" si="24"/>
        <v>0</v>
      </c>
      <c r="DO6" s="12">
        <f>SUMIFS('Suivi des arrêts'!$AE$10:$AE$43,'Suivi des arrêts'!$A$10:$A$43,A6,'Suivi des arrêts'!$G$10:$G$43,BASE!$L$7)</f>
        <v>0</v>
      </c>
      <c r="DP6" s="12">
        <f>SUMIFS('Absences 2017'!$P$7:$P$41,'Absences 2017'!$A$7:$A$41,A6,'Absences 2017'!$F$7:$F$41,BASE!$S$2)</f>
        <v>0</v>
      </c>
      <c r="DQ6" s="12">
        <f>SUMIFS('Absences 2017'!$P$7:$P$41,'Absences 2017'!$A$7:$A$41,A6,'Absences 2017'!$F$7:$F$41,BASE!$S$3)</f>
        <v>0</v>
      </c>
      <c r="DR6" s="12">
        <f>SUMIFS('Absences 2017'!$P$7:$P$41,'Absences 2017'!$A$7:$A$41,A6,'Absences 2017'!$F$7:$F$41,BASE!$S$4)</f>
        <v>0</v>
      </c>
      <c r="DS6" s="87">
        <f>SUMIFS('Absences 2017'!$P$7:$P$41,'Absences 2017'!$A$7:$A$41,A6,'Absences 2017'!$F$7:$F$41,BASE!$S$5)</f>
        <v>0</v>
      </c>
      <c r="DT6" s="86">
        <f>SUMIFS('Suivi des arrêts'!$AF$10:$AF$43,'Suivi des arrêts'!$A$10:$A$43,A6,'Suivi des arrêts'!$G$10:$G$43,BASE!$L$3)</f>
        <v>0</v>
      </c>
      <c r="DU6" s="12">
        <f>SUMIFS('Suivi des arrêts'!$AF$10:$AF$43,'Suivi des arrêts'!$A$10:$A$43,A6,'Suivi des arrêts'!$G$10:$G$43,BASE!$L$4)</f>
        <v>0</v>
      </c>
      <c r="DV6" s="12">
        <f t="shared" si="25"/>
        <v>0</v>
      </c>
      <c r="DW6" s="12">
        <f>SUMIFS('Suivi des arrêts'!$AF$10:$AF$43,'Suivi des arrêts'!$A$10:$A$43,A6,'Suivi des arrêts'!$G$10:$G$43,BASE!$L$1)</f>
        <v>0</v>
      </c>
      <c r="DX6" s="12">
        <f>SUMIFS('Suivi des arrêts'!$AF$10:$AF$43,'Suivi des arrêts'!$A$10:$A$43,A6,'Suivi des arrêts'!$G$10:$G$43,BASE!$L$2)</f>
        <v>0</v>
      </c>
      <c r="DY6" s="12">
        <f t="shared" si="26"/>
        <v>0</v>
      </c>
      <c r="DZ6" s="12">
        <f>SUMIFS('Suivi des arrêts'!$AF$10:$AF$43,'Suivi des arrêts'!$A$10:$A$43,A6,'Suivi des arrêts'!$G$10:$G$43,BASE!$L$5)</f>
        <v>0</v>
      </c>
      <c r="EA6" s="12">
        <f>SUMIFS('Suivi des arrêts'!$AF$10:$AF$43,'Suivi des arrêts'!$A$10:$A$43,A6,'Suivi des arrêts'!$G$10:$G$43,BASE!$L$6)</f>
        <v>0</v>
      </c>
      <c r="EB6" s="12">
        <f>SUMIFS('Suivi des arrêts'!$AF$10:$AF$43,'Suivi des arrêts'!$A$10:$A$43,A6,'Suivi des arrêts'!$G$10:$G$43,BASE!$L$8)</f>
        <v>0</v>
      </c>
      <c r="EC6" s="12">
        <f t="shared" si="27"/>
        <v>0</v>
      </c>
      <c r="ED6" s="12">
        <f>SUMIFS('Suivi des arrêts'!$AF$10:$AF$43,'Suivi des arrêts'!$A$10:$A$43,A6,'Suivi des arrêts'!$G$10:$G$43,BASE!$L$7)</f>
        <v>0</v>
      </c>
      <c r="EE6" s="12">
        <f>SUMIFS('Absences 2017'!$Q$7:$Q$41,'Absences 2017'!$A$7:$A$41,A6,'Absences 2017'!$F$7:$F$41,BASE!$S$2)</f>
        <v>0</v>
      </c>
      <c r="EF6" s="12">
        <f>SUMIFS('Absences 2017'!$Q$7:$Q$41,'Absences 2017'!$A$7:$A$41,A6,'Absences 2017'!$F$7:$F$41,BASE!$S$3)</f>
        <v>0</v>
      </c>
      <c r="EG6" s="12">
        <f>SUMIFS('Absences 2017'!$Q$7:$Q$41,'Absences 2017'!$A$7:$A$41,A6,'Absences 2017'!$F$7:$F$41,BASE!$S$4)</f>
        <v>0</v>
      </c>
      <c r="EH6" s="87">
        <f>SUMIFS('Absences 2017'!$Q$7:$Q$41,'Absences 2017'!$A$7:$A$41,A6,'Absences 2017'!$F$7:$F$41,BASE!$S$5)</f>
        <v>0</v>
      </c>
      <c r="EI6" s="86">
        <f>SUMIFS('Suivi des arrêts'!$AG$10:$AG$43,'Suivi des arrêts'!$A$10:$A$43,A6,'Suivi des arrêts'!$G$10:$G$43,BASE!$L$3)</f>
        <v>0</v>
      </c>
      <c r="EJ6" s="12">
        <f>SUMIFS('Suivi des arrêts'!$AG$10:$AG$43,'Suivi des arrêts'!$A$10:$A$43,A6,'Suivi des arrêts'!$G$10:$G$43,BASE!$L$4)</f>
        <v>0</v>
      </c>
      <c r="EK6" s="12">
        <f t="shared" si="28"/>
        <v>0</v>
      </c>
      <c r="EL6" s="12">
        <f>SUMIFS('Suivi des arrêts'!$AG$10:$AG$43,'Suivi des arrêts'!$A$10:$A$43,A6,'Suivi des arrêts'!$G$10:$G$43,BASE!$L$1)</f>
        <v>0</v>
      </c>
      <c r="EM6" s="12">
        <f>SUMIFS('Suivi des arrêts'!$AG$10:$AG$43,'Suivi des arrêts'!$A$10:$A$43,A6,'Suivi des arrêts'!$G$10:$G$43,BASE!$L$2)</f>
        <v>0</v>
      </c>
      <c r="EN6" s="12">
        <f t="shared" si="29"/>
        <v>0</v>
      </c>
      <c r="EO6" s="12">
        <f>SUMIFS('Suivi des arrêts'!$AG$10:$AG$43,'Suivi des arrêts'!$A$10:$A$43,A6,'Suivi des arrêts'!$G$10:$G$43,BASE!$L$5)</f>
        <v>0</v>
      </c>
      <c r="EP6" s="12">
        <f>SUMIFS('Suivi des arrêts'!$AG$10:$AG$43,'Suivi des arrêts'!$A$10:$A$43,A6,'Suivi des arrêts'!$G$10:$G$43,BASE!$L$6)</f>
        <v>0</v>
      </c>
      <c r="EQ6" s="12">
        <f>SUMIFS('Suivi des arrêts'!$AG$10:$AG$43,'Suivi des arrêts'!$A$10:$A$43,A6,'Suivi des arrêts'!$G$10:$G$43,BASE!$L$8)</f>
        <v>0</v>
      </c>
      <c r="ER6" s="12">
        <f t="shared" si="30"/>
        <v>0</v>
      </c>
      <c r="ES6" s="12">
        <f>SUMIFS('Suivi des arrêts'!$AG$10:$AG$43,'Suivi des arrêts'!$A$10:$A$43,A6,'Suivi des arrêts'!$G$10:$G$43,BASE!$L$7)</f>
        <v>0</v>
      </c>
      <c r="ET6" s="12">
        <f>SUMIFS('Absences 2017'!$R$7:$R$41,'Absences 2017'!$A$7:$A$41,A6,'Absences 2017'!$F$7:$F$41,BASE!$S$2)</f>
        <v>0</v>
      </c>
      <c r="EU6" s="12">
        <f>SUMIFS('Absences 2017'!$R$7:$R$41,'Absences 2017'!$A$7:$A$41,A6,'Absences 2017'!$F$7:$F$41,BASE!$S$3)</f>
        <v>0</v>
      </c>
      <c r="EV6" s="12">
        <f>SUMIFS('Absences 2017'!$R$7:$R$41,'Absences 2017'!$A$7:$A$41,A6,'Absences 2017'!$F$7:$F$41,BASE!$S$4)</f>
        <v>0</v>
      </c>
      <c r="EW6" s="87">
        <f>SUMIFS('Absences 2017'!$R$7:$R$41,'Absences 2017'!$A$7:$A$41,A6,'Absences 2017'!$F$7:$F$41,BASE!$S$5)</f>
        <v>0</v>
      </c>
      <c r="EX6" s="86">
        <f>SUMIFS('Suivi des arrêts'!$AH$10:$AH$43,'Suivi des arrêts'!$A$10:$A$43,A6,'Suivi des arrêts'!$G$10:$G$43,BASE!$L$3)</f>
        <v>0</v>
      </c>
      <c r="EY6" s="12">
        <f>SUMIFS('Suivi des arrêts'!$AH$10:$AH$43,'Suivi des arrêts'!$A$10:$A$43,A6,'Suivi des arrêts'!$G$10:$G$43,BASE!$L$4)</f>
        <v>0</v>
      </c>
      <c r="EZ6" s="12">
        <f t="shared" si="31"/>
        <v>0</v>
      </c>
      <c r="FA6" s="12">
        <f>SUMIFS('Suivi des arrêts'!$AH$10:$AH$43,'Suivi des arrêts'!$A$10:$A$43,A6,'Suivi des arrêts'!$G$10:$G$43,BASE!$L$1)</f>
        <v>0</v>
      </c>
      <c r="FB6" s="12">
        <f>SUMIFS('Suivi des arrêts'!$AH$10:$AH$43,'Suivi des arrêts'!$A$10:$A$43,A6,'Suivi des arrêts'!$G$10:$G$43,BASE!$L$2)</f>
        <v>0</v>
      </c>
      <c r="FC6" s="12">
        <f t="shared" si="32"/>
        <v>0</v>
      </c>
      <c r="FD6" s="12">
        <f>SUMIFS('Suivi des arrêts'!$AH$10:$AH$43,'Suivi des arrêts'!$A$10:$A$43,A6,'Suivi des arrêts'!$G$10:$G$43,BASE!$L$5)</f>
        <v>0</v>
      </c>
      <c r="FE6" s="12">
        <f>SUMIFS('Suivi des arrêts'!$AH$10:$AH$43,'Suivi des arrêts'!$A$10:$A$43,A6,'Suivi des arrêts'!$G$10:$G$43,BASE!$L$6)</f>
        <v>0</v>
      </c>
      <c r="FF6" s="12">
        <f>SUMIFS('Suivi des arrêts'!$AH$10:$AH$43,'Suivi des arrêts'!$A$10:$A$43,A6,'Suivi des arrêts'!$G$10:$G$43,BASE!$L$8)</f>
        <v>0</v>
      </c>
      <c r="FG6" s="12">
        <f t="shared" si="33"/>
        <v>0</v>
      </c>
      <c r="FH6" s="12">
        <f>SUMIFS('Suivi des arrêts'!$AH$10:$AH$43,'Suivi des arrêts'!$A$10:$A$43,A6,'Suivi des arrêts'!$G$10:$G$43,BASE!$L$7)</f>
        <v>0</v>
      </c>
      <c r="FI6" s="12">
        <f>SUMIFS('Absences 2017'!$S$7:$S$41,'Absences 2017'!$A$7:$A$41,A6,'Absences 2017'!$F$7:$F$41,BASE!$S$2)</f>
        <v>0</v>
      </c>
      <c r="FJ6" s="12">
        <f>SUMIFS('Absences 2017'!$S$7:$S$41,'Absences 2017'!$A$7:$A$41,A6,'Absences 2017'!$F$7:$F$41,BASE!$S$3)</f>
        <v>0</v>
      </c>
      <c r="FK6" s="12">
        <f>SUMIFS('Absences 2017'!$S$7:$S$41,'Absences 2017'!$A$7:$A$41,A6,'Absences 2017'!$F$7:$F$41,BASE!$S$4)</f>
        <v>0</v>
      </c>
      <c r="FL6" s="87">
        <f>SUMIFS('Absences 2017'!$S$7:$S$41,'Absences 2017'!$A$7:$A$41,A6,'Absences 2017'!$F$7:$F$41,BASE!$S$5)</f>
        <v>0</v>
      </c>
      <c r="FM6" s="86">
        <f>SUMIFS('Suivi des arrêts'!$AI$10:$AI$43,'Suivi des arrêts'!$A$10:$A$43,A6,'Suivi des arrêts'!$G$10:$G$43,BASE!$L$3)</f>
        <v>0</v>
      </c>
      <c r="FN6" s="12">
        <f>SUMIFS('Suivi des arrêts'!$AI$10:$AI$43,'Suivi des arrêts'!$A$10:$A$43,A6,'Suivi des arrêts'!$G$10:$G$43,BASE!$L$4)</f>
        <v>0</v>
      </c>
      <c r="FO6" s="12">
        <f t="shared" si="34"/>
        <v>0</v>
      </c>
      <c r="FP6" s="12">
        <f>SUMIFS('Suivi des arrêts'!$AI$10:$AI$43,'Suivi des arrêts'!$A$10:$A$43,A6,'Suivi des arrêts'!$G$10:$G$43,BASE!$L$1)</f>
        <v>0</v>
      </c>
      <c r="FQ6" s="12">
        <f>SUMIFS('Suivi des arrêts'!$AI$10:$AI$43,'Suivi des arrêts'!$A$10:$A$43,A6,'Suivi des arrêts'!$G$10:$G$43,BASE!$L$2)</f>
        <v>0</v>
      </c>
      <c r="FR6" s="12">
        <f t="shared" si="35"/>
        <v>0</v>
      </c>
      <c r="FS6" s="12">
        <f>SUMIFS('Suivi des arrêts'!$AI$10:$AI$43,'Suivi des arrêts'!$A$10:$A$43,A6,'Suivi des arrêts'!$G$10:$G$43,BASE!$L$5)</f>
        <v>0</v>
      </c>
      <c r="FT6" s="12">
        <f>SUMIFS('Suivi des arrêts'!$AI$10:$AI$43,'Suivi des arrêts'!$A$10:$A$43,A6,'Suivi des arrêts'!$G$10:$G$43,BASE!$L$6)</f>
        <v>0</v>
      </c>
      <c r="FU6" s="12">
        <f>SUMIFS('Suivi des arrêts'!$AI$10:$AI$43,'Suivi des arrêts'!$A$10:$A$43,A6,'Suivi des arrêts'!$G$10:$G$43,BASE!$L$8)</f>
        <v>0</v>
      </c>
      <c r="FV6" s="12">
        <f t="shared" si="36"/>
        <v>0</v>
      </c>
      <c r="FW6" s="12">
        <f>SUMIFS('Suivi des arrêts'!$AI$10:$AI$43,'Suivi des arrêts'!$A$10:$A$43,A6,'Suivi des arrêts'!$G$10:$G$43,BASE!$L$7)</f>
        <v>0</v>
      </c>
      <c r="FX6" s="12">
        <f>SUMIFS('Absences 2017'!$T$7:$T$41,'Absences 2017'!$A$7:$A$41,A6,'Absences 2017'!$F$7:$F$41,BASE!$S$2)</f>
        <v>0</v>
      </c>
      <c r="FY6" s="12">
        <f>SUMIFS('Absences 2017'!$T$7:$T$41,'Absences 2017'!$A$7:$A$41,A6,'Absences 2017'!$F$7:$F$41,BASE!$S$3)</f>
        <v>0</v>
      </c>
      <c r="FZ6" s="12">
        <f>SUMIFS('Absences 2017'!$T$7:$T$41,'Absences 2017'!$A$7:$A$41,A6,'Absences 2017'!$F$7:$F$41,BASE!$S$4)</f>
        <v>0</v>
      </c>
      <c r="GA6" s="87">
        <f>SUMIFS('Absences 2017'!$T$7:$T$41,'Absences 2017'!$A$7:$A$41,A6,'Absences 2017'!$F$7:$F$41,BASE!$S$5)</f>
        <v>0</v>
      </c>
      <c r="GB6" s="22">
        <f t="shared" si="37"/>
        <v>0</v>
      </c>
      <c r="GC6" s="22">
        <f t="shared" si="38"/>
        <v>0</v>
      </c>
      <c r="GD6" s="22">
        <f t="shared" si="39"/>
        <v>0</v>
      </c>
      <c r="GE6" s="22">
        <f t="shared" si="0"/>
        <v>0</v>
      </c>
      <c r="GF6" s="22">
        <f t="shared" si="0"/>
        <v>0</v>
      </c>
      <c r="GG6" s="22">
        <f t="shared" si="0"/>
        <v>0</v>
      </c>
      <c r="GH6" s="22">
        <f t="shared" si="0"/>
        <v>0</v>
      </c>
      <c r="GI6" s="22">
        <f t="shared" si="0"/>
        <v>0</v>
      </c>
    </row>
    <row r="7" spans="1:191" x14ac:dyDescent="0.25">
      <c r="A7" s="8">
        <f>+BASE!A5</f>
        <v>5</v>
      </c>
      <c r="B7" s="9" t="str">
        <f>+BASE!B5</f>
        <v>robert</v>
      </c>
      <c r="C7" s="9" t="str">
        <f>+BASE!C5</f>
        <v>NATHALIE</v>
      </c>
      <c r="D7" s="86">
        <f>SUMIFS('Suivi des arrêts'!$X$10:$X$43,'Suivi des arrêts'!$A$10:$A$43,A7,'Suivi des arrêts'!$G$10:$G$43,BASE!$L$3)</f>
        <v>0</v>
      </c>
      <c r="E7" s="12">
        <f>SUMIFS('Suivi des arrêts'!$X$10:$X$43,'Suivi des arrêts'!$A$10:$A$43,A7,'Suivi des arrêts'!$G$10:$G$43,BASE!$L$4)</f>
        <v>0</v>
      </c>
      <c r="F7" s="12">
        <f t="shared" si="1"/>
        <v>0</v>
      </c>
      <c r="G7" s="12">
        <f>SUMIFS('Suivi des arrêts'!$X$10:$X$43,'Suivi des arrêts'!$A$10:$A$43,A7,'Suivi des arrêts'!$G$10:$G$43,BASE!$L$1)</f>
        <v>0</v>
      </c>
      <c r="H7" s="12">
        <f>SUMIFS('Suivi des arrêts'!$X$10:$X$43,'Suivi des arrêts'!$A$10:$A$43,A7,'Suivi des arrêts'!$G$10:$G$43,BASE!$L$2)</f>
        <v>0</v>
      </c>
      <c r="I7" s="12">
        <f t="shared" si="2"/>
        <v>0</v>
      </c>
      <c r="J7" s="12">
        <f>SUMIFS('Suivi des arrêts'!$X$10:$X$43,'Suivi des arrêts'!$A$10:$A$43,A7,'Suivi des arrêts'!$G$10:$G$43,BASE!$L$5)</f>
        <v>0</v>
      </c>
      <c r="K7" s="12">
        <f>SUMIFS('Suivi des arrêts'!$X$10:$X$43,'Suivi des arrêts'!$A$10:$A$43,A7,'Suivi des arrêts'!$G$10:$G$43,BASE!$L$6)</f>
        <v>0</v>
      </c>
      <c r="L7" s="12">
        <f>SUMIFS('Suivi des arrêts'!$X$10:$X$43,'Suivi des arrêts'!$A$10:$A$43,A7,'Suivi des arrêts'!$G$10:$G$43,BASE!$L$8)</f>
        <v>0</v>
      </c>
      <c r="M7" s="12">
        <f t="shared" si="3"/>
        <v>0</v>
      </c>
      <c r="N7" s="12">
        <f>SUMIFS('Suivi des arrêts'!$X$10:$X$43,'Suivi des arrêts'!$A$10:$A$43,A7,'Suivi des arrêts'!$G$10:$G$43,BASE!$L$7)</f>
        <v>0</v>
      </c>
      <c r="O7" s="12">
        <f>SUMIFS('Absences 2017'!$I$7:$I$41,'Absences 2017'!$A$7:$A$41,A7,'Absences 2017'!$F$7:$F$41,BASE!$S$2)</f>
        <v>0</v>
      </c>
      <c r="P7" s="12">
        <f>SUMIFS('Absences 2017'!$I$7:$I$41,'Absences 2017'!$A$7:$A$41,A7,'Absences 2017'!$F$7:$F$41,BASE!$S$3)</f>
        <v>0</v>
      </c>
      <c r="Q7" s="12">
        <f>SUMIFS('Absences 2017'!$I$7:$I$41,'Absences 2017'!$A$7:$A$41,A7,'Absences 2017'!$F$7:$F$41,BASE!$S$4)</f>
        <v>0</v>
      </c>
      <c r="R7" s="87">
        <f>SUMIFS('Absences 2017'!$I$7:$I$41,'Absences 2017'!$A$7:$A$41,A7,'Absences 2017'!$F$7:$F$41,BASE!$S$5)</f>
        <v>0</v>
      </c>
      <c r="S7" s="86">
        <f>SUMIFS('Suivi des arrêts'!$Y$10:$Y$43,'Suivi des arrêts'!$A$10:$A$43,A7,'Suivi des arrêts'!$G$10:$G$43,BASE!$L$3)</f>
        <v>0</v>
      </c>
      <c r="T7" s="12">
        <f>SUMIFS('Suivi des arrêts'!$Y$10:$Y$43,'Suivi des arrêts'!$A$10:$A$43,A7,'Suivi des arrêts'!$G$10:$G$43,BASE!$L$4)</f>
        <v>0</v>
      </c>
      <c r="U7" s="12">
        <f t="shared" si="4"/>
        <v>0</v>
      </c>
      <c r="V7" s="12">
        <f>SUMIFS('Suivi des arrêts'!$Y$10:$Y$43,'Suivi des arrêts'!$A$10:$A$43,A7,'Suivi des arrêts'!$G$10:$G$43,BASE!$L$1)</f>
        <v>0</v>
      </c>
      <c r="W7" s="12">
        <f>SUMIFS('Suivi des arrêts'!$Y$10:$Y$43,'Suivi des arrêts'!$A$10:$A$43,A7,'Suivi des arrêts'!$G$10:$G$43,BASE!$L$2)</f>
        <v>0</v>
      </c>
      <c r="X7" s="12">
        <f t="shared" si="5"/>
        <v>0</v>
      </c>
      <c r="Y7" s="12">
        <f>SUMIFS('Suivi des arrêts'!$Y$10:$Y$43,'Suivi des arrêts'!$A$10:$A$43,A7,'Suivi des arrêts'!$G$10:$G$43,BASE!$L$5)</f>
        <v>0</v>
      </c>
      <c r="Z7" s="12">
        <f>SUMIFS('Suivi des arrêts'!$Y$10:$Y$43,'Suivi des arrêts'!$A$10:$A$43,A7,'Suivi des arrêts'!$G$10:$G$43,BASE!$L$6)</f>
        <v>0</v>
      </c>
      <c r="AA7" s="12">
        <f>SUMIFS('Suivi des arrêts'!$Y$10:$Y$43,'Suivi des arrêts'!$A$10:$A$43,A7,'Suivi des arrêts'!$G$10:$G$43,BASE!$L$8)</f>
        <v>0</v>
      </c>
      <c r="AB7" s="12">
        <f t="shared" si="6"/>
        <v>0</v>
      </c>
      <c r="AC7" s="12">
        <f>SUMIFS('Suivi des arrêts'!$Y$10:$Y$43,'Suivi des arrêts'!$A$10:$A$43,A7,'Suivi des arrêts'!$G$10:$G$43,BASE!$L$7)</f>
        <v>0</v>
      </c>
      <c r="AD7" s="12">
        <f>SUMIFS('Absences 2017'!$J$7:$J$41,'Absences 2017'!$A$7:$A$41,A7,'Absences 2017'!$F$7:$F$41,BASE!$S$2)</f>
        <v>0</v>
      </c>
      <c r="AE7" s="12">
        <f>SUMIFS('Absences 2017'!$J$7:$J$41,'Absences 2017'!$A$7:$A$41,A7,'Absences 2017'!$F$7:$F$41,BASE!$S$3)</f>
        <v>0</v>
      </c>
      <c r="AF7" s="12">
        <f>SUMIFS('Absences 2017'!$J$7:$J$41,'Absences 2017'!$A$7:$A$41,A7,'Absences 2017'!$F$7:$F$41,BASE!$S$4)</f>
        <v>0</v>
      </c>
      <c r="AG7" s="87">
        <f>SUMIFS('Absences 2017'!$J$7:$J$41,'Absences 2017'!$A$7:$A$41,A7,'Absences 2017'!$F$7:$F$41,BASE!$S$5)</f>
        <v>0</v>
      </c>
      <c r="AH7" s="86">
        <f>SUMIFS('Suivi des arrêts'!$Z$10:$Z$43,'Suivi des arrêts'!$A$10:$A$43,A7,'Suivi des arrêts'!$G$10:$G$43,BASE!$L$3)</f>
        <v>0</v>
      </c>
      <c r="AI7" s="12">
        <f>SUMIFS('Suivi des arrêts'!$Z$10:$Z$43,'Suivi des arrêts'!$A$10:$A$43,A7,'Suivi des arrêts'!$G$10:$G$43,BASE!$L$4)</f>
        <v>0</v>
      </c>
      <c r="AJ7" s="12">
        <f t="shared" si="7"/>
        <v>0</v>
      </c>
      <c r="AK7" s="12">
        <f>SUMIFS('Suivi des arrêts'!$Z$10:$Z$43,'Suivi des arrêts'!$A$10:$A$43,A7,'Suivi des arrêts'!$G$10:$G$43,BASE!$L$1)</f>
        <v>0</v>
      </c>
      <c r="AL7" s="12">
        <f>SUMIFS('Suivi des arrêts'!$Z$10:$Z$43,'Suivi des arrêts'!$A$10:$A$43,A7,'Suivi des arrêts'!$G$10:$G$43,BASE!$L$2)</f>
        <v>0</v>
      </c>
      <c r="AM7" s="12">
        <f t="shared" si="8"/>
        <v>0</v>
      </c>
      <c r="AN7" s="12">
        <f>SUMIFS('Suivi des arrêts'!$Z$10:$Z$43,'Suivi des arrêts'!$A$10:$A$43,A7,'Suivi des arrêts'!$G$10:$G$43,BASE!$L$5)</f>
        <v>0</v>
      </c>
      <c r="AO7" s="12">
        <f>SUMIFS('Suivi des arrêts'!$Z$10:$Z$43,'Suivi des arrêts'!$A$10:$A$43,A7,'Suivi des arrêts'!$G$10:$G$43,BASE!$L$6)</f>
        <v>0</v>
      </c>
      <c r="AP7" s="12">
        <f>SUMIFS('Suivi des arrêts'!$Z$10:$Z$43,'Suivi des arrêts'!$A$10:$A$43,A7,'Suivi des arrêts'!$G$10:$G$43,BASE!$L$8)</f>
        <v>0</v>
      </c>
      <c r="AQ7" s="12">
        <f t="shared" si="9"/>
        <v>0</v>
      </c>
      <c r="AR7" s="12">
        <f>SUMIFS('Suivi des arrêts'!$Z$10:$Z$43,'Suivi des arrêts'!$A$10:$A$43,A7,'Suivi des arrêts'!$G$10:$G$43,BASE!$L$7)</f>
        <v>0</v>
      </c>
      <c r="AS7" s="12">
        <f>SUMIFS('Absences 2017'!$K$7:$K$41,'Absences 2017'!$A$7:$A$41,A7,'Absences 2017'!$F$7:$F$41,BASE!$S$2)</f>
        <v>0</v>
      </c>
      <c r="AT7" s="12">
        <f>SUMIFS('Absences 2017'!$K$7:$K$41,'Absences 2017'!$A$7:$A$41,A7,'Absences 2017'!$F$7:$F$41,BASE!$S$3)</f>
        <v>0</v>
      </c>
      <c r="AU7" s="12">
        <f>SUMIFS('Absences 2017'!$K$7:$K$41,'Absences 2017'!$A$7:$A$41,A7,'Absences 2017'!$F$7:$F$41,BASE!$S$4)</f>
        <v>0</v>
      </c>
      <c r="AV7" s="87">
        <f>SUMIFS('Absences 2017'!$K$7:$K$41,'Absences 2017'!$A$7:$A$41,A7,'Absences 2017'!$F$7:$F$41,BASE!$S$5)</f>
        <v>0</v>
      </c>
      <c r="AW7" s="86">
        <f>SUMIFS('Suivi des arrêts'!$AA$10:$AA$43,'Suivi des arrêts'!$A$10:$A$43,A7,'Suivi des arrêts'!$G$10:$G$43,BASE!$L$3)</f>
        <v>0</v>
      </c>
      <c r="AX7" s="12">
        <f>SUMIFS('Suivi des arrêts'!$AA$10:$AA$43,'Suivi des arrêts'!$A$10:$A$43,A7,'Suivi des arrêts'!$G$10:$G$43,BASE!$L$4)</f>
        <v>0</v>
      </c>
      <c r="AY7" s="12">
        <f t="shared" si="10"/>
        <v>0</v>
      </c>
      <c r="AZ7" s="12">
        <f>SUMIFS('Suivi des arrêts'!$AA$10:$AA$43,'Suivi des arrêts'!$A$10:$A$43,A7,'Suivi des arrêts'!$G$10:$G$43,BASE!$L$1)</f>
        <v>0</v>
      </c>
      <c r="BA7" s="12">
        <f>SUMIFS('Suivi des arrêts'!$AA$10:$AA$43,'Suivi des arrêts'!$A$10:$A$43,A7,'Suivi des arrêts'!$G$10:$G$43,BASE!$L$2)</f>
        <v>0</v>
      </c>
      <c r="BB7" s="12">
        <f t="shared" si="11"/>
        <v>0</v>
      </c>
      <c r="BC7" s="12">
        <f>SUMIFS('Suivi des arrêts'!$AA$10:$AA$43,'Suivi des arrêts'!$A$10:$A$43,A7,'Suivi des arrêts'!$G$10:$G$43,BASE!$L$5)</f>
        <v>0</v>
      </c>
      <c r="BD7" s="12">
        <f>SUMIFS('Suivi des arrêts'!$AA$10:$AA$43,'Suivi des arrêts'!$A$10:$A$43,A7,'Suivi des arrêts'!$G$10:$G$43,BASE!$L$6)</f>
        <v>0</v>
      </c>
      <c r="BE7" s="12">
        <f>SUMIFS('Suivi des arrêts'!$AA$10:$AA$43,'Suivi des arrêts'!$A$10:$A$43,A7,'Suivi des arrêts'!$G$10:$G$43,BASE!$L$8)</f>
        <v>0</v>
      </c>
      <c r="BF7" s="12">
        <f t="shared" si="12"/>
        <v>0</v>
      </c>
      <c r="BG7" s="12">
        <f>SUMIFS('Suivi des arrêts'!$AA$10:$AA$43,'Suivi des arrêts'!$A$10:$A$43,A7,'Suivi des arrêts'!$G$10:$G$43,BASE!$L$7)</f>
        <v>0</v>
      </c>
      <c r="BH7" s="12">
        <f>SUMIFS('Absences 2017'!$L$7:$L$41,'Absences 2017'!$A$7:$A$41,A7,'Absences 2017'!$F$7:$F$41,BASE!$S$2)</f>
        <v>0</v>
      </c>
      <c r="BI7" s="12">
        <f>SUMIFS('Absences 2017'!$L$7:$L$41,'Absences 2017'!$A$7:$A$41,A7,'Absences 2017'!$F$7:$F$41,BASE!$S$3)</f>
        <v>0</v>
      </c>
      <c r="BJ7" s="12">
        <f>SUMIFS('Absences 2017'!$L$7:$L$41,'Absences 2017'!$A$7:$A$41,A7,'Absences 2017'!$F$7:$F$41,BASE!$S$4)</f>
        <v>0</v>
      </c>
      <c r="BK7" s="87">
        <f>SUMIFS('Absences 2017'!$L$7:$L$41,'Absences 2017'!$A$7:$A$41,A7,'Absences 2017'!$F$7:$F$41,BASE!$S$5)</f>
        <v>0</v>
      </c>
      <c r="BL7" s="86">
        <f>SUMIFS('Suivi des arrêts'!$AB$10:$AB$43,'Suivi des arrêts'!$A$10:$A$43,A7,'Suivi des arrêts'!$G$10:$G$43,BASE!$L$3)</f>
        <v>0</v>
      </c>
      <c r="BM7" s="12">
        <f>SUMIFS('Suivi des arrêts'!$AB$10:$AB$43,'Suivi des arrêts'!$A$10:$A$43,A7,'Suivi des arrêts'!$G$10:$G$43,BASE!$L$4)</f>
        <v>0</v>
      </c>
      <c r="BN7" s="12">
        <f t="shared" si="13"/>
        <v>0</v>
      </c>
      <c r="BO7" s="12">
        <f>SUMIFS('Suivi des arrêts'!$AB$10:$AB$43,'Suivi des arrêts'!$A$10:$A$43,A7,'Suivi des arrêts'!$G$10:$G$43,BASE!$L$1)</f>
        <v>0</v>
      </c>
      <c r="BP7" s="12">
        <f>SUMIFS('Suivi des arrêts'!$AB$10:$AB$43,'Suivi des arrêts'!$A$10:$A$43,A7,'Suivi des arrêts'!$G$10:$G$43,BASE!$L$2)</f>
        <v>0</v>
      </c>
      <c r="BQ7" s="12">
        <f t="shared" si="14"/>
        <v>0</v>
      </c>
      <c r="BR7" s="12">
        <f>SUMIFS('Suivi des arrêts'!$AB$10:$AB$43,'Suivi des arrêts'!$A$10:$A$43,A7,'Suivi des arrêts'!$G$10:$G$43,BASE!$L$5)</f>
        <v>0</v>
      </c>
      <c r="BS7" s="12">
        <f>SUMIFS('Suivi des arrêts'!$AB$10:$AB$43,'Suivi des arrêts'!$A$10:$A$43,A7,'Suivi des arrêts'!$G$10:$G$43,BASE!$L$6)</f>
        <v>0</v>
      </c>
      <c r="BT7" s="12">
        <f>SUMIFS('Suivi des arrêts'!$AB$10:$AB$43,'Suivi des arrêts'!$A$10:$A$43,A7,'Suivi des arrêts'!$G$10:$G$43,BASE!$L$8)</f>
        <v>0</v>
      </c>
      <c r="BU7" s="12">
        <f t="shared" si="15"/>
        <v>0</v>
      </c>
      <c r="BV7" s="12">
        <f>SUMIFS('Suivi des arrêts'!$AB$10:$AB$43,'Suivi des arrêts'!$A$10:$A$43,A7,'Suivi des arrêts'!$G$10:$G$43,BASE!$L$7)</f>
        <v>0</v>
      </c>
      <c r="BW7" s="12">
        <f>SUMIFS('Absences 2017'!$M$7:$M$41,'Absences 2017'!$A$7:$A$41,A7,'Absences 2017'!$F$7:$F$41,BASE!$S$2)</f>
        <v>0</v>
      </c>
      <c r="BX7" s="12">
        <f>SUMIFS('Absences 2017'!$M$7:$M$41,'Absences 2017'!$A$7:$A$41,A7,'Absences 2017'!$F$7:$F$41,BASE!$S$3)</f>
        <v>0</v>
      </c>
      <c r="BY7" s="12">
        <f>SUMIFS('Absences 2017'!$M$7:$M$41,'Absences 2017'!$A$7:$A$41,A7,'Absences 2017'!$F$7:$F$41,BASE!$S$4)</f>
        <v>0</v>
      </c>
      <c r="BZ7" s="87">
        <f>SUMIFS('Absences 2017'!$M$7:$M$41,'Absences 2017'!$A$7:$A$41,A7,'Absences 2017'!$F$7:$F$41,BASE!$S$5)</f>
        <v>0</v>
      </c>
      <c r="CA7" s="86">
        <f>SUMIFS('Suivi des arrêts'!$AC$10:$AC$43,'Suivi des arrêts'!$A$10:$A$43,A7,'Suivi des arrêts'!$G$10:$G$43,BASE!$L$3)</f>
        <v>0</v>
      </c>
      <c r="CB7" s="12">
        <f>SUMIFS('Suivi des arrêts'!$AC$10:$AC$43,'Suivi des arrêts'!$A$10:$A$43,A7,'Suivi des arrêts'!$G$10:$G$43,BASE!$L$4)</f>
        <v>0</v>
      </c>
      <c r="CC7" s="12">
        <f t="shared" si="16"/>
        <v>0</v>
      </c>
      <c r="CD7" s="12">
        <f>SUMIFS('Suivi des arrêts'!$AC$10:$AC$43,'Suivi des arrêts'!$A$10:$A$43,A7,'Suivi des arrêts'!$G$10:$G$43,BASE!$L$1)</f>
        <v>0</v>
      </c>
      <c r="CE7" s="12">
        <f>SUMIFS('Suivi des arrêts'!$AC$10:$AC$43,'Suivi des arrêts'!$A$10:$A$43,A7,'Suivi des arrêts'!$G$10:$G$43,BASE!$L$2)</f>
        <v>0</v>
      </c>
      <c r="CF7" s="12">
        <f t="shared" si="17"/>
        <v>0</v>
      </c>
      <c r="CG7" s="12">
        <f>SUMIFS('Suivi des arrêts'!$AC$10:$AC$43,'Suivi des arrêts'!$A$10:$A$43,A7,'Suivi des arrêts'!$G$10:$G$43,BASE!$L$5)</f>
        <v>0</v>
      </c>
      <c r="CH7" s="12">
        <f>SUMIFS('Suivi des arrêts'!$AC$10:$AC$43,'Suivi des arrêts'!$A$10:$A$43,A7,'Suivi des arrêts'!$G$10:$G$43,BASE!$L$6)</f>
        <v>0</v>
      </c>
      <c r="CI7" s="12">
        <f>SUMIFS('Suivi des arrêts'!$AC$10:$AC$43,'Suivi des arrêts'!$A$10:$A$43,A7,'Suivi des arrêts'!$G$10:$G$43,BASE!$L$8)</f>
        <v>0</v>
      </c>
      <c r="CJ7" s="12">
        <f t="shared" si="18"/>
        <v>0</v>
      </c>
      <c r="CK7" s="12">
        <f>SUMIFS('Suivi des arrêts'!$AC$10:$AC$43,'Suivi des arrêts'!$A$10:$A$43,A7,'Suivi des arrêts'!$G$10:$G$43,BASE!$L$7)</f>
        <v>0</v>
      </c>
      <c r="CL7" s="12">
        <f>SUMIFS('Absences 2017'!$N$7:$N$41,'Absences 2017'!$A$7:$A$41,A7,'Absences 2017'!$F$7:$F$41,BASE!$S$2)</f>
        <v>0</v>
      </c>
      <c r="CM7" s="12">
        <f>SUMIFS('Absences 2017'!$N$7:$N$41,'Absences 2017'!$A$7:$A$41,A7,'Absences 2017'!$F$7:$F$41,BASE!$S$3)</f>
        <v>0</v>
      </c>
      <c r="CN7" s="12">
        <f>SUMIFS('Absences 2017'!$N$7:$N$41,'Absences 2017'!$A$7:$A$41,A7,'Absences 2017'!$F$7:$F$41,BASE!$S$4)</f>
        <v>0</v>
      </c>
      <c r="CO7" s="87">
        <f>SUMIFS('Absences 2017'!$N$7:$N$41,'Absences 2017'!$A$7:$A$41,A7,'Absences 2017'!$F$7:$F$41,BASE!$S$5)</f>
        <v>0</v>
      </c>
      <c r="CP7" s="86">
        <f>SUMIFS('Suivi des arrêts'!$AD$10:$AD$43,'Suivi des arrêts'!$A$10:$A$43,A7,'Suivi des arrêts'!$G$10:$G$43,BASE!$L$3)</f>
        <v>0</v>
      </c>
      <c r="CQ7" s="12">
        <f>SUMIFS('Suivi des arrêts'!$AD$10:$AD$43,'Suivi des arrêts'!$A$10:$A$43,A7,'Suivi des arrêts'!$G$10:$G$43,BASE!$L$4)</f>
        <v>0</v>
      </c>
      <c r="CR7" s="12">
        <f t="shared" si="19"/>
        <v>0</v>
      </c>
      <c r="CS7" s="12">
        <f>SUMIFS('Suivi des arrêts'!$AD$10:$AD$43,'Suivi des arrêts'!$A$10:$A$43,A7,'Suivi des arrêts'!$G$10:$G$43,BASE!$L$1)</f>
        <v>0</v>
      </c>
      <c r="CT7" s="12">
        <f>SUMIFS('Suivi des arrêts'!$AD$10:$AD$43,'Suivi des arrêts'!$A$10:$A$43,A7,'Suivi des arrêts'!$G$10:$G$43,BASE!$L$2)</f>
        <v>0</v>
      </c>
      <c r="CU7" s="12">
        <f t="shared" si="20"/>
        <v>0</v>
      </c>
      <c r="CV7" s="12">
        <f>SUMIFS('Suivi des arrêts'!$AD$10:$AD$43,'Suivi des arrêts'!$A$10:$A$43,A7,'Suivi des arrêts'!$G$10:$G$43,BASE!$L$5)</f>
        <v>0</v>
      </c>
      <c r="CW7" s="12">
        <f>SUMIFS('Suivi des arrêts'!$AD$10:$AD$43,'Suivi des arrêts'!$A$10:$A$43,A7,'Suivi des arrêts'!$G$10:$G$43,BASE!$L$6)</f>
        <v>0</v>
      </c>
      <c r="CX7" s="12">
        <f>SUMIFS('Suivi des arrêts'!$AD$10:$AD$43,'Suivi des arrêts'!$A$10:$A$43,A7,'Suivi des arrêts'!$G$10:$G$43,BASE!$L$8)</f>
        <v>0</v>
      </c>
      <c r="CY7" s="12">
        <f t="shared" si="21"/>
        <v>0</v>
      </c>
      <c r="CZ7" s="12">
        <f>SUMIFS('Suivi des arrêts'!$AD$10:$AD$43,'Suivi des arrêts'!$A$10:$A$43,A7,'Suivi des arrêts'!$G$10:$G$43,BASE!$L$7)</f>
        <v>0</v>
      </c>
      <c r="DA7" s="12">
        <f>SUMIFS('Absences 2017'!$O$7:$O$41,'Absences 2017'!$A$7:$A$41,A7,'Absences 2017'!$F$7:$F$41,BASE!$S$2)</f>
        <v>0</v>
      </c>
      <c r="DB7" s="12">
        <f>SUMIFS('Absences 2017'!$O$7:$O$41,'Absences 2017'!$A$7:$A$41,A7,'Absences 2017'!$F$7:$F$41,BASE!$S$3)</f>
        <v>0</v>
      </c>
      <c r="DC7" s="12">
        <f>SUMIFS('Absences 2017'!$O$7:$O$41,'Absences 2017'!$A$7:$A$41,A7,'Absences 2017'!$F$7:$F$41,BASE!$S$4)</f>
        <v>0</v>
      </c>
      <c r="DD7" s="87">
        <f>SUMIFS('Absences 2017'!$O$7:$O$41,'Absences 2017'!$A$7:$A$41,A7,'Absences 2017'!$F$7:$F$41,BASE!$S$5)</f>
        <v>0</v>
      </c>
      <c r="DE7" s="86">
        <f>SUMIFS('Suivi des arrêts'!$AE$10:$AE$43,'Suivi des arrêts'!$A$10:$A$43,A7,'Suivi des arrêts'!$G$10:$G$43,BASE!$L$3)</f>
        <v>0</v>
      </c>
      <c r="DF7" s="12">
        <f>SUMIFS('Suivi des arrêts'!$AE$10:$AE$43,'Suivi des arrêts'!$A$10:$A$43,A7,'Suivi des arrêts'!$G$10:$G$43,BASE!$L$4)</f>
        <v>0</v>
      </c>
      <c r="DG7" s="12">
        <f t="shared" si="22"/>
        <v>0</v>
      </c>
      <c r="DH7" s="12">
        <f>SUMIFS('Suivi des arrêts'!$AE$10:$AE$43,'Suivi des arrêts'!$A$10:$A$43,A7,'Suivi des arrêts'!$G$10:$G$43,BASE!$L$1)</f>
        <v>0</v>
      </c>
      <c r="DI7" s="12">
        <f>SUMIFS('Suivi des arrêts'!$AE$10:$AE$43,'Suivi des arrêts'!$A$10:$A$43,A7,'Suivi des arrêts'!$G$10:$G$43,BASE!$L$2)</f>
        <v>0</v>
      </c>
      <c r="DJ7" s="12">
        <f t="shared" si="23"/>
        <v>0</v>
      </c>
      <c r="DK7" s="12">
        <f>SUMIFS('Suivi des arrêts'!$AE$10:$AE$43,'Suivi des arrêts'!$A$10:$A$43,A7,'Suivi des arrêts'!$G$10:$G$43,BASE!$L$5)</f>
        <v>0</v>
      </c>
      <c r="DL7" s="12">
        <f>SUMIFS('Suivi des arrêts'!$AE$10:$AE$43,'Suivi des arrêts'!$A$10:$A$43,A7,'Suivi des arrêts'!$G$10:$G$43,BASE!$L$6)</f>
        <v>0</v>
      </c>
      <c r="DM7" s="12">
        <f>SUMIFS('Suivi des arrêts'!$AE$10:$AE$43,'Suivi des arrêts'!$A$10:$A$43,A7,'Suivi des arrêts'!$G$10:$G$43,BASE!$L$8)</f>
        <v>0</v>
      </c>
      <c r="DN7" s="12">
        <f t="shared" si="24"/>
        <v>0</v>
      </c>
      <c r="DO7" s="12">
        <f>SUMIFS('Suivi des arrêts'!$AE$10:$AE$43,'Suivi des arrêts'!$A$10:$A$43,A7,'Suivi des arrêts'!$G$10:$G$43,BASE!$L$7)</f>
        <v>0</v>
      </c>
      <c r="DP7" s="12">
        <f>SUMIFS('Absences 2017'!$P$7:$P$41,'Absences 2017'!$A$7:$A$41,A7,'Absences 2017'!$F$7:$F$41,BASE!$S$2)</f>
        <v>0</v>
      </c>
      <c r="DQ7" s="12">
        <f>SUMIFS('Absences 2017'!$P$7:$P$41,'Absences 2017'!$A$7:$A$41,A7,'Absences 2017'!$F$7:$F$41,BASE!$S$3)</f>
        <v>0</v>
      </c>
      <c r="DR7" s="12">
        <f>SUMIFS('Absences 2017'!$P$7:$P$41,'Absences 2017'!$A$7:$A$41,A7,'Absences 2017'!$F$7:$F$41,BASE!$S$4)</f>
        <v>0</v>
      </c>
      <c r="DS7" s="87">
        <f>SUMIFS('Absences 2017'!$P$7:$P$41,'Absences 2017'!$A$7:$A$41,A7,'Absences 2017'!$F$7:$F$41,BASE!$S$5)</f>
        <v>0</v>
      </c>
      <c r="DT7" s="86">
        <f>SUMIFS('Suivi des arrêts'!$AF$10:$AF$43,'Suivi des arrêts'!$A$10:$A$43,A7,'Suivi des arrêts'!$G$10:$G$43,BASE!$L$3)</f>
        <v>0</v>
      </c>
      <c r="DU7" s="12">
        <f>SUMIFS('Suivi des arrêts'!$AF$10:$AF$43,'Suivi des arrêts'!$A$10:$A$43,A7,'Suivi des arrêts'!$G$10:$G$43,BASE!$L$4)</f>
        <v>0</v>
      </c>
      <c r="DV7" s="12">
        <f t="shared" si="25"/>
        <v>0</v>
      </c>
      <c r="DW7" s="12">
        <f>SUMIFS('Suivi des arrêts'!$AF$10:$AF$43,'Suivi des arrêts'!$A$10:$A$43,A7,'Suivi des arrêts'!$G$10:$G$43,BASE!$L$1)</f>
        <v>0</v>
      </c>
      <c r="DX7" s="12">
        <f>SUMIFS('Suivi des arrêts'!$AF$10:$AF$43,'Suivi des arrêts'!$A$10:$A$43,A7,'Suivi des arrêts'!$G$10:$G$43,BASE!$L$2)</f>
        <v>0</v>
      </c>
      <c r="DY7" s="12">
        <f t="shared" si="26"/>
        <v>0</v>
      </c>
      <c r="DZ7" s="12">
        <f>SUMIFS('Suivi des arrêts'!$AF$10:$AF$43,'Suivi des arrêts'!$A$10:$A$43,A7,'Suivi des arrêts'!$G$10:$G$43,BASE!$L$5)</f>
        <v>0</v>
      </c>
      <c r="EA7" s="12">
        <f>SUMIFS('Suivi des arrêts'!$AF$10:$AF$43,'Suivi des arrêts'!$A$10:$A$43,A7,'Suivi des arrêts'!$G$10:$G$43,BASE!$L$6)</f>
        <v>0</v>
      </c>
      <c r="EB7" s="12">
        <f>SUMIFS('Suivi des arrêts'!$AF$10:$AF$43,'Suivi des arrêts'!$A$10:$A$43,A7,'Suivi des arrêts'!$G$10:$G$43,BASE!$L$8)</f>
        <v>0</v>
      </c>
      <c r="EC7" s="12">
        <f t="shared" si="27"/>
        <v>0</v>
      </c>
      <c r="ED7" s="12">
        <f>SUMIFS('Suivi des arrêts'!$AF$10:$AF$43,'Suivi des arrêts'!$A$10:$A$43,A7,'Suivi des arrêts'!$G$10:$G$43,BASE!$L$7)</f>
        <v>0</v>
      </c>
      <c r="EE7" s="12">
        <f>SUMIFS('Absences 2017'!$Q$7:$Q$41,'Absences 2017'!$A$7:$A$41,A7,'Absences 2017'!$F$7:$F$41,BASE!$S$2)</f>
        <v>0</v>
      </c>
      <c r="EF7" s="12">
        <f>SUMIFS('Absences 2017'!$Q$7:$Q$41,'Absences 2017'!$A$7:$A$41,A7,'Absences 2017'!$F$7:$F$41,BASE!$S$3)</f>
        <v>0</v>
      </c>
      <c r="EG7" s="12">
        <f>SUMIFS('Absences 2017'!$Q$7:$Q$41,'Absences 2017'!$A$7:$A$41,A7,'Absences 2017'!$F$7:$F$41,BASE!$S$4)</f>
        <v>0</v>
      </c>
      <c r="EH7" s="87">
        <f>SUMIFS('Absences 2017'!$Q$7:$Q$41,'Absences 2017'!$A$7:$A$41,A7,'Absences 2017'!$F$7:$F$41,BASE!$S$5)</f>
        <v>0</v>
      </c>
      <c r="EI7" s="86">
        <f>SUMIFS('Suivi des arrêts'!$AG$10:$AG$43,'Suivi des arrêts'!$A$10:$A$43,A7,'Suivi des arrêts'!$G$10:$G$43,BASE!$L$3)</f>
        <v>0</v>
      </c>
      <c r="EJ7" s="12">
        <f>SUMIFS('Suivi des arrêts'!$AG$10:$AG$43,'Suivi des arrêts'!$A$10:$A$43,A7,'Suivi des arrêts'!$G$10:$G$43,BASE!$L$4)</f>
        <v>0</v>
      </c>
      <c r="EK7" s="12">
        <f t="shared" si="28"/>
        <v>0</v>
      </c>
      <c r="EL7" s="12">
        <f>SUMIFS('Suivi des arrêts'!$AG$10:$AG$43,'Suivi des arrêts'!$A$10:$A$43,A7,'Suivi des arrêts'!$G$10:$G$43,BASE!$L$1)</f>
        <v>0</v>
      </c>
      <c r="EM7" s="12">
        <f>SUMIFS('Suivi des arrêts'!$AG$10:$AG$43,'Suivi des arrêts'!$A$10:$A$43,A7,'Suivi des arrêts'!$G$10:$G$43,BASE!$L$2)</f>
        <v>0</v>
      </c>
      <c r="EN7" s="12">
        <f t="shared" si="29"/>
        <v>0</v>
      </c>
      <c r="EO7" s="12">
        <f>SUMIFS('Suivi des arrêts'!$AG$10:$AG$43,'Suivi des arrêts'!$A$10:$A$43,A7,'Suivi des arrêts'!$G$10:$G$43,BASE!$L$5)</f>
        <v>0</v>
      </c>
      <c r="EP7" s="12">
        <f>SUMIFS('Suivi des arrêts'!$AG$10:$AG$43,'Suivi des arrêts'!$A$10:$A$43,A7,'Suivi des arrêts'!$G$10:$G$43,BASE!$L$6)</f>
        <v>0</v>
      </c>
      <c r="EQ7" s="12">
        <f>SUMIFS('Suivi des arrêts'!$AG$10:$AG$43,'Suivi des arrêts'!$A$10:$A$43,A7,'Suivi des arrêts'!$G$10:$G$43,BASE!$L$8)</f>
        <v>0</v>
      </c>
      <c r="ER7" s="12">
        <f t="shared" si="30"/>
        <v>0</v>
      </c>
      <c r="ES7" s="12">
        <f>SUMIFS('Suivi des arrêts'!$AG$10:$AG$43,'Suivi des arrêts'!$A$10:$A$43,A7,'Suivi des arrêts'!$G$10:$G$43,BASE!$L$7)</f>
        <v>0</v>
      </c>
      <c r="ET7" s="12">
        <f>SUMIFS('Absences 2017'!$R$7:$R$41,'Absences 2017'!$A$7:$A$41,A7,'Absences 2017'!$F$7:$F$41,BASE!$S$2)</f>
        <v>0</v>
      </c>
      <c r="EU7" s="12">
        <f>SUMIFS('Absences 2017'!$R$7:$R$41,'Absences 2017'!$A$7:$A$41,A7,'Absences 2017'!$F$7:$F$41,BASE!$S$3)</f>
        <v>0</v>
      </c>
      <c r="EV7" s="12">
        <f>SUMIFS('Absences 2017'!$R$7:$R$41,'Absences 2017'!$A$7:$A$41,A7,'Absences 2017'!$F$7:$F$41,BASE!$S$4)</f>
        <v>0</v>
      </c>
      <c r="EW7" s="87">
        <f>SUMIFS('Absences 2017'!$R$7:$R$41,'Absences 2017'!$A$7:$A$41,A7,'Absences 2017'!$F$7:$F$41,BASE!$S$5)</f>
        <v>0</v>
      </c>
      <c r="EX7" s="86">
        <f>SUMIFS('Suivi des arrêts'!$AH$10:$AH$43,'Suivi des arrêts'!$A$10:$A$43,A7,'Suivi des arrêts'!$G$10:$G$43,BASE!$L$3)</f>
        <v>0</v>
      </c>
      <c r="EY7" s="12">
        <f>SUMIFS('Suivi des arrêts'!$AH$10:$AH$43,'Suivi des arrêts'!$A$10:$A$43,A7,'Suivi des arrêts'!$G$10:$G$43,BASE!$L$4)</f>
        <v>0</v>
      </c>
      <c r="EZ7" s="12">
        <f t="shared" si="31"/>
        <v>0</v>
      </c>
      <c r="FA7" s="12">
        <f>SUMIFS('Suivi des arrêts'!$AH$10:$AH$43,'Suivi des arrêts'!$A$10:$A$43,A7,'Suivi des arrêts'!$G$10:$G$43,BASE!$L$1)</f>
        <v>0</v>
      </c>
      <c r="FB7" s="12">
        <f>SUMIFS('Suivi des arrêts'!$AH$10:$AH$43,'Suivi des arrêts'!$A$10:$A$43,A7,'Suivi des arrêts'!$G$10:$G$43,BASE!$L$2)</f>
        <v>0</v>
      </c>
      <c r="FC7" s="12">
        <f t="shared" si="32"/>
        <v>0</v>
      </c>
      <c r="FD7" s="12">
        <f>SUMIFS('Suivi des arrêts'!$AH$10:$AH$43,'Suivi des arrêts'!$A$10:$A$43,A7,'Suivi des arrêts'!$G$10:$G$43,BASE!$L$5)</f>
        <v>0</v>
      </c>
      <c r="FE7" s="12">
        <f>SUMIFS('Suivi des arrêts'!$AH$10:$AH$43,'Suivi des arrêts'!$A$10:$A$43,A7,'Suivi des arrêts'!$G$10:$G$43,BASE!$L$6)</f>
        <v>0</v>
      </c>
      <c r="FF7" s="12">
        <f>SUMIFS('Suivi des arrêts'!$AH$10:$AH$43,'Suivi des arrêts'!$A$10:$A$43,A7,'Suivi des arrêts'!$G$10:$G$43,BASE!$L$8)</f>
        <v>0</v>
      </c>
      <c r="FG7" s="12">
        <f t="shared" si="33"/>
        <v>0</v>
      </c>
      <c r="FH7" s="12">
        <f>SUMIFS('Suivi des arrêts'!$AH$10:$AH$43,'Suivi des arrêts'!$A$10:$A$43,A7,'Suivi des arrêts'!$G$10:$G$43,BASE!$L$7)</f>
        <v>0</v>
      </c>
      <c r="FI7" s="12">
        <f>SUMIFS('Absences 2017'!$S$7:$S$41,'Absences 2017'!$A$7:$A$41,A7,'Absences 2017'!$F$7:$F$41,BASE!$S$2)</f>
        <v>0</v>
      </c>
      <c r="FJ7" s="12">
        <f>SUMIFS('Absences 2017'!$S$7:$S$41,'Absences 2017'!$A$7:$A$41,A7,'Absences 2017'!$F$7:$F$41,BASE!$S$3)</f>
        <v>0</v>
      </c>
      <c r="FK7" s="12">
        <f>SUMIFS('Absences 2017'!$S$7:$S$41,'Absences 2017'!$A$7:$A$41,A7,'Absences 2017'!$F$7:$F$41,BASE!$S$4)</f>
        <v>0</v>
      </c>
      <c r="FL7" s="87">
        <f>SUMIFS('Absences 2017'!$S$7:$S$41,'Absences 2017'!$A$7:$A$41,A7,'Absences 2017'!$F$7:$F$41,BASE!$S$5)</f>
        <v>0</v>
      </c>
      <c r="FM7" s="86">
        <f>SUMIFS('Suivi des arrêts'!$AI$10:$AI$43,'Suivi des arrêts'!$A$10:$A$43,A7,'Suivi des arrêts'!$G$10:$G$43,BASE!$L$3)</f>
        <v>0</v>
      </c>
      <c r="FN7" s="12">
        <f>SUMIFS('Suivi des arrêts'!$AI$10:$AI$43,'Suivi des arrêts'!$A$10:$A$43,A7,'Suivi des arrêts'!$G$10:$G$43,BASE!$L$4)</f>
        <v>0</v>
      </c>
      <c r="FO7" s="12">
        <f t="shared" si="34"/>
        <v>0</v>
      </c>
      <c r="FP7" s="12">
        <f>SUMIFS('Suivi des arrêts'!$AI$10:$AI$43,'Suivi des arrêts'!$A$10:$A$43,A7,'Suivi des arrêts'!$G$10:$G$43,BASE!$L$1)</f>
        <v>0</v>
      </c>
      <c r="FQ7" s="12">
        <f>SUMIFS('Suivi des arrêts'!$AI$10:$AI$43,'Suivi des arrêts'!$A$10:$A$43,A7,'Suivi des arrêts'!$G$10:$G$43,BASE!$L$2)</f>
        <v>0</v>
      </c>
      <c r="FR7" s="12">
        <f t="shared" si="35"/>
        <v>0</v>
      </c>
      <c r="FS7" s="12">
        <f>SUMIFS('Suivi des arrêts'!$AI$10:$AI$43,'Suivi des arrêts'!$A$10:$A$43,A7,'Suivi des arrêts'!$G$10:$G$43,BASE!$L$5)</f>
        <v>0</v>
      </c>
      <c r="FT7" s="12">
        <f>SUMIFS('Suivi des arrêts'!$AI$10:$AI$43,'Suivi des arrêts'!$A$10:$A$43,A7,'Suivi des arrêts'!$G$10:$G$43,BASE!$L$6)</f>
        <v>0</v>
      </c>
      <c r="FU7" s="12">
        <f>SUMIFS('Suivi des arrêts'!$AI$10:$AI$43,'Suivi des arrêts'!$A$10:$A$43,A7,'Suivi des arrêts'!$G$10:$G$43,BASE!$L$8)</f>
        <v>0</v>
      </c>
      <c r="FV7" s="12">
        <f t="shared" si="36"/>
        <v>0</v>
      </c>
      <c r="FW7" s="12">
        <f>SUMIFS('Suivi des arrêts'!$AI$10:$AI$43,'Suivi des arrêts'!$A$10:$A$43,A7,'Suivi des arrêts'!$G$10:$G$43,BASE!$L$7)</f>
        <v>0</v>
      </c>
      <c r="FX7" s="12">
        <f>SUMIFS('Absences 2017'!$T$7:$T$41,'Absences 2017'!$A$7:$A$41,A7,'Absences 2017'!$F$7:$F$41,BASE!$S$2)</f>
        <v>0</v>
      </c>
      <c r="FY7" s="12">
        <f>SUMIFS('Absences 2017'!$T$7:$T$41,'Absences 2017'!$A$7:$A$41,A7,'Absences 2017'!$F$7:$F$41,BASE!$S$3)</f>
        <v>0</v>
      </c>
      <c r="FZ7" s="12">
        <f>SUMIFS('Absences 2017'!$T$7:$T$41,'Absences 2017'!$A$7:$A$41,A7,'Absences 2017'!$F$7:$F$41,BASE!$S$4)</f>
        <v>0</v>
      </c>
      <c r="GA7" s="87">
        <f>SUMIFS('Absences 2017'!$T$7:$T$41,'Absences 2017'!$A$7:$A$41,A7,'Absences 2017'!$F$7:$F$41,BASE!$S$5)</f>
        <v>0</v>
      </c>
      <c r="GB7" s="22">
        <f t="shared" si="37"/>
        <v>0</v>
      </c>
      <c r="GC7" s="22">
        <f t="shared" si="38"/>
        <v>0</v>
      </c>
      <c r="GD7" s="22">
        <f t="shared" si="39"/>
        <v>0</v>
      </c>
      <c r="GE7" s="22">
        <f t="shared" si="0"/>
        <v>0</v>
      </c>
      <c r="GF7" s="22">
        <f t="shared" si="0"/>
        <v>0</v>
      </c>
      <c r="GG7" s="22">
        <f t="shared" si="0"/>
        <v>0</v>
      </c>
      <c r="GH7" s="22">
        <f t="shared" si="0"/>
        <v>0</v>
      </c>
      <c r="GI7" s="22">
        <f t="shared" si="0"/>
        <v>0</v>
      </c>
    </row>
    <row r="8" spans="1:191" x14ac:dyDescent="0.25">
      <c r="A8" s="8">
        <f>+BASE!A6</f>
        <v>6</v>
      </c>
      <c r="B8" s="9" t="str">
        <f>+BASE!B6</f>
        <v>marie</v>
      </c>
      <c r="C8" s="9" t="str">
        <f>+BASE!C6</f>
        <v>JENNIFER</v>
      </c>
      <c r="D8" s="86">
        <f>SUMIFS('Suivi des arrêts'!$X$10:$X$43,'Suivi des arrêts'!$A$10:$A$43,A8,'Suivi des arrêts'!$G$10:$G$43,BASE!$L$3)</f>
        <v>0</v>
      </c>
      <c r="E8" s="12">
        <f>SUMIFS('Suivi des arrêts'!$X$10:$X$43,'Suivi des arrêts'!$A$10:$A$43,A8,'Suivi des arrêts'!$G$10:$G$43,BASE!$L$4)</f>
        <v>0</v>
      </c>
      <c r="F8" s="12">
        <f t="shared" si="1"/>
        <v>0</v>
      </c>
      <c r="G8" s="12">
        <f>SUMIFS('Suivi des arrêts'!$X$10:$X$43,'Suivi des arrêts'!$A$10:$A$43,A8,'Suivi des arrêts'!$G$10:$G$43,BASE!$L$1)</f>
        <v>0</v>
      </c>
      <c r="H8" s="12">
        <f>SUMIFS('Suivi des arrêts'!$X$10:$X$43,'Suivi des arrêts'!$A$10:$A$43,A8,'Suivi des arrêts'!$G$10:$G$43,BASE!$L$2)</f>
        <v>0</v>
      </c>
      <c r="I8" s="12">
        <f t="shared" si="2"/>
        <v>0</v>
      </c>
      <c r="J8" s="12">
        <f>SUMIFS('Suivi des arrêts'!$X$10:$X$43,'Suivi des arrêts'!$A$10:$A$43,A8,'Suivi des arrêts'!$G$10:$G$43,BASE!$L$5)</f>
        <v>0</v>
      </c>
      <c r="K8" s="12">
        <f>SUMIFS('Suivi des arrêts'!$X$10:$X$43,'Suivi des arrêts'!$A$10:$A$43,A8,'Suivi des arrêts'!$G$10:$G$43,BASE!$L$6)</f>
        <v>0</v>
      </c>
      <c r="L8" s="12">
        <f>SUMIFS('Suivi des arrêts'!$X$10:$X$43,'Suivi des arrêts'!$A$10:$A$43,A8,'Suivi des arrêts'!$G$10:$G$43,BASE!$L$8)</f>
        <v>0</v>
      </c>
      <c r="M8" s="12">
        <f t="shared" si="3"/>
        <v>0</v>
      </c>
      <c r="N8" s="12">
        <f>SUMIFS('Suivi des arrêts'!$X$10:$X$43,'Suivi des arrêts'!$A$10:$A$43,A8,'Suivi des arrêts'!$G$10:$G$43,BASE!$L$7)</f>
        <v>0</v>
      </c>
      <c r="O8" s="12">
        <f>SUMIFS('Absences 2017'!$I$7:$I$41,'Absences 2017'!$A$7:$A$41,A8,'Absences 2017'!$F$7:$F$41,BASE!$S$2)</f>
        <v>0</v>
      </c>
      <c r="P8" s="12">
        <f>SUMIFS('Absences 2017'!$I$7:$I$41,'Absences 2017'!$A$7:$A$41,A8,'Absences 2017'!$F$7:$F$41,BASE!$S$3)</f>
        <v>0</v>
      </c>
      <c r="Q8" s="12">
        <f>SUMIFS('Absences 2017'!$I$7:$I$41,'Absences 2017'!$A$7:$A$41,A8,'Absences 2017'!$F$7:$F$41,BASE!$S$4)</f>
        <v>0</v>
      </c>
      <c r="R8" s="87">
        <f>SUMIFS('Absences 2017'!$I$7:$I$41,'Absences 2017'!$A$7:$A$41,A8,'Absences 2017'!$F$7:$F$41,BASE!$S$5)</f>
        <v>0</v>
      </c>
      <c r="S8" s="86">
        <f>SUMIFS('Suivi des arrêts'!$Y$10:$Y$43,'Suivi des arrêts'!$A$10:$A$43,A8,'Suivi des arrêts'!$G$10:$G$43,BASE!$L$3)</f>
        <v>0</v>
      </c>
      <c r="T8" s="12">
        <f>SUMIFS('Suivi des arrêts'!$Y$10:$Y$43,'Suivi des arrêts'!$A$10:$A$43,A8,'Suivi des arrêts'!$G$10:$G$43,BASE!$L$4)</f>
        <v>0</v>
      </c>
      <c r="U8" s="12">
        <f t="shared" si="4"/>
        <v>0</v>
      </c>
      <c r="V8" s="12">
        <f>SUMIFS('Suivi des arrêts'!$Y$10:$Y$43,'Suivi des arrêts'!$A$10:$A$43,A8,'Suivi des arrêts'!$G$10:$G$43,BASE!$L$1)</f>
        <v>0</v>
      </c>
      <c r="W8" s="12">
        <f>SUMIFS('Suivi des arrêts'!$Y$10:$Y$43,'Suivi des arrêts'!$A$10:$A$43,A8,'Suivi des arrêts'!$G$10:$G$43,BASE!$L$2)</f>
        <v>0</v>
      </c>
      <c r="X8" s="12">
        <f t="shared" si="5"/>
        <v>0</v>
      </c>
      <c r="Y8" s="12">
        <f>SUMIFS('Suivi des arrêts'!$Y$10:$Y$43,'Suivi des arrêts'!$A$10:$A$43,A8,'Suivi des arrêts'!$G$10:$G$43,BASE!$L$5)</f>
        <v>0</v>
      </c>
      <c r="Z8" s="12">
        <f>SUMIFS('Suivi des arrêts'!$Y$10:$Y$43,'Suivi des arrêts'!$A$10:$A$43,A8,'Suivi des arrêts'!$G$10:$G$43,BASE!$L$6)</f>
        <v>0</v>
      </c>
      <c r="AA8" s="12">
        <f>SUMIFS('Suivi des arrêts'!$Y$10:$Y$43,'Suivi des arrêts'!$A$10:$A$43,A8,'Suivi des arrêts'!$G$10:$G$43,BASE!$L$8)</f>
        <v>0</v>
      </c>
      <c r="AB8" s="12">
        <f t="shared" si="6"/>
        <v>0</v>
      </c>
      <c r="AC8" s="12">
        <f>SUMIFS('Suivi des arrêts'!$Y$10:$Y$43,'Suivi des arrêts'!$A$10:$A$43,A8,'Suivi des arrêts'!$G$10:$G$43,BASE!$L$7)</f>
        <v>0</v>
      </c>
      <c r="AD8" s="12">
        <f>SUMIFS('Absences 2017'!$J$7:$J$41,'Absences 2017'!$A$7:$A$41,A8,'Absences 2017'!$F$7:$F$41,BASE!$S$2)</f>
        <v>0</v>
      </c>
      <c r="AE8" s="12">
        <f>SUMIFS('Absences 2017'!$J$7:$J$41,'Absences 2017'!$A$7:$A$41,A8,'Absences 2017'!$F$7:$F$41,BASE!$S$3)</f>
        <v>0</v>
      </c>
      <c r="AF8" s="12">
        <f>SUMIFS('Absences 2017'!$J$7:$J$41,'Absences 2017'!$A$7:$A$41,A8,'Absences 2017'!$F$7:$F$41,BASE!$S$4)</f>
        <v>0</v>
      </c>
      <c r="AG8" s="87">
        <f>SUMIFS('Absences 2017'!$J$7:$J$41,'Absences 2017'!$A$7:$A$41,A8,'Absences 2017'!$F$7:$F$41,BASE!$S$5)</f>
        <v>0</v>
      </c>
      <c r="AH8" s="86">
        <f>SUMIFS('Suivi des arrêts'!$Z$10:$Z$43,'Suivi des arrêts'!$A$10:$A$43,A8,'Suivi des arrêts'!$G$10:$G$43,BASE!$L$3)</f>
        <v>0</v>
      </c>
      <c r="AI8" s="12">
        <f>SUMIFS('Suivi des arrêts'!$Z$10:$Z$43,'Suivi des arrêts'!$A$10:$A$43,A8,'Suivi des arrêts'!$G$10:$G$43,BASE!$L$4)</f>
        <v>0</v>
      </c>
      <c r="AJ8" s="12">
        <f t="shared" si="7"/>
        <v>0</v>
      </c>
      <c r="AK8" s="12">
        <f>SUMIFS('Suivi des arrêts'!$Z$10:$Z$43,'Suivi des arrêts'!$A$10:$A$43,A8,'Suivi des arrêts'!$G$10:$G$43,BASE!$L$1)</f>
        <v>0</v>
      </c>
      <c r="AL8" s="12">
        <f>SUMIFS('Suivi des arrêts'!$Z$10:$Z$43,'Suivi des arrêts'!$A$10:$A$43,A8,'Suivi des arrêts'!$G$10:$G$43,BASE!$L$2)</f>
        <v>0</v>
      </c>
      <c r="AM8" s="12">
        <f t="shared" si="8"/>
        <v>0</v>
      </c>
      <c r="AN8" s="12">
        <f>SUMIFS('Suivi des arrêts'!$Z$10:$Z$43,'Suivi des arrêts'!$A$10:$A$43,A8,'Suivi des arrêts'!$G$10:$G$43,BASE!$L$5)</f>
        <v>0</v>
      </c>
      <c r="AO8" s="12">
        <f>SUMIFS('Suivi des arrêts'!$Z$10:$Z$43,'Suivi des arrêts'!$A$10:$A$43,A8,'Suivi des arrêts'!$G$10:$G$43,BASE!$L$6)</f>
        <v>0</v>
      </c>
      <c r="AP8" s="12">
        <f>SUMIFS('Suivi des arrêts'!$Z$10:$Z$43,'Suivi des arrêts'!$A$10:$A$43,A8,'Suivi des arrêts'!$G$10:$G$43,BASE!$L$8)</f>
        <v>0</v>
      </c>
      <c r="AQ8" s="12">
        <f t="shared" si="9"/>
        <v>0</v>
      </c>
      <c r="AR8" s="12">
        <f>SUMIFS('Suivi des arrêts'!$Z$10:$Z$43,'Suivi des arrêts'!$A$10:$A$43,A8,'Suivi des arrêts'!$G$10:$G$43,BASE!$L$7)</f>
        <v>0</v>
      </c>
      <c r="AS8" s="12">
        <f>SUMIFS('Absences 2017'!$K$7:$K$41,'Absences 2017'!$A$7:$A$41,A8,'Absences 2017'!$F$7:$F$41,BASE!$S$2)</f>
        <v>0</v>
      </c>
      <c r="AT8" s="12">
        <f>SUMIFS('Absences 2017'!$K$7:$K$41,'Absences 2017'!$A$7:$A$41,A8,'Absences 2017'!$F$7:$F$41,BASE!$S$3)</f>
        <v>0</v>
      </c>
      <c r="AU8" s="12">
        <f>SUMIFS('Absences 2017'!$K$7:$K$41,'Absences 2017'!$A$7:$A$41,A8,'Absences 2017'!$F$7:$F$41,BASE!$S$4)</f>
        <v>0</v>
      </c>
      <c r="AV8" s="87">
        <f>SUMIFS('Absences 2017'!$K$7:$K$41,'Absences 2017'!$A$7:$A$41,A8,'Absences 2017'!$F$7:$F$41,BASE!$S$5)</f>
        <v>0</v>
      </c>
      <c r="AW8" s="86">
        <f>SUMIFS('Suivi des arrêts'!$AA$10:$AA$43,'Suivi des arrêts'!$A$10:$A$43,A8,'Suivi des arrêts'!$G$10:$G$43,BASE!$L$3)</f>
        <v>0</v>
      </c>
      <c r="AX8" s="12">
        <f>SUMIFS('Suivi des arrêts'!$AA$10:$AA$43,'Suivi des arrêts'!$A$10:$A$43,A8,'Suivi des arrêts'!$G$10:$G$43,BASE!$L$4)</f>
        <v>0</v>
      </c>
      <c r="AY8" s="12">
        <f t="shared" si="10"/>
        <v>0</v>
      </c>
      <c r="AZ8" s="12">
        <f>SUMIFS('Suivi des arrêts'!$AA$10:$AA$43,'Suivi des arrêts'!$A$10:$A$43,A8,'Suivi des arrêts'!$G$10:$G$43,BASE!$L$1)</f>
        <v>0</v>
      </c>
      <c r="BA8" s="12">
        <f>SUMIFS('Suivi des arrêts'!$AA$10:$AA$43,'Suivi des arrêts'!$A$10:$A$43,A8,'Suivi des arrêts'!$G$10:$G$43,BASE!$L$2)</f>
        <v>0</v>
      </c>
      <c r="BB8" s="12">
        <f t="shared" si="11"/>
        <v>0</v>
      </c>
      <c r="BC8" s="12">
        <f>SUMIFS('Suivi des arrêts'!$AA$10:$AA$43,'Suivi des arrêts'!$A$10:$A$43,A8,'Suivi des arrêts'!$G$10:$G$43,BASE!$L$5)</f>
        <v>0</v>
      </c>
      <c r="BD8" s="12">
        <f>SUMIFS('Suivi des arrêts'!$AA$10:$AA$43,'Suivi des arrêts'!$A$10:$A$43,A8,'Suivi des arrêts'!$G$10:$G$43,BASE!$L$6)</f>
        <v>0</v>
      </c>
      <c r="BE8" s="12">
        <f>SUMIFS('Suivi des arrêts'!$AA$10:$AA$43,'Suivi des arrêts'!$A$10:$A$43,A8,'Suivi des arrêts'!$G$10:$G$43,BASE!$L$8)</f>
        <v>0</v>
      </c>
      <c r="BF8" s="12">
        <f t="shared" si="12"/>
        <v>0</v>
      </c>
      <c r="BG8" s="12">
        <f>SUMIFS('Suivi des arrêts'!$AA$10:$AA$43,'Suivi des arrêts'!$A$10:$A$43,A8,'Suivi des arrêts'!$G$10:$G$43,BASE!$L$7)</f>
        <v>0</v>
      </c>
      <c r="BH8" s="12">
        <f>SUMIFS('Absences 2017'!$L$7:$L$41,'Absences 2017'!$A$7:$A$41,A8,'Absences 2017'!$F$7:$F$41,BASE!$S$2)</f>
        <v>0</v>
      </c>
      <c r="BI8" s="12">
        <f>SUMIFS('Absences 2017'!$L$7:$L$41,'Absences 2017'!$A$7:$A$41,A8,'Absences 2017'!$F$7:$F$41,BASE!$S$3)</f>
        <v>0</v>
      </c>
      <c r="BJ8" s="12">
        <f>SUMIFS('Absences 2017'!$L$7:$L$41,'Absences 2017'!$A$7:$A$41,A8,'Absences 2017'!$F$7:$F$41,BASE!$S$4)</f>
        <v>0</v>
      </c>
      <c r="BK8" s="87">
        <f>SUMIFS('Absences 2017'!$L$7:$L$41,'Absences 2017'!$A$7:$A$41,A8,'Absences 2017'!$F$7:$F$41,BASE!$S$5)</f>
        <v>0</v>
      </c>
      <c r="BL8" s="86">
        <f>SUMIFS('Suivi des arrêts'!$AB$10:$AB$43,'Suivi des arrêts'!$A$10:$A$43,A8,'Suivi des arrêts'!$G$10:$G$43,BASE!$L$3)</f>
        <v>0</v>
      </c>
      <c r="BM8" s="12">
        <f>SUMIFS('Suivi des arrêts'!$AB$10:$AB$43,'Suivi des arrêts'!$A$10:$A$43,A8,'Suivi des arrêts'!$G$10:$G$43,BASE!$L$4)</f>
        <v>0</v>
      </c>
      <c r="BN8" s="12">
        <f t="shared" si="13"/>
        <v>0</v>
      </c>
      <c r="BO8" s="12">
        <f>SUMIFS('Suivi des arrêts'!$AB$10:$AB$43,'Suivi des arrêts'!$A$10:$A$43,A8,'Suivi des arrêts'!$G$10:$G$43,BASE!$L$1)</f>
        <v>0</v>
      </c>
      <c r="BP8" s="12">
        <f>SUMIFS('Suivi des arrêts'!$AB$10:$AB$43,'Suivi des arrêts'!$A$10:$A$43,A8,'Suivi des arrêts'!$G$10:$G$43,BASE!$L$2)</f>
        <v>0</v>
      </c>
      <c r="BQ8" s="12">
        <f t="shared" si="14"/>
        <v>0</v>
      </c>
      <c r="BR8" s="12">
        <f>SUMIFS('Suivi des arrêts'!$AB$10:$AB$43,'Suivi des arrêts'!$A$10:$A$43,A8,'Suivi des arrêts'!$G$10:$G$43,BASE!$L$5)</f>
        <v>0</v>
      </c>
      <c r="BS8" s="12">
        <f>SUMIFS('Suivi des arrêts'!$AB$10:$AB$43,'Suivi des arrêts'!$A$10:$A$43,A8,'Suivi des arrêts'!$G$10:$G$43,BASE!$L$6)</f>
        <v>0</v>
      </c>
      <c r="BT8" s="12">
        <f>SUMIFS('Suivi des arrêts'!$AB$10:$AB$43,'Suivi des arrêts'!$A$10:$A$43,A8,'Suivi des arrêts'!$G$10:$G$43,BASE!$L$8)</f>
        <v>0</v>
      </c>
      <c r="BU8" s="12">
        <f t="shared" si="15"/>
        <v>0</v>
      </c>
      <c r="BV8" s="12">
        <f>SUMIFS('Suivi des arrêts'!$AB$10:$AB$43,'Suivi des arrêts'!$A$10:$A$43,A8,'Suivi des arrêts'!$G$10:$G$43,BASE!$L$7)</f>
        <v>0</v>
      </c>
      <c r="BW8" s="12">
        <f>SUMIFS('Absences 2017'!$M$7:$M$41,'Absences 2017'!$A$7:$A$41,A8,'Absences 2017'!$F$7:$F$41,BASE!$S$2)</f>
        <v>0</v>
      </c>
      <c r="BX8" s="12">
        <f>SUMIFS('Absences 2017'!$M$7:$M$41,'Absences 2017'!$A$7:$A$41,A8,'Absences 2017'!$F$7:$F$41,BASE!$S$3)</f>
        <v>0</v>
      </c>
      <c r="BY8" s="12">
        <f>SUMIFS('Absences 2017'!$M$7:$M$41,'Absences 2017'!$A$7:$A$41,A8,'Absences 2017'!$F$7:$F$41,BASE!$S$4)</f>
        <v>0</v>
      </c>
      <c r="BZ8" s="87">
        <f>SUMIFS('Absences 2017'!$M$7:$M$41,'Absences 2017'!$A$7:$A$41,A8,'Absences 2017'!$F$7:$F$41,BASE!$S$5)</f>
        <v>0</v>
      </c>
      <c r="CA8" s="86">
        <f>SUMIFS('Suivi des arrêts'!$AC$10:$AC$43,'Suivi des arrêts'!$A$10:$A$43,A8,'Suivi des arrêts'!$G$10:$G$43,BASE!$L$3)</f>
        <v>0</v>
      </c>
      <c r="CB8" s="12">
        <f>SUMIFS('Suivi des arrêts'!$AC$10:$AC$43,'Suivi des arrêts'!$A$10:$A$43,A8,'Suivi des arrêts'!$G$10:$G$43,BASE!$L$4)</f>
        <v>0</v>
      </c>
      <c r="CC8" s="12">
        <f t="shared" si="16"/>
        <v>0</v>
      </c>
      <c r="CD8" s="12">
        <f>SUMIFS('Suivi des arrêts'!$AC$10:$AC$43,'Suivi des arrêts'!$A$10:$A$43,A8,'Suivi des arrêts'!$G$10:$G$43,BASE!$L$1)</f>
        <v>0</v>
      </c>
      <c r="CE8" s="12">
        <f>SUMIFS('Suivi des arrêts'!$AC$10:$AC$43,'Suivi des arrêts'!$A$10:$A$43,A8,'Suivi des arrêts'!$G$10:$G$43,BASE!$L$2)</f>
        <v>0</v>
      </c>
      <c r="CF8" s="12">
        <f t="shared" si="17"/>
        <v>0</v>
      </c>
      <c r="CG8" s="12">
        <f>SUMIFS('Suivi des arrêts'!$AC$10:$AC$43,'Suivi des arrêts'!$A$10:$A$43,A8,'Suivi des arrêts'!$G$10:$G$43,BASE!$L$5)</f>
        <v>0</v>
      </c>
      <c r="CH8" s="12">
        <f>SUMIFS('Suivi des arrêts'!$AC$10:$AC$43,'Suivi des arrêts'!$A$10:$A$43,A8,'Suivi des arrêts'!$G$10:$G$43,BASE!$L$6)</f>
        <v>0</v>
      </c>
      <c r="CI8" s="12">
        <f>SUMIFS('Suivi des arrêts'!$AC$10:$AC$43,'Suivi des arrêts'!$A$10:$A$43,A8,'Suivi des arrêts'!$G$10:$G$43,BASE!$L$8)</f>
        <v>0</v>
      </c>
      <c r="CJ8" s="12">
        <f t="shared" si="18"/>
        <v>0</v>
      </c>
      <c r="CK8" s="12">
        <f>SUMIFS('Suivi des arrêts'!$AC$10:$AC$43,'Suivi des arrêts'!$A$10:$A$43,A8,'Suivi des arrêts'!$G$10:$G$43,BASE!$L$7)</f>
        <v>0</v>
      </c>
      <c r="CL8" s="12">
        <f>SUMIFS('Absences 2017'!$N$7:$N$41,'Absences 2017'!$A$7:$A$41,A8,'Absences 2017'!$F$7:$F$41,BASE!$S$2)</f>
        <v>0</v>
      </c>
      <c r="CM8" s="12">
        <f>SUMIFS('Absences 2017'!$N$7:$N$41,'Absences 2017'!$A$7:$A$41,A8,'Absences 2017'!$F$7:$F$41,BASE!$S$3)</f>
        <v>0</v>
      </c>
      <c r="CN8" s="12">
        <f>SUMIFS('Absences 2017'!$N$7:$N$41,'Absences 2017'!$A$7:$A$41,A8,'Absences 2017'!$F$7:$F$41,BASE!$S$4)</f>
        <v>0</v>
      </c>
      <c r="CO8" s="87">
        <f>SUMIFS('Absences 2017'!$N$7:$N$41,'Absences 2017'!$A$7:$A$41,A8,'Absences 2017'!$F$7:$F$41,BASE!$S$5)</f>
        <v>0</v>
      </c>
      <c r="CP8" s="86">
        <f>SUMIFS('Suivi des arrêts'!$AD$10:$AD$43,'Suivi des arrêts'!$A$10:$A$43,A8,'Suivi des arrêts'!$G$10:$G$43,BASE!$L$3)</f>
        <v>0</v>
      </c>
      <c r="CQ8" s="12">
        <f>SUMIFS('Suivi des arrêts'!$AD$10:$AD$43,'Suivi des arrêts'!$A$10:$A$43,A8,'Suivi des arrêts'!$G$10:$G$43,BASE!$L$4)</f>
        <v>0</v>
      </c>
      <c r="CR8" s="12">
        <f t="shared" si="19"/>
        <v>0</v>
      </c>
      <c r="CS8" s="12">
        <f>SUMIFS('Suivi des arrêts'!$AD$10:$AD$43,'Suivi des arrêts'!$A$10:$A$43,A8,'Suivi des arrêts'!$G$10:$G$43,BASE!$L$1)</f>
        <v>0</v>
      </c>
      <c r="CT8" s="12">
        <f>SUMIFS('Suivi des arrêts'!$AD$10:$AD$43,'Suivi des arrêts'!$A$10:$A$43,A8,'Suivi des arrêts'!$G$10:$G$43,BASE!$L$2)</f>
        <v>0</v>
      </c>
      <c r="CU8" s="12">
        <f t="shared" si="20"/>
        <v>0</v>
      </c>
      <c r="CV8" s="12">
        <f>SUMIFS('Suivi des arrêts'!$AD$10:$AD$43,'Suivi des arrêts'!$A$10:$A$43,A8,'Suivi des arrêts'!$G$10:$G$43,BASE!$L$5)</f>
        <v>0</v>
      </c>
      <c r="CW8" s="12">
        <f>SUMIFS('Suivi des arrêts'!$AD$10:$AD$43,'Suivi des arrêts'!$A$10:$A$43,A8,'Suivi des arrêts'!$G$10:$G$43,BASE!$L$6)</f>
        <v>0</v>
      </c>
      <c r="CX8" s="12">
        <f>SUMIFS('Suivi des arrêts'!$AD$10:$AD$43,'Suivi des arrêts'!$A$10:$A$43,A8,'Suivi des arrêts'!$G$10:$G$43,BASE!$L$8)</f>
        <v>0</v>
      </c>
      <c r="CY8" s="12">
        <f t="shared" si="21"/>
        <v>0</v>
      </c>
      <c r="CZ8" s="12">
        <f>SUMIFS('Suivi des arrêts'!$AD$10:$AD$43,'Suivi des arrêts'!$A$10:$A$43,A8,'Suivi des arrêts'!$G$10:$G$43,BASE!$L$7)</f>
        <v>0</v>
      </c>
      <c r="DA8" s="12">
        <f>SUMIFS('Absences 2017'!$O$7:$O$41,'Absences 2017'!$A$7:$A$41,A8,'Absences 2017'!$F$7:$F$41,BASE!$S$2)</f>
        <v>0</v>
      </c>
      <c r="DB8" s="12">
        <f>SUMIFS('Absences 2017'!$O$7:$O$41,'Absences 2017'!$A$7:$A$41,A8,'Absences 2017'!$F$7:$F$41,BASE!$S$3)</f>
        <v>0</v>
      </c>
      <c r="DC8" s="12">
        <f>SUMIFS('Absences 2017'!$O$7:$O$41,'Absences 2017'!$A$7:$A$41,A8,'Absences 2017'!$F$7:$F$41,BASE!$S$4)</f>
        <v>0</v>
      </c>
      <c r="DD8" s="87">
        <f>SUMIFS('Absences 2017'!$O$7:$O$41,'Absences 2017'!$A$7:$A$41,A8,'Absences 2017'!$F$7:$F$41,BASE!$S$5)</f>
        <v>0</v>
      </c>
      <c r="DE8" s="86">
        <f>SUMIFS('Suivi des arrêts'!$AE$10:$AE$43,'Suivi des arrêts'!$A$10:$A$43,A8,'Suivi des arrêts'!$G$10:$G$43,BASE!$L$3)</f>
        <v>0</v>
      </c>
      <c r="DF8" s="12">
        <f>SUMIFS('Suivi des arrêts'!$AE$10:$AE$43,'Suivi des arrêts'!$A$10:$A$43,A8,'Suivi des arrêts'!$G$10:$G$43,BASE!$L$4)</f>
        <v>0</v>
      </c>
      <c r="DG8" s="12">
        <f t="shared" si="22"/>
        <v>0</v>
      </c>
      <c r="DH8" s="12">
        <f>SUMIFS('Suivi des arrêts'!$AE$10:$AE$43,'Suivi des arrêts'!$A$10:$A$43,A8,'Suivi des arrêts'!$G$10:$G$43,BASE!$L$1)</f>
        <v>0</v>
      </c>
      <c r="DI8" s="12">
        <f>SUMIFS('Suivi des arrêts'!$AE$10:$AE$43,'Suivi des arrêts'!$A$10:$A$43,A8,'Suivi des arrêts'!$G$10:$G$43,BASE!$L$2)</f>
        <v>0</v>
      </c>
      <c r="DJ8" s="12">
        <f t="shared" si="23"/>
        <v>0</v>
      </c>
      <c r="DK8" s="12">
        <f>SUMIFS('Suivi des arrêts'!$AE$10:$AE$43,'Suivi des arrêts'!$A$10:$A$43,A8,'Suivi des arrêts'!$G$10:$G$43,BASE!$L$5)</f>
        <v>0</v>
      </c>
      <c r="DL8" s="12">
        <f>SUMIFS('Suivi des arrêts'!$AE$10:$AE$43,'Suivi des arrêts'!$A$10:$A$43,A8,'Suivi des arrêts'!$G$10:$G$43,BASE!$L$6)</f>
        <v>0</v>
      </c>
      <c r="DM8" s="12">
        <f>SUMIFS('Suivi des arrêts'!$AE$10:$AE$43,'Suivi des arrêts'!$A$10:$A$43,A8,'Suivi des arrêts'!$G$10:$G$43,BASE!$L$8)</f>
        <v>0</v>
      </c>
      <c r="DN8" s="12">
        <f t="shared" si="24"/>
        <v>0</v>
      </c>
      <c r="DO8" s="12">
        <f>SUMIFS('Suivi des arrêts'!$AE$10:$AE$43,'Suivi des arrêts'!$A$10:$A$43,A8,'Suivi des arrêts'!$G$10:$G$43,BASE!$L$7)</f>
        <v>0</v>
      </c>
      <c r="DP8" s="12">
        <f>SUMIFS('Absences 2017'!$P$7:$P$41,'Absences 2017'!$A$7:$A$41,A8,'Absences 2017'!$F$7:$F$41,BASE!$S$2)</f>
        <v>0</v>
      </c>
      <c r="DQ8" s="12">
        <f>SUMIFS('Absences 2017'!$P$7:$P$41,'Absences 2017'!$A$7:$A$41,A8,'Absences 2017'!$F$7:$F$41,BASE!$S$3)</f>
        <v>0</v>
      </c>
      <c r="DR8" s="12">
        <f>SUMIFS('Absences 2017'!$P$7:$P$41,'Absences 2017'!$A$7:$A$41,A8,'Absences 2017'!$F$7:$F$41,BASE!$S$4)</f>
        <v>0</v>
      </c>
      <c r="DS8" s="87">
        <f>SUMIFS('Absences 2017'!$P$7:$P$41,'Absences 2017'!$A$7:$A$41,A8,'Absences 2017'!$F$7:$F$41,BASE!$S$5)</f>
        <v>0</v>
      </c>
      <c r="DT8" s="86">
        <f>SUMIFS('Suivi des arrêts'!$AF$10:$AF$43,'Suivi des arrêts'!$A$10:$A$43,A8,'Suivi des arrêts'!$G$10:$G$43,BASE!$L$3)</f>
        <v>0</v>
      </c>
      <c r="DU8" s="12">
        <f>SUMIFS('Suivi des arrêts'!$AF$10:$AF$43,'Suivi des arrêts'!$A$10:$A$43,A8,'Suivi des arrêts'!$G$10:$G$43,BASE!$L$4)</f>
        <v>0</v>
      </c>
      <c r="DV8" s="12">
        <f t="shared" si="25"/>
        <v>0</v>
      </c>
      <c r="DW8" s="12">
        <f>SUMIFS('Suivi des arrêts'!$AF$10:$AF$43,'Suivi des arrêts'!$A$10:$A$43,A8,'Suivi des arrêts'!$G$10:$G$43,BASE!$L$1)</f>
        <v>0</v>
      </c>
      <c r="DX8" s="12">
        <f>SUMIFS('Suivi des arrêts'!$AF$10:$AF$43,'Suivi des arrêts'!$A$10:$A$43,A8,'Suivi des arrêts'!$G$10:$G$43,BASE!$L$2)</f>
        <v>0</v>
      </c>
      <c r="DY8" s="12">
        <f t="shared" si="26"/>
        <v>0</v>
      </c>
      <c r="DZ8" s="12">
        <f>SUMIFS('Suivi des arrêts'!$AF$10:$AF$43,'Suivi des arrêts'!$A$10:$A$43,A8,'Suivi des arrêts'!$G$10:$G$43,BASE!$L$5)</f>
        <v>0</v>
      </c>
      <c r="EA8" s="12">
        <f>SUMIFS('Suivi des arrêts'!$AF$10:$AF$43,'Suivi des arrêts'!$A$10:$A$43,A8,'Suivi des arrêts'!$G$10:$G$43,BASE!$L$6)</f>
        <v>0</v>
      </c>
      <c r="EB8" s="12">
        <f>SUMIFS('Suivi des arrêts'!$AF$10:$AF$43,'Suivi des arrêts'!$A$10:$A$43,A8,'Suivi des arrêts'!$G$10:$G$43,BASE!$L$8)</f>
        <v>0</v>
      </c>
      <c r="EC8" s="12">
        <f t="shared" si="27"/>
        <v>0</v>
      </c>
      <c r="ED8" s="12">
        <f>SUMIFS('Suivi des arrêts'!$AF$10:$AF$43,'Suivi des arrêts'!$A$10:$A$43,A8,'Suivi des arrêts'!$G$10:$G$43,BASE!$L$7)</f>
        <v>0</v>
      </c>
      <c r="EE8" s="12">
        <f>SUMIFS('Absences 2017'!$Q$7:$Q$41,'Absences 2017'!$A$7:$A$41,A8,'Absences 2017'!$F$7:$F$41,BASE!$S$2)</f>
        <v>0</v>
      </c>
      <c r="EF8" s="12">
        <f>SUMIFS('Absences 2017'!$Q$7:$Q$41,'Absences 2017'!$A$7:$A$41,A8,'Absences 2017'!$F$7:$F$41,BASE!$S$3)</f>
        <v>0</v>
      </c>
      <c r="EG8" s="12">
        <f>SUMIFS('Absences 2017'!$Q$7:$Q$41,'Absences 2017'!$A$7:$A$41,A8,'Absences 2017'!$F$7:$F$41,BASE!$S$4)</f>
        <v>0</v>
      </c>
      <c r="EH8" s="87">
        <f>SUMIFS('Absences 2017'!$Q$7:$Q$41,'Absences 2017'!$A$7:$A$41,A8,'Absences 2017'!$F$7:$F$41,BASE!$S$5)</f>
        <v>0</v>
      </c>
      <c r="EI8" s="86">
        <f>SUMIFS('Suivi des arrêts'!$AG$10:$AG$43,'Suivi des arrêts'!$A$10:$A$43,A8,'Suivi des arrêts'!$G$10:$G$43,BASE!$L$3)</f>
        <v>0</v>
      </c>
      <c r="EJ8" s="12">
        <f>SUMIFS('Suivi des arrêts'!$AG$10:$AG$43,'Suivi des arrêts'!$A$10:$A$43,A8,'Suivi des arrêts'!$G$10:$G$43,BASE!$L$4)</f>
        <v>0</v>
      </c>
      <c r="EK8" s="12">
        <f t="shared" si="28"/>
        <v>0</v>
      </c>
      <c r="EL8" s="12">
        <f>SUMIFS('Suivi des arrêts'!$AG$10:$AG$43,'Suivi des arrêts'!$A$10:$A$43,A8,'Suivi des arrêts'!$G$10:$G$43,BASE!$L$1)</f>
        <v>0</v>
      </c>
      <c r="EM8" s="12">
        <f>SUMIFS('Suivi des arrêts'!$AG$10:$AG$43,'Suivi des arrêts'!$A$10:$A$43,A8,'Suivi des arrêts'!$G$10:$G$43,BASE!$L$2)</f>
        <v>0</v>
      </c>
      <c r="EN8" s="12">
        <f t="shared" si="29"/>
        <v>0</v>
      </c>
      <c r="EO8" s="12">
        <f>SUMIFS('Suivi des arrêts'!$AG$10:$AG$43,'Suivi des arrêts'!$A$10:$A$43,A8,'Suivi des arrêts'!$G$10:$G$43,BASE!$L$5)</f>
        <v>0</v>
      </c>
      <c r="EP8" s="12">
        <f>SUMIFS('Suivi des arrêts'!$AG$10:$AG$43,'Suivi des arrêts'!$A$10:$A$43,A8,'Suivi des arrêts'!$G$10:$G$43,BASE!$L$6)</f>
        <v>0</v>
      </c>
      <c r="EQ8" s="12">
        <f>SUMIFS('Suivi des arrêts'!$AG$10:$AG$43,'Suivi des arrêts'!$A$10:$A$43,A8,'Suivi des arrêts'!$G$10:$G$43,BASE!$L$8)</f>
        <v>0</v>
      </c>
      <c r="ER8" s="12">
        <f t="shared" si="30"/>
        <v>0</v>
      </c>
      <c r="ES8" s="12">
        <f>SUMIFS('Suivi des arrêts'!$AG$10:$AG$43,'Suivi des arrêts'!$A$10:$A$43,A8,'Suivi des arrêts'!$G$10:$G$43,BASE!$L$7)</f>
        <v>0</v>
      </c>
      <c r="ET8" s="12">
        <f>SUMIFS('Absences 2017'!$R$7:$R$41,'Absences 2017'!$A$7:$A$41,A8,'Absences 2017'!$F$7:$F$41,BASE!$S$2)</f>
        <v>0</v>
      </c>
      <c r="EU8" s="12">
        <f>SUMIFS('Absences 2017'!$R$7:$R$41,'Absences 2017'!$A$7:$A$41,A8,'Absences 2017'!$F$7:$F$41,BASE!$S$3)</f>
        <v>0</v>
      </c>
      <c r="EV8" s="12">
        <f>SUMIFS('Absences 2017'!$R$7:$R$41,'Absences 2017'!$A$7:$A$41,A8,'Absences 2017'!$F$7:$F$41,BASE!$S$4)</f>
        <v>0</v>
      </c>
      <c r="EW8" s="87">
        <f>SUMIFS('Absences 2017'!$R$7:$R$41,'Absences 2017'!$A$7:$A$41,A8,'Absences 2017'!$F$7:$F$41,BASE!$S$5)</f>
        <v>0</v>
      </c>
      <c r="EX8" s="86">
        <f>SUMIFS('Suivi des arrêts'!$AH$10:$AH$43,'Suivi des arrêts'!$A$10:$A$43,A8,'Suivi des arrêts'!$G$10:$G$43,BASE!$L$3)</f>
        <v>0</v>
      </c>
      <c r="EY8" s="12">
        <f>SUMIFS('Suivi des arrêts'!$AH$10:$AH$43,'Suivi des arrêts'!$A$10:$A$43,A8,'Suivi des arrêts'!$G$10:$G$43,BASE!$L$4)</f>
        <v>0</v>
      </c>
      <c r="EZ8" s="12">
        <f t="shared" si="31"/>
        <v>0</v>
      </c>
      <c r="FA8" s="12">
        <f>SUMIFS('Suivi des arrêts'!$AH$10:$AH$43,'Suivi des arrêts'!$A$10:$A$43,A8,'Suivi des arrêts'!$G$10:$G$43,BASE!$L$1)</f>
        <v>0</v>
      </c>
      <c r="FB8" s="12">
        <f>SUMIFS('Suivi des arrêts'!$AH$10:$AH$43,'Suivi des arrêts'!$A$10:$A$43,A8,'Suivi des arrêts'!$G$10:$G$43,BASE!$L$2)</f>
        <v>0</v>
      </c>
      <c r="FC8" s="12">
        <f t="shared" si="32"/>
        <v>0</v>
      </c>
      <c r="FD8" s="12">
        <f>SUMIFS('Suivi des arrêts'!$AH$10:$AH$43,'Suivi des arrêts'!$A$10:$A$43,A8,'Suivi des arrêts'!$G$10:$G$43,BASE!$L$5)</f>
        <v>0</v>
      </c>
      <c r="FE8" s="12">
        <f>SUMIFS('Suivi des arrêts'!$AH$10:$AH$43,'Suivi des arrêts'!$A$10:$A$43,A8,'Suivi des arrêts'!$G$10:$G$43,BASE!$L$6)</f>
        <v>0</v>
      </c>
      <c r="FF8" s="12">
        <f>SUMIFS('Suivi des arrêts'!$AH$10:$AH$43,'Suivi des arrêts'!$A$10:$A$43,A8,'Suivi des arrêts'!$G$10:$G$43,BASE!$L$8)</f>
        <v>0</v>
      </c>
      <c r="FG8" s="12">
        <f t="shared" si="33"/>
        <v>0</v>
      </c>
      <c r="FH8" s="12">
        <f>SUMIFS('Suivi des arrêts'!$AH$10:$AH$43,'Suivi des arrêts'!$A$10:$A$43,A8,'Suivi des arrêts'!$G$10:$G$43,BASE!$L$7)</f>
        <v>0</v>
      </c>
      <c r="FI8" s="12">
        <f>SUMIFS('Absences 2017'!$S$7:$S$41,'Absences 2017'!$A$7:$A$41,A8,'Absences 2017'!$F$7:$F$41,BASE!$S$2)</f>
        <v>0</v>
      </c>
      <c r="FJ8" s="12">
        <f>SUMIFS('Absences 2017'!$S$7:$S$41,'Absences 2017'!$A$7:$A$41,A8,'Absences 2017'!$F$7:$F$41,BASE!$S$3)</f>
        <v>0</v>
      </c>
      <c r="FK8" s="12">
        <f>SUMIFS('Absences 2017'!$S$7:$S$41,'Absences 2017'!$A$7:$A$41,A8,'Absences 2017'!$F$7:$F$41,BASE!$S$4)</f>
        <v>0</v>
      </c>
      <c r="FL8" s="87">
        <f>SUMIFS('Absences 2017'!$S$7:$S$41,'Absences 2017'!$A$7:$A$41,A8,'Absences 2017'!$F$7:$F$41,BASE!$S$5)</f>
        <v>0</v>
      </c>
      <c r="FM8" s="86">
        <f>SUMIFS('Suivi des arrêts'!$AI$10:$AI$43,'Suivi des arrêts'!$A$10:$A$43,A8,'Suivi des arrêts'!$G$10:$G$43,BASE!$L$3)</f>
        <v>0</v>
      </c>
      <c r="FN8" s="12">
        <f>SUMIFS('Suivi des arrêts'!$AI$10:$AI$43,'Suivi des arrêts'!$A$10:$A$43,A8,'Suivi des arrêts'!$G$10:$G$43,BASE!$L$4)</f>
        <v>0</v>
      </c>
      <c r="FO8" s="12">
        <f t="shared" si="34"/>
        <v>0</v>
      </c>
      <c r="FP8" s="12">
        <f>SUMIFS('Suivi des arrêts'!$AI$10:$AI$43,'Suivi des arrêts'!$A$10:$A$43,A8,'Suivi des arrêts'!$G$10:$G$43,BASE!$L$1)</f>
        <v>0</v>
      </c>
      <c r="FQ8" s="12">
        <f>SUMIFS('Suivi des arrêts'!$AI$10:$AI$43,'Suivi des arrêts'!$A$10:$A$43,A8,'Suivi des arrêts'!$G$10:$G$43,BASE!$L$2)</f>
        <v>0</v>
      </c>
      <c r="FR8" s="12">
        <f t="shared" si="35"/>
        <v>0</v>
      </c>
      <c r="FS8" s="12">
        <f>SUMIFS('Suivi des arrêts'!$AI$10:$AI$43,'Suivi des arrêts'!$A$10:$A$43,A8,'Suivi des arrêts'!$G$10:$G$43,BASE!$L$5)</f>
        <v>0</v>
      </c>
      <c r="FT8" s="12">
        <f>SUMIFS('Suivi des arrêts'!$AI$10:$AI$43,'Suivi des arrêts'!$A$10:$A$43,A8,'Suivi des arrêts'!$G$10:$G$43,BASE!$L$6)</f>
        <v>0</v>
      </c>
      <c r="FU8" s="12">
        <f>SUMIFS('Suivi des arrêts'!$AI$10:$AI$43,'Suivi des arrêts'!$A$10:$A$43,A8,'Suivi des arrêts'!$G$10:$G$43,BASE!$L$8)</f>
        <v>0</v>
      </c>
      <c r="FV8" s="12">
        <f t="shared" si="36"/>
        <v>0</v>
      </c>
      <c r="FW8" s="12">
        <f>SUMIFS('Suivi des arrêts'!$AI$10:$AI$43,'Suivi des arrêts'!$A$10:$A$43,A8,'Suivi des arrêts'!$G$10:$G$43,BASE!$L$7)</f>
        <v>0</v>
      </c>
      <c r="FX8" s="12">
        <f>SUMIFS('Absences 2017'!$T$7:$T$41,'Absences 2017'!$A$7:$A$41,A8,'Absences 2017'!$F$7:$F$41,BASE!$S$2)</f>
        <v>0</v>
      </c>
      <c r="FY8" s="12">
        <f>SUMIFS('Absences 2017'!$T$7:$T$41,'Absences 2017'!$A$7:$A$41,A8,'Absences 2017'!$F$7:$F$41,BASE!$S$3)</f>
        <v>0</v>
      </c>
      <c r="FZ8" s="12">
        <f>SUMIFS('Absences 2017'!$T$7:$T$41,'Absences 2017'!$A$7:$A$41,A8,'Absences 2017'!$F$7:$F$41,BASE!$S$4)</f>
        <v>0</v>
      </c>
      <c r="GA8" s="87">
        <f>SUMIFS('Absences 2017'!$T$7:$T$41,'Absences 2017'!$A$7:$A$41,A8,'Absences 2017'!$F$7:$F$41,BASE!$S$5)</f>
        <v>0</v>
      </c>
      <c r="GB8" s="22">
        <f t="shared" si="37"/>
        <v>0</v>
      </c>
      <c r="GC8" s="22">
        <f t="shared" si="38"/>
        <v>0</v>
      </c>
      <c r="GD8" s="22">
        <f t="shared" si="39"/>
        <v>0</v>
      </c>
      <c r="GE8" s="22">
        <f t="shared" si="0"/>
        <v>0</v>
      </c>
      <c r="GF8" s="22">
        <f t="shared" si="0"/>
        <v>0</v>
      </c>
      <c r="GG8" s="22">
        <f t="shared" si="0"/>
        <v>0</v>
      </c>
      <c r="GH8" s="22">
        <f t="shared" si="0"/>
        <v>0</v>
      </c>
      <c r="GI8" s="22">
        <f t="shared" si="0"/>
        <v>0</v>
      </c>
    </row>
    <row r="9" spans="1:191" x14ac:dyDescent="0.25">
      <c r="A9" s="8">
        <f>+BASE!A7</f>
        <v>7</v>
      </c>
      <c r="B9" s="9" t="str">
        <f>+BASE!B7</f>
        <v>anne</v>
      </c>
      <c r="C9" s="9" t="str">
        <f>+BASE!C7</f>
        <v>MELANIE</v>
      </c>
      <c r="D9" s="86">
        <f>SUMIFS('Suivi des arrêts'!$X$10:$X$43,'Suivi des arrêts'!$A$10:$A$43,A9,'Suivi des arrêts'!$G$10:$G$43,BASE!$L$3)</f>
        <v>0</v>
      </c>
      <c r="E9" s="12">
        <f>SUMIFS('Suivi des arrêts'!$X$10:$X$43,'Suivi des arrêts'!$A$10:$A$43,A9,'Suivi des arrêts'!$G$10:$G$43,BASE!$L$4)</f>
        <v>0</v>
      </c>
      <c r="F9" s="12">
        <f t="shared" si="1"/>
        <v>0</v>
      </c>
      <c r="G9" s="12">
        <f>SUMIFS('Suivi des arrêts'!$X$10:$X$43,'Suivi des arrêts'!$A$10:$A$43,A9,'Suivi des arrêts'!$G$10:$G$43,BASE!$L$1)</f>
        <v>0</v>
      </c>
      <c r="H9" s="12">
        <f>SUMIFS('Suivi des arrêts'!$X$10:$X$43,'Suivi des arrêts'!$A$10:$A$43,A9,'Suivi des arrêts'!$G$10:$G$43,BASE!$L$2)</f>
        <v>0</v>
      </c>
      <c r="I9" s="12">
        <f t="shared" si="2"/>
        <v>0</v>
      </c>
      <c r="J9" s="12">
        <f>SUMIFS('Suivi des arrêts'!$X$10:$X$43,'Suivi des arrêts'!$A$10:$A$43,A9,'Suivi des arrêts'!$G$10:$G$43,BASE!$L$5)</f>
        <v>0</v>
      </c>
      <c r="K9" s="12">
        <f>SUMIFS('Suivi des arrêts'!$X$10:$X$43,'Suivi des arrêts'!$A$10:$A$43,A9,'Suivi des arrêts'!$G$10:$G$43,BASE!$L$6)</f>
        <v>0</v>
      </c>
      <c r="L9" s="12">
        <f>SUMIFS('Suivi des arrêts'!$X$10:$X$43,'Suivi des arrêts'!$A$10:$A$43,A9,'Suivi des arrêts'!$G$10:$G$43,BASE!$L$8)</f>
        <v>0</v>
      </c>
      <c r="M9" s="12">
        <f t="shared" si="3"/>
        <v>0</v>
      </c>
      <c r="N9" s="12">
        <f>SUMIFS('Suivi des arrêts'!$X$10:$X$43,'Suivi des arrêts'!$A$10:$A$43,A9,'Suivi des arrêts'!$G$10:$G$43,BASE!$L$7)</f>
        <v>0</v>
      </c>
      <c r="O9" s="12">
        <f>SUMIFS('Absences 2017'!$I$7:$I$41,'Absences 2017'!$A$7:$A$41,A9,'Absences 2017'!$F$7:$F$41,BASE!$S$2)</f>
        <v>0</v>
      </c>
      <c r="P9" s="12">
        <f>SUMIFS('Absences 2017'!$I$7:$I$41,'Absences 2017'!$A$7:$A$41,A9,'Absences 2017'!$F$7:$F$41,BASE!$S$3)</f>
        <v>0</v>
      </c>
      <c r="Q9" s="12">
        <f>SUMIFS('Absences 2017'!$I$7:$I$41,'Absences 2017'!$A$7:$A$41,A9,'Absences 2017'!$F$7:$F$41,BASE!$S$4)</f>
        <v>0</v>
      </c>
      <c r="R9" s="87">
        <f>SUMIFS('Absences 2017'!$I$7:$I$41,'Absences 2017'!$A$7:$A$41,A9,'Absences 2017'!$F$7:$F$41,BASE!$S$5)</f>
        <v>0</v>
      </c>
      <c r="S9" s="86">
        <f>SUMIFS('Suivi des arrêts'!$Y$10:$Y$43,'Suivi des arrêts'!$A$10:$A$43,A9,'Suivi des arrêts'!$G$10:$G$43,BASE!$L$3)</f>
        <v>0</v>
      </c>
      <c r="T9" s="12">
        <f>SUMIFS('Suivi des arrêts'!$Y$10:$Y$43,'Suivi des arrêts'!$A$10:$A$43,A9,'Suivi des arrêts'!$G$10:$G$43,BASE!$L$4)</f>
        <v>0</v>
      </c>
      <c r="U9" s="12">
        <f t="shared" si="4"/>
        <v>0</v>
      </c>
      <c r="V9" s="12">
        <f>SUMIFS('Suivi des arrêts'!$Y$10:$Y$43,'Suivi des arrêts'!$A$10:$A$43,A9,'Suivi des arrêts'!$G$10:$G$43,BASE!$L$1)</f>
        <v>0</v>
      </c>
      <c r="W9" s="12">
        <f>SUMIFS('Suivi des arrêts'!$Y$10:$Y$43,'Suivi des arrêts'!$A$10:$A$43,A9,'Suivi des arrêts'!$G$10:$G$43,BASE!$L$2)</f>
        <v>0</v>
      </c>
      <c r="X9" s="12">
        <f t="shared" si="5"/>
        <v>0</v>
      </c>
      <c r="Y9" s="12">
        <f>SUMIFS('Suivi des arrêts'!$Y$10:$Y$43,'Suivi des arrêts'!$A$10:$A$43,A9,'Suivi des arrêts'!$G$10:$G$43,BASE!$L$5)</f>
        <v>0</v>
      </c>
      <c r="Z9" s="12">
        <f>SUMIFS('Suivi des arrêts'!$Y$10:$Y$43,'Suivi des arrêts'!$A$10:$A$43,A9,'Suivi des arrêts'!$G$10:$G$43,BASE!$L$6)</f>
        <v>0</v>
      </c>
      <c r="AA9" s="12">
        <f>SUMIFS('Suivi des arrêts'!$Y$10:$Y$43,'Suivi des arrêts'!$A$10:$A$43,A9,'Suivi des arrêts'!$G$10:$G$43,BASE!$L$8)</f>
        <v>0</v>
      </c>
      <c r="AB9" s="12">
        <f t="shared" si="6"/>
        <v>0</v>
      </c>
      <c r="AC9" s="12">
        <f>SUMIFS('Suivi des arrêts'!$Y$10:$Y$43,'Suivi des arrêts'!$A$10:$A$43,A9,'Suivi des arrêts'!$G$10:$G$43,BASE!$L$7)</f>
        <v>0</v>
      </c>
      <c r="AD9" s="12">
        <f>SUMIFS('Absences 2017'!$J$7:$J$41,'Absences 2017'!$A$7:$A$41,A9,'Absences 2017'!$F$7:$F$41,BASE!$S$2)</f>
        <v>0</v>
      </c>
      <c r="AE9" s="12">
        <f>SUMIFS('Absences 2017'!$J$7:$J$41,'Absences 2017'!$A$7:$A$41,A9,'Absences 2017'!$F$7:$F$41,BASE!$S$3)</f>
        <v>0</v>
      </c>
      <c r="AF9" s="12">
        <f>SUMIFS('Absences 2017'!$J$7:$J$41,'Absences 2017'!$A$7:$A$41,A9,'Absences 2017'!$F$7:$F$41,BASE!$S$4)</f>
        <v>0</v>
      </c>
      <c r="AG9" s="87">
        <f>SUMIFS('Absences 2017'!$J$7:$J$41,'Absences 2017'!$A$7:$A$41,A9,'Absences 2017'!$F$7:$F$41,BASE!$S$5)</f>
        <v>0</v>
      </c>
      <c r="AH9" s="86">
        <f>SUMIFS('Suivi des arrêts'!$Z$10:$Z$43,'Suivi des arrêts'!$A$10:$A$43,A9,'Suivi des arrêts'!$G$10:$G$43,BASE!$L$3)</f>
        <v>0</v>
      </c>
      <c r="AI9" s="12">
        <f>SUMIFS('Suivi des arrêts'!$Z$10:$Z$43,'Suivi des arrêts'!$A$10:$A$43,A9,'Suivi des arrêts'!$G$10:$G$43,BASE!$L$4)</f>
        <v>0</v>
      </c>
      <c r="AJ9" s="12">
        <f t="shared" si="7"/>
        <v>0</v>
      </c>
      <c r="AK9" s="12">
        <f>SUMIFS('Suivi des arrêts'!$Z$10:$Z$43,'Suivi des arrêts'!$A$10:$A$43,A9,'Suivi des arrêts'!$G$10:$G$43,BASE!$L$1)</f>
        <v>0</v>
      </c>
      <c r="AL9" s="12">
        <f>SUMIFS('Suivi des arrêts'!$Z$10:$Z$43,'Suivi des arrêts'!$A$10:$A$43,A9,'Suivi des arrêts'!$G$10:$G$43,BASE!$L$2)</f>
        <v>0</v>
      </c>
      <c r="AM9" s="12">
        <f t="shared" si="8"/>
        <v>0</v>
      </c>
      <c r="AN9" s="12">
        <f>SUMIFS('Suivi des arrêts'!$Z$10:$Z$43,'Suivi des arrêts'!$A$10:$A$43,A9,'Suivi des arrêts'!$G$10:$G$43,BASE!$L$5)</f>
        <v>0</v>
      </c>
      <c r="AO9" s="12">
        <f>SUMIFS('Suivi des arrêts'!$Z$10:$Z$43,'Suivi des arrêts'!$A$10:$A$43,A9,'Suivi des arrêts'!$G$10:$G$43,BASE!$L$6)</f>
        <v>0</v>
      </c>
      <c r="AP9" s="12">
        <f>SUMIFS('Suivi des arrêts'!$Z$10:$Z$43,'Suivi des arrêts'!$A$10:$A$43,A9,'Suivi des arrêts'!$G$10:$G$43,BASE!$L$8)</f>
        <v>0</v>
      </c>
      <c r="AQ9" s="12">
        <f t="shared" si="9"/>
        <v>0</v>
      </c>
      <c r="AR9" s="12">
        <f>SUMIFS('Suivi des arrêts'!$Z$10:$Z$43,'Suivi des arrêts'!$A$10:$A$43,A9,'Suivi des arrêts'!$G$10:$G$43,BASE!$L$7)</f>
        <v>0</v>
      </c>
      <c r="AS9" s="12">
        <f>SUMIFS('Absences 2017'!$K$7:$K$41,'Absences 2017'!$A$7:$A$41,A9,'Absences 2017'!$F$7:$F$41,BASE!$S$2)</f>
        <v>0</v>
      </c>
      <c r="AT9" s="12">
        <f>SUMIFS('Absences 2017'!$K$7:$K$41,'Absences 2017'!$A$7:$A$41,A9,'Absences 2017'!$F$7:$F$41,BASE!$S$3)</f>
        <v>0</v>
      </c>
      <c r="AU9" s="12">
        <f>SUMIFS('Absences 2017'!$K$7:$K$41,'Absences 2017'!$A$7:$A$41,A9,'Absences 2017'!$F$7:$F$41,BASE!$S$4)</f>
        <v>0</v>
      </c>
      <c r="AV9" s="87">
        <f>SUMIFS('Absences 2017'!$K$7:$K$41,'Absences 2017'!$A$7:$A$41,A9,'Absences 2017'!$F$7:$F$41,BASE!$S$5)</f>
        <v>0</v>
      </c>
      <c r="AW9" s="86">
        <f>SUMIFS('Suivi des arrêts'!$AA$10:$AA$43,'Suivi des arrêts'!$A$10:$A$43,A9,'Suivi des arrêts'!$G$10:$G$43,BASE!$L$3)</f>
        <v>0</v>
      </c>
      <c r="AX9" s="12">
        <f>SUMIFS('Suivi des arrêts'!$AA$10:$AA$43,'Suivi des arrêts'!$A$10:$A$43,A9,'Suivi des arrêts'!$G$10:$G$43,BASE!$L$4)</f>
        <v>0</v>
      </c>
      <c r="AY9" s="12">
        <f t="shared" si="10"/>
        <v>0</v>
      </c>
      <c r="AZ9" s="12">
        <f>SUMIFS('Suivi des arrêts'!$AA$10:$AA$43,'Suivi des arrêts'!$A$10:$A$43,A9,'Suivi des arrêts'!$G$10:$G$43,BASE!$L$1)</f>
        <v>0</v>
      </c>
      <c r="BA9" s="12">
        <f>SUMIFS('Suivi des arrêts'!$AA$10:$AA$43,'Suivi des arrêts'!$A$10:$A$43,A9,'Suivi des arrêts'!$G$10:$G$43,BASE!$L$2)</f>
        <v>0</v>
      </c>
      <c r="BB9" s="12">
        <f t="shared" si="11"/>
        <v>0</v>
      </c>
      <c r="BC9" s="12">
        <f>SUMIFS('Suivi des arrêts'!$AA$10:$AA$43,'Suivi des arrêts'!$A$10:$A$43,A9,'Suivi des arrêts'!$G$10:$G$43,BASE!$L$5)</f>
        <v>0</v>
      </c>
      <c r="BD9" s="12">
        <f>SUMIFS('Suivi des arrêts'!$AA$10:$AA$43,'Suivi des arrêts'!$A$10:$A$43,A9,'Suivi des arrêts'!$G$10:$G$43,BASE!$L$6)</f>
        <v>0</v>
      </c>
      <c r="BE9" s="12">
        <f>SUMIFS('Suivi des arrêts'!$AA$10:$AA$43,'Suivi des arrêts'!$A$10:$A$43,A9,'Suivi des arrêts'!$G$10:$G$43,BASE!$L$8)</f>
        <v>0</v>
      </c>
      <c r="BF9" s="12">
        <f t="shared" si="12"/>
        <v>0</v>
      </c>
      <c r="BG9" s="12">
        <f>SUMIFS('Suivi des arrêts'!$AA$10:$AA$43,'Suivi des arrêts'!$A$10:$A$43,A9,'Suivi des arrêts'!$G$10:$G$43,BASE!$L$7)</f>
        <v>0</v>
      </c>
      <c r="BH9" s="12">
        <f>SUMIFS('Absences 2017'!$L$7:$L$41,'Absences 2017'!$A$7:$A$41,A9,'Absences 2017'!$F$7:$F$41,BASE!$S$2)</f>
        <v>0</v>
      </c>
      <c r="BI9" s="12">
        <f>SUMIFS('Absences 2017'!$L$7:$L$41,'Absences 2017'!$A$7:$A$41,A9,'Absences 2017'!$F$7:$F$41,BASE!$S$3)</f>
        <v>0</v>
      </c>
      <c r="BJ9" s="12">
        <f>SUMIFS('Absences 2017'!$L$7:$L$41,'Absences 2017'!$A$7:$A$41,A9,'Absences 2017'!$F$7:$F$41,BASE!$S$4)</f>
        <v>0</v>
      </c>
      <c r="BK9" s="87">
        <f>SUMIFS('Absences 2017'!$L$7:$L$41,'Absences 2017'!$A$7:$A$41,A9,'Absences 2017'!$F$7:$F$41,BASE!$S$5)</f>
        <v>0</v>
      </c>
      <c r="BL9" s="86">
        <f>SUMIFS('Suivi des arrêts'!$AB$10:$AB$43,'Suivi des arrêts'!$A$10:$A$43,A9,'Suivi des arrêts'!$G$10:$G$43,BASE!$L$3)</f>
        <v>0</v>
      </c>
      <c r="BM9" s="12">
        <f>SUMIFS('Suivi des arrêts'!$AB$10:$AB$43,'Suivi des arrêts'!$A$10:$A$43,A9,'Suivi des arrêts'!$G$10:$G$43,BASE!$L$4)</f>
        <v>0</v>
      </c>
      <c r="BN9" s="12">
        <f t="shared" si="13"/>
        <v>0</v>
      </c>
      <c r="BO9" s="12">
        <f>SUMIFS('Suivi des arrêts'!$AB$10:$AB$43,'Suivi des arrêts'!$A$10:$A$43,A9,'Suivi des arrêts'!$G$10:$G$43,BASE!$L$1)</f>
        <v>0</v>
      </c>
      <c r="BP9" s="12">
        <f>SUMIFS('Suivi des arrêts'!$AB$10:$AB$43,'Suivi des arrêts'!$A$10:$A$43,A9,'Suivi des arrêts'!$G$10:$G$43,BASE!$L$2)</f>
        <v>0</v>
      </c>
      <c r="BQ9" s="12">
        <f t="shared" si="14"/>
        <v>0</v>
      </c>
      <c r="BR9" s="12">
        <f>SUMIFS('Suivi des arrêts'!$AB$10:$AB$43,'Suivi des arrêts'!$A$10:$A$43,A9,'Suivi des arrêts'!$G$10:$G$43,BASE!$L$5)</f>
        <v>0</v>
      </c>
      <c r="BS9" s="12">
        <f>SUMIFS('Suivi des arrêts'!$AB$10:$AB$43,'Suivi des arrêts'!$A$10:$A$43,A9,'Suivi des arrêts'!$G$10:$G$43,BASE!$L$6)</f>
        <v>0</v>
      </c>
      <c r="BT9" s="12">
        <f>SUMIFS('Suivi des arrêts'!$AB$10:$AB$43,'Suivi des arrêts'!$A$10:$A$43,A9,'Suivi des arrêts'!$G$10:$G$43,BASE!$L$8)</f>
        <v>0</v>
      </c>
      <c r="BU9" s="12">
        <f t="shared" si="15"/>
        <v>0</v>
      </c>
      <c r="BV9" s="12">
        <f>SUMIFS('Suivi des arrêts'!$AB$10:$AB$43,'Suivi des arrêts'!$A$10:$A$43,A9,'Suivi des arrêts'!$G$10:$G$43,BASE!$L$7)</f>
        <v>0</v>
      </c>
      <c r="BW9" s="12">
        <f>SUMIFS('Absences 2017'!$M$7:$M$41,'Absences 2017'!$A$7:$A$41,A9,'Absences 2017'!$F$7:$F$41,BASE!$S$2)</f>
        <v>0</v>
      </c>
      <c r="BX9" s="12">
        <f>SUMIFS('Absences 2017'!$M$7:$M$41,'Absences 2017'!$A$7:$A$41,A9,'Absences 2017'!$F$7:$F$41,BASE!$S$3)</f>
        <v>0</v>
      </c>
      <c r="BY9" s="12">
        <f>SUMIFS('Absences 2017'!$M$7:$M$41,'Absences 2017'!$A$7:$A$41,A9,'Absences 2017'!$F$7:$F$41,BASE!$S$4)</f>
        <v>0</v>
      </c>
      <c r="BZ9" s="87">
        <f>SUMIFS('Absences 2017'!$M$7:$M$41,'Absences 2017'!$A$7:$A$41,A9,'Absences 2017'!$F$7:$F$41,BASE!$S$5)</f>
        <v>0</v>
      </c>
      <c r="CA9" s="86">
        <f>SUMIFS('Suivi des arrêts'!$AC$10:$AC$43,'Suivi des arrêts'!$A$10:$A$43,A9,'Suivi des arrêts'!$G$10:$G$43,BASE!$L$3)</f>
        <v>0</v>
      </c>
      <c r="CB9" s="12">
        <f>SUMIFS('Suivi des arrêts'!$AC$10:$AC$43,'Suivi des arrêts'!$A$10:$A$43,A9,'Suivi des arrêts'!$G$10:$G$43,BASE!$L$4)</f>
        <v>0</v>
      </c>
      <c r="CC9" s="12">
        <f t="shared" si="16"/>
        <v>0</v>
      </c>
      <c r="CD9" s="12">
        <f>SUMIFS('Suivi des arrêts'!$AC$10:$AC$43,'Suivi des arrêts'!$A$10:$A$43,A9,'Suivi des arrêts'!$G$10:$G$43,BASE!$L$1)</f>
        <v>0</v>
      </c>
      <c r="CE9" s="12">
        <f>SUMIFS('Suivi des arrêts'!$AC$10:$AC$43,'Suivi des arrêts'!$A$10:$A$43,A9,'Suivi des arrêts'!$G$10:$G$43,BASE!$L$2)</f>
        <v>0</v>
      </c>
      <c r="CF9" s="12">
        <f t="shared" si="17"/>
        <v>0</v>
      </c>
      <c r="CG9" s="12">
        <f>SUMIFS('Suivi des arrêts'!$AC$10:$AC$43,'Suivi des arrêts'!$A$10:$A$43,A9,'Suivi des arrêts'!$G$10:$G$43,BASE!$L$5)</f>
        <v>0</v>
      </c>
      <c r="CH9" s="12">
        <f>SUMIFS('Suivi des arrêts'!$AC$10:$AC$43,'Suivi des arrêts'!$A$10:$A$43,A9,'Suivi des arrêts'!$G$10:$G$43,BASE!$L$6)</f>
        <v>0</v>
      </c>
      <c r="CI9" s="12">
        <f>SUMIFS('Suivi des arrêts'!$AC$10:$AC$43,'Suivi des arrêts'!$A$10:$A$43,A9,'Suivi des arrêts'!$G$10:$G$43,BASE!$L$8)</f>
        <v>0</v>
      </c>
      <c r="CJ9" s="12">
        <f t="shared" si="18"/>
        <v>0</v>
      </c>
      <c r="CK9" s="12">
        <f>SUMIFS('Suivi des arrêts'!$AC$10:$AC$43,'Suivi des arrêts'!$A$10:$A$43,A9,'Suivi des arrêts'!$G$10:$G$43,BASE!$L$7)</f>
        <v>0</v>
      </c>
      <c r="CL9" s="12">
        <f>SUMIFS('Absences 2017'!$N$7:$N$41,'Absences 2017'!$A$7:$A$41,A9,'Absences 2017'!$F$7:$F$41,BASE!$S$2)</f>
        <v>0</v>
      </c>
      <c r="CM9" s="12">
        <f>SUMIFS('Absences 2017'!$N$7:$N$41,'Absences 2017'!$A$7:$A$41,A9,'Absences 2017'!$F$7:$F$41,BASE!$S$3)</f>
        <v>0</v>
      </c>
      <c r="CN9" s="12">
        <f>SUMIFS('Absences 2017'!$N$7:$N$41,'Absences 2017'!$A$7:$A$41,A9,'Absences 2017'!$F$7:$F$41,BASE!$S$4)</f>
        <v>0</v>
      </c>
      <c r="CO9" s="87">
        <f>SUMIFS('Absences 2017'!$N$7:$N$41,'Absences 2017'!$A$7:$A$41,A9,'Absences 2017'!$F$7:$F$41,BASE!$S$5)</f>
        <v>0</v>
      </c>
      <c r="CP9" s="86">
        <f>SUMIFS('Suivi des arrêts'!$AD$10:$AD$43,'Suivi des arrêts'!$A$10:$A$43,A9,'Suivi des arrêts'!$G$10:$G$43,BASE!$L$3)</f>
        <v>0</v>
      </c>
      <c r="CQ9" s="12">
        <f>SUMIFS('Suivi des arrêts'!$AD$10:$AD$43,'Suivi des arrêts'!$A$10:$A$43,A9,'Suivi des arrêts'!$G$10:$G$43,BASE!$L$4)</f>
        <v>0</v>
      </c>
      <c r="CR9" s="12">
        <f t="shared" si="19"/>
        <v>0</v>
      </c>
      <c r="CS9" s="12">
        <f>SUMIFS('Suivi des arrêts'!$AD$10:$AD$43,'Suivi des arrêts'!$A$10:$A$43,A9,'Suivi des arrêts'!$G$10:$G$43,BASE!$L$1)</f>
        <v>0</v>
      </c>
      <c r="CT9" s="12">
        <f>SUMIFS('Suivi des arrêts'!$AD$10:$AD$43,'Suivi des arrêts'!$A$10:$A$43,A9,'Suivi des arrêts'!$G$10:$G$43,BASE!$L$2)</f>
        <v>0</v>
      </c>
      <c r="CU9" s="12">
        <f t="shared" si="20"/>
        <v>0</v>
      </c>
      <c r="CV9" s="12">
        <f>SUMIFS('Suivi des arrêts'!$AD$10:$AD$43,'Suivi des arrêts'!$A$10:$A$43,A9,'Suivi des arrêts'!$G$10:$G$43,BASE!$L$5)</f>
        <v>0</v>
      </c>
      <c r="CW9" s="12">
        <f>SUMIFS('Suivi des arrêts'!$AD$10:$AD$43,'Suivi des arrêts'!$A$10:$A$43,A9,'Suivi des arrêts'!$G$10:$G$43,BASE!$L$6)</f>
        <v>0</v>
      </c>
      <c r="CX9" s="12">
        <f>SUMIFS('Suivi des arrêts'!$AD$10:$AD$43,'Suivi des arrêts'!$A$10:$A$43,A9,'Suivi des arrêts'!$G$10:$G$43,BASE!$L$8)</f>
        <v>0</v>
      </c>
      <c r="CY9" s="12">
        <f t="shared" si="21"/>
        <v>0</v>
      </c>
      <c r="CZ9" s="12">
        <f>SUMIFS('Suivi des arrêts'!$AD$10:$AD$43,'Suivi des arrêts'!$A$10:$A$43,A9,'Suivi des arrêts'!$G$10:$G$43,BASE!$L$7)</f>
        <v>0</v>
      </c>
      <c r="DA9" s="12">
        <f>SUMIFS('Absences 2017'!$O$7:$O$41,'Absences 2017'!$A$7:$A$41,A9,'Absences 2017'!$F$7:$F$41,BASE!$S$2)</f>
        <v>0</v>
      </c>
      <c r="DB9" s="12">
        <f>SUMIFS('Absences 2017'!$O$7:$O$41,'Absences 2017'!$A$7:$A$41,A9,'Absences 2017'!$F$7:$F$41,BASE!$S$3)</f>
        <v>0</v>
      </c>
      <c r="DC9" s="12">
        <f>SUMIFS('Absences 2017'!$O$7:$O$41,'Absences 2017'!$A$7:$A$41,A9,'Absences 2017'!$F$7:$F$41,BASE!$S$4)</f>
        <v>0</v>
      </c>
      <c r="DD9" s="87">
        <f>SUMIFS('Absences 2017'!$O$7:$O$41,'Absences 2017'!$A$7:$A$41,A9,'Absences 2017'!$F$7:$F$41,BASE!$S$5)</f>
        <v>0</v>
      </c>
      <c r="DE9" s="86">
        <f>SUMIFS('Suivi des arrêts'!$AE$10:$AE$43,'Suivi des arrêts'!$A$10:$A$43,A9,'Suivi des arrêts'!$G$10:$G$43,BASE!$L$3)</f>
        <v>0</v>
      </c>
      <c r="DF9" s="12">
        <f>SUMIFS('Suivi des arrêts'!$AE$10:$AE$43,'Suivi des arrêts'!$A$10:$A$43,A9,'Suivi des arrêts'!$G$10:$G$43,BASE!$L$4)</f>
        <v>0</v>
      </c>
      <c r="DG9" s="12">
        <f t="shared" si="22"/>
        <v>0</v>
      </c>
      <c r="DH9" s="12">
        <f>SUMIFS('Suivi des arrêts'!$AE$10:$AE$43,'Suivi des arrêts'!$A$10:$A$43,A9,'Suivi des arrêts'!$G$10:$G$43,BASE!$L$1)</f>
        <v>0</v>
      </c>
      <c r="DI9" s="12">
        <f>SUMIFS('Suivi des arrêts'!$AE$10:$AE$43,'Suivi des arrêts'!$A$10:$A$43,A9,'Suivi des arrêts'!$G$10:$G$43,BASE!$L$2)</f>
        <v>0</v>
      </c>
      <c r="DJ9" s="12">
        <f t="shared" si="23"/>
        <v>0</v>
      </c>
      <c r="DK9" s="12">
        <f>SUMIFS('Suivi des arrêts'!$AE$10:$AE$43,'Suivi des arrêts'!$A$10:$A$43,A9,'Suivi des arrêts'!$G$10:$G$43,BASE!$L$5)</f>
        <v>0</v>
      </c>
      <c r="DL9" s="12">
        <f>SUMIFS('Suivi des arrêts'!$AE$10:$AE$43,'Suivi des arrêts'!$A$10:$A$43,A9,'Suivi des arrêts'!$G$10:$G$43,BASE!$L$6)</f>
        <v>0</v>
      </c>
      <c r="DM9" s="12">
        <f>SUMIFS('Suivi des arrêts'!$AE$10:$AE$43,'Suivi des arrêts'!$A$10:$A$43,A9,'Suivi des arrêts'!$G$10:$G$43,BASE!$L$8)</f>
        <v>0</v>
      </c>
      <c r="DN9" s="12">
        <f t="shared" si="24"/>
        <v>0</v>
      </c>
      <c r="DO9" s="12">
        <f>SUMIFS('Suivi des arrêts'!$AE$10:$AE$43,'Suivi des arrêts'!$A$10:$A$43,A9,'Suivi des arrêts'!$G$10:$G$43,BASE!$L$7)</f>
        <v>0</v>
      </c>
      <c r="DP9" s="12">
        <f>SUMIFS('Absences 2017'!$P$7:$P$41,'Absences 2017'!$A$7:$A$41,A9,'Absences 2017'!$F$7:$F$41,BASE!$S$2)</f>
        <v>0</v>
      </c>
      <c r="DQ9" s="12">
        <f>SUMIFS('Absences 2017'!$P$7:$P$41,'Absences 2017'!$A$7:$A$41,A9,'Absences 2017'!$F$7:$F$41,BASE!$S$3)</f>
        <v>0</v>
      </c>
      <c r="DR9" s="12">
        <f>SUMIFS('Absences 2017'!$P$7:$P$41,'Absences 2017'!$A$7:$A$41,A9,'Absences 2017'!$F$7:$F$41,BASE!$S$4)</f>
        <v>0</v>
      </c>
      <c r="DS9" s="87">
        <f>SUMIFS('Absences 2017'!$P$7:$P$41,'Absences 2017'!$A$7:$A$41,A9,'Absences 2017'!$F$7:$F$41,BASE!$S$5)</f>
        <v>0</v>
      </c>
      <c r="DT9" s="86">
        <f>SUMIFS('Suivi des arrêts'!$AF$10:$AF$43,'Suivi des arrêts'!$A$10:$A$43,A9,'Suivi des arrêts'!$G$10:$G$43,BASE!$L$3)</f>
        <v>0</v>
      </c>
      <c r="DU9" s="12">
        <f>SUMIFS('Suivi des arrêts'!$AF$10:$AF$43,'Suivi des arrêts'!$A$10:$A$43,A9,'Suivi des arrêts'!$G$10:$G$43,BASE!$L$4)</f>
        <v>0</v>
      </c>
      <c r="DV9" s="12">
        <f t="shared" si="25"/>
        <v>0</v>
      </c>
      <c r="DW9" s="12">
        <f>SUMIFS('Suivi des arrêts'!$AF$10:$AF$43,'Suivi des arrêts'!$A$10:$A$43,A9,'Suivi des arrêts'!$G$10:$G$43,BASE!$L$1)</f>
        <v>0</v>
      </c>
      <c r="DX9" s="12">
        <f>SUMIFS('Suivi des arrêts'!$AF$10:$AF$43,'Suivi des arrêts'!$A$10:$A$43,A9,'Suivi des arrêts'!$G$10:$G$43,BASE!$L$2)</f>
        <v>0</v>
      </c>
      <c r="DY9" s="12">
        <f t="shared" si="26"/>
        <v>0</v>
      </c>
      <c r="DZ9" s="12">
        <f>SUMIFS('Suivi des arrêts'!$AF$10:$AF$43,'Suivi des arrêts'!$A$10:$A$43,A9,'Suivi des arrêts'!$G$10:$G$43,BASE!$L$5)</f>
        <v>0</v>
      </c>
      <c r="EA9" s="12">
        <f>SUMIFS('Suivi des arrêts'!$AF$10:$AF$43,'Suivi des arrêts'!$A$10:$A$43,A9,'Suivi des arrêts'!$G$10:$G$43,BASE!$L$6)</f>
        <v>0</v>
      </c>
      <c r="EB9" s="12">
        <f>SUMIFS('Suivi des arrêts'!$AF$10:$AF$43,'Suivi des arrêts'!$A$10:$A$43,A9,'Suivi des arrêts'!$G$10:$G$43,BASE!$L$8)</f>
        <v>0</v>
      </c>
      <c r="EC9" s="12">
        <f t="shared" si="27"/>
        <v>0</v>
      </c>
      <c r="ED9" s="12">
        <f>SUMIFS('Suivi des arrêts'!$AF$10:$AF$43,'Suivi des arrêts'!$A$10:$A$43,A9,'Suivi des arrêts'!$G$10:$G$43,BASE!$L$7)</f>
        <v>0</v>
      </c>
      <c r="EE9" s="12">
        <f>SUMIFS('Absences 2017'!$Q$7:$Q$41,'Absences 2017'!$A$7:$A$41,A9,'Absences 2017'!$F$7:$F$41,BASE!$S$2)</f>
        <v>0</v>
      </c>
      <c r="EF9" s="12">
        <f>SUMIFS('Absences 2017'!$Q$7:$Q$41,'Absences 2017'!$A$7:$A$41,A9,'Absences 2017'!$F$7:$F$41,BASE!$S$3)</f>
        <v>0</v>
      </c>
      <c r="EG9" s="12">
        <f>SUMIFS('Absences 2017'!$Q$7:$Q$41,'Absences 2017'!$A$7:$A$41,A9,'Absences 2017'!$F$7:$F$41,BASE!$S$4)</f>
        <v>0</v>
      </c>
      <c r="EH9" s="87">
        <f>SUMIFS('Absences 2017'!$Q$7:$Q$41,'Absences 2017'!$A$7:$A$41,A9,'Absences 2017'!$F$7:$F$41,BASE!$S$5)</f>
        <v>0</v>
      </c>
      <c r="EI9" s="86">
        <f>SUMIFS('Suivi des arrêts'!$AG$10:$AG$43,'Suivi des arrêts'!$A$10:$A$43,A9,'Suivi des arrêts'!$G$10:$G$43,BASE!$L$3)</f>
        <v>0</v>
      </c>
      <c r="EJ9" s="12">
        <f>SUMIFS('Suivi des arrêts'!$AG$10:$AG$43,'Suivi des arrêts'!$A$10:$A$43,A9,'Suivi des arrêts'!$G$10:$G$43,BASE!$L$4)</f>
        <v>0</v>
      </c>
      <c r="EK9" s="12">
        <f t="shared" si="28"/>
        <v>0</v>
      </c>
      <c r="EL9" s="12">
        <f>SUMIFS('Suivi des arrêts'!$AG$10:$AG$43,'Suivi des arrêts'!$A$10:$A$43,A9,'Suivi des arrêts'!$G$10:$G$43,BASE!$L$1)</f>
        <v>0</v>
      </c>
      <c r="EM9" s="12">
        <f>SUMIFS('Suivi des arrêts'!$AG$10:$AG$43,'Suivi des arrêts'!$A$10:$A$43,A9,'Suivi des arrêts'!$G$10:$G$43,BASE!$L$2)</f>
        <v>0</v>
      </c>
      <c r="EN9" s="12">
        <f t="shared" si="29"/>
        <v>0</v>
      </c>
      <c r="EO9" s="12">
        <f>SUMIFS('Suivi des arrêts'!$AG$10:$AG$43,'Suivi des arrêts'!$A$10:$A$43,A9,'Suivi des arrêts'!$G$10:$G$43,BASE!$L$5)</f>
        <v>0</v>
      </c>
      <c r="EP9" s="12">
        <f>SUMIFS('Suivi des arrêts'!$AG$10:$AG$43,'Suivi des arrêts'!$A$10:$A$43,A9,'Suivi des arrêts'!$G$10:$G$43,BASE!$L$6)</f>
        <v>0</v>
      </c>
      <c r="EQ9" s="12">
        <f>SUMIFS('Suivi des arrêts'!$AG$10:$AG$43,'Suivi des arrêts'!$A$10:$A$43,A9,'Suivi des arrêts'!$G$10:$G$43,BASE!$L$8)</f>
        <v>0</v>
      </c>
      <c r="ER9" s="12">
        <f t="shared" si="30"/>
        <v>0</v>
      </c>
      <c r="ES9" s="12">
        <f>SUMIFS('Suivi des arrêts'!$AG$10:$AG$43,'Suivi des arrêts'!$A$10:$A$43,A9,'Suivi des arrêts'!$G$10:$G$43,BASE!$L$7)</f>
        <v>0</v>
      </c>
      <c r="ET9" s="12">
        <f>SUMIFS('Absences 2017'!$R$7:$R$41,'Absences 2017'!$A$7:$A$41,A9,'Absences 2017'!$F$7:$F$41,BASE!$S$2)</f>
        <v>0</v>
      </c>
      <c r="EU9" s="12">
        <f>SUMIFS('Absences 2017'!$R$7:$R$41,'Absences 2017'!$A$7:$A$41,A9,'Absences 2017'!$F$7:$F$41,BASE!$S$3)</f>
        <v>0</v>
      </c>
      <c r="EV9" s="12">
        <f>SUMIFS('Absences 2017'!$R$7:$R$41,'Absences 2017'!$A$7:$A$41,A9,'Absences 2017'!$F$7:$F$41,BASE!$S$4)</f>
        <v>0</v>
      </c>
      <c r="EW9" s="87">
        <f>SUMIFS('Absences 2017'!$R$7:$R$41,'Absences 2017'!$A$7:$A$41,A9,'Absences 2017'!$F$7:$F$41,BASE!$S$5)</f>
        <v>0</v>
      </c>
      <c r="EX9" s="86">
        <f>SUMIFS('Suivi des arrêts'!$AH$10:$AH$43,'Suivi des arrêts'!$A$10:$A$43,A9,'Suivi des arrêts'!$G$10:$G$43,BASE!$L$3)</f>
        <v>0</v>
      </c>
      <c r="EY9" s="12">
        <f>SUMIFS('Suivi des arrêts'!$AH$10:$AH$43,'Suivi des arrêts'!$A$10:$A$43,A9,'Suivi des arrêts'!$G$10:$G$43,BASE!$L$4)</f>
        <v>0</v>
      </c>
      <c r="EZ9" s="12">
        <f t="shared" si="31"/>
        <v>0</v>
      </c>
      <c r="FA9" s="12">
        <f>SUMIFS('Suivi des arrêts'!$AH$10:$AH$43,'Suivi des arrêts'!$A$10:$A$43,A9,'Suivi des arrêts'!$G$10:$G$43,BASE!$L$1)</f>
        <v>0</v>
      </c>
      <c r="FB9" s="12">
        <f>SUMIFS('Suivi des arrêts'!$AH$10:$AH$43,'Suivi des arrêts'!$A$10:$A$43,A9,'Suivi des arrêts'!$G$10:$G$43,BASE!$L$2)</f>
        <v>0</v>
      </c>
      <c r="FC9" s="12">
        <f t="shared" si="32"/>
        <v>0</v>
      </c>
      <c r="FD9" s="12">
        <f>SUMIFS('Suivi des arrêts'!$AH$10:$AH$43,'Suivi des arrêts'!$A$10:$A$43,A9,'Suivi des arrêts'!$G$10:$G$43,BASE!$L$5)</f>
        <v>0</v>
      </c>
      <c r="FE9" s="12">
        <f>SUMIFS('Suivi des arrêts'!$AH$10:$AH$43,'Suivi des arrêts'!$A$10:$A$43,A9,'Suivi des arrêts'!$G$10:$G$43,BASE!$L$6)</f>
        <v>0</v>
      </c>
      <c r="FF9" s="12">
        <f>SUMIFS('Suivi des arrêts'!$AH$10:$AH$43,'Suivi des arrêts'!$A$10:$A$43,A9,'Suivi des arrêts'!$G$10:$G$43,BASE!$L$8)</f>
        <v>0</v>
      </c>
      <c r="FG9" s="12">
        <f t="shared" si="33"/>
        <v>0</v>
      </c>
      <c r="FH9" s="12">
        <f>SUMIFS('Suivi des arrêts'!$AH$10:$AH$43,'Suivi des arrêts'!$A$10:$A$43,A9,'Suivi des arrêts'!$G$10:$G$43,BASE!$L$7)</f>
        <v>0</v>
      </c>
      <c r="FI9" s="12">
        <f>SUMIFS('Absences 2017'!$S$7:$S$41,'Absences 2017'!$A$7:$A$41,A9,'Absences 2017'!$F$7:$F$41,BASE!$S$2)</f>
        <v>0</v>
      </c>
      <c r="FJ9" s="12">
        <f>SUMIFS('Absences 2017'!$S$7:$S$41,'Absences 2017'!$A$7:$A$41,A9,'Absences 2017'!$F$7:$F$41,BASE!$S$3)</f>
        <v>0</v>
      </c>
      <c r="FK9" s="12">
        <f>SUMIFS('Absences 2017'!$S$7:$S$41,'Absences 2017'!$A$7:$A$41,A9,'Absences 2017'!$F$7:$F$41,BASE!$S$4)</f>
        <v>0</v>
      </c>
      <c r="FL9" s="87">
        <f>SUMIFS('Absences 2017'!$S$7:$S$41,'Absences 2017'!$A$7:$A$41,A9,'Absences 2017'!$F$7:$F$41,BASE!$S$5)</f>
        <v>0</v>
      </c>
      <c r="FM9" s="86">
        <f>SUMIFS('Suivi des arrêts'!$AI$10:$AI$43,'Suivi des arrêts'!$A$10:$A$43,A9,'Suivi des arrêts'!$G$10:$G$43,BASE!$L$3)</f>
        <v>0</v>
      </c>
      <c r="FN9" s="12">
        <f>SUMIFS('Suivi des arrêts'!$AI$10:$AI$43,'Suivi des arrêts'!$A$10:$A$43,A9,'Suivi des arrêts'!$G$10:$G$43,BASE!$L$4)</f>
        <v>0</v>
      </c>
      <c r="FO9" s="12">
        <f t="shared" si="34"/>
        <v>0</v>
      </c>
      <c r="FP9" s="12">
        <f>SUMIFS('Suivi des arrêts'!$AI$10:$AI$43,'Suivi des arrêts'!$A$10:$A$43,A9,'Suivi des arrêts'!$G$10:$G$43,BASE!$L$1)</f>
        <v>0</v>
      </c>
      <c r="FQ9" s="12">
        <f>SUMIFS('Suivi des arrêts'!$AI$10:$AI$43,'Suivi des arrêts'!$A$10:$A$43,A9,'Suivi des arrêts'!$G$10:$G$43,BASE!$L$2)</f>
        <v>0</v>
      </c>
      <c r="FR9" s="12">
        <f t="shared" si="35"/>
        <v>0</v>
      </c>
      <c r="FS9" s="12">
        <f>SUMIFS('Suivi des arrêts'!$AI$10:$AI$43,'Suivi des arrêts'!$A$10:$A$43,A9,'Suivi des arrêts'!$G$10:$G$43,BASE!$L$5)</f>
        <v>0</v>
      </c>
      <c r="FT9" s="12">
        <f>SUMIFS('Suivi des arrêts'!$AI$10:$AI$43,'Suivi des arrêts'!$A$10:$A$43,A9,'Suivi des arrêts'!$G$10:$G$43,BASE!$L$6)</f>
        <v>0</v>
      </c>
      <c r="FU9" s="12">
        <f>SUMIFS('Suivi des arrêts'!$AI$10:$AI$43,'Suivi des arrêts'!$A$10:$A$43,A9,'Suivi des arrêts'!$G$10:$G$43,BASE!$L$8)</f>
        <v>0</v>
      </c>
      <c r="FV9" s="12">
        <f t="shared" si="36"/>
        <v>0</v>
      </c>
      <c r="FW9" s="12">
        <f>SUMIFS('Suivi des arrêts'!$AI$10:$AI$43,'Suivi des arrêts'!$A$10:$A$43,A9,'Suivi des arrêts'!$G$10:$G$43,BASE!$L$7)</f>
        <v>0</v>
      </c>
      <c r="FX9" s="12">
        <f>SUMIFS('Absences 2017'!$T$7:$T$41,'Absences 2017'!$A$7:$A$41,A9,'Absences 2017'!$F$7:$F$41,BASE!$S$2)</f>
        <v>0</v>
      </c>
      <c r="FY9" s="12">
        <f>SUMIFS('Absences 2017'!$T$7:$T$41,'Absences 2017'!$A$7:$A$41,A9,'Absences 2017'!$F$7:$F$41,BASE!$S$3)</f>
        <v>0</v>
      </c>
      <c r="FZ9" s="12">
        <f>SUMIFS('Absences 2017'!$T$7:$T$41,'Absences 2017'!$A$7:$A$41,A9,'Absences 2017'!$F$7:$F$41,BASE!$S$4)</f>
        <v>0</v>
      </c>
      <c r="GA9" s="87">
        <f>SUMIFS('Absences 2017'!$T$7:$T$41,'Absences 2017'!$A$7:$A$41,A9,'Absences 2017'!$F$7:$F$41,BASE!$S$5)</f>
        <v>0</v>
      </c>
      <c r="GB9" s="22">
        <f t="shared" si="37"/>
        <v>0</v>
      </c>
      <c r="GC9" s="22">
        <f t="shared" si="38"/>
        <v>0</v>
      </c>
      <c r="GD9" s="22">
        <f t="shared" si="39"/>
        <v>0</v>
      </c>
      <c r="GE9" s="22">
        <f t="shared" si="0"/>
        <v>0</v>
      </c>
      <c r="GF9" s="22">
        <f t="shared" si="0"/>
        <v>0</v>
      </c>
      <c r="GG9" s="22">
        <f t="shared" si="0"/>
        <v>0</v>
      </c>
      <c r="GH9" s="22">
        <f t="shared" si="0"/>
        <v>0</v>
      </c>
      <c r="GI9" s="22">
        <f t="shared" si="0"/>
        <v>0</v>
      </c>
    </row>
    <row r="10" spans="1:191" x14ac:dyDescent="0.25">
      <c r="A10" s="8">
        <f>+BASE!A8</f>
        <v>0</v>
      </c>
      <c r="B10" s="9">
        <f>+BASE!B8</f>
        <v>0</v>
      </c>
      <c r="C10" s="9">
        <f>+BASE!C8</f>
        <v>0</v>
      </c>
      <c r="D10" s="86">
        <f>SUMIFS('Suivi des arrêts'!$X$10:$X$43,'Suivi des arrêts'!$A$10:$A$43,A10,'Suivi des arrêts'!$G$10:$G$43,BASE!$L$3)</f>
        <v>0</v>
      </c>
      <c r="E10" s="12">
        <f>SUMIFS('Suivi des arrêts'!$X$10:$X$43,'Suivi des arrêts'!$A$10:$A$43,A10,'Suivi des arrêts'!$G$10:$G$43,BASE!$L$4)</f>
        <v>0</v>
      </c>
      <c r="F10" s="12">
        <f t="shared" si="1"/>
        <v>0</v>
      </c>
      <c r="G10" s="12">
        <f>SUMIFS('Suivi des arrêts'!$X$10:$X$43,'Suivi des arrêts'!$A$10:$A$43,A10,'Suivi des arrêts'!$G$10:$G$43,BASE!$L$1)</f>
        <v>0</v>
      </c>
      <c r="H10" s="12">
        <f>SUMIFS('Suivi des arrêts'!$X$10:$X$43,'Suivi des arrêts'!$A$10:$A$43,A10,'Suivi des arrêts'!$G$10:$G$43,BASE!$L$2)</f>
        <v>0</v>
      </c>
      <c r="I10" s="12">
        <f t="shared" si="2"/>
        <v>0</v>
      </c>
      <c r="J10" s="12">
        <f>SUMIFS('Suivi des arrêts'!$X$10:$X$43,'Suivi des arrêts'!$A$10:$A$43,A10,'Suivi des arrêts'!$G$10:$G$43,BASE!$L$5)</f>
        <v>0</v>
      </c>
      <c r="K10" s="12">
        <f>SUMIFS('Suivi des arrêts'!$X$10:$X$43,'Suivi des arrêts'!$A$10:$A$43,A10,'Suivi des arrêts'!$G$10:$G$43,BASE!$L$6)</f>
        <v>0</v>
      </c>
      <c r="L10" s="12">
        <f>SUMIFS('Suivi des arrêts'!$X$10:$X$43,'Suivi des arrêts'!$A$10:$A$43,A10,'Suivi des arrêts'!$G$10:$G$43,BASE!$L$8)</f>
        <v>0</v>
      </c>
      <c r="M10" s="12">
        <f t="shared" si="3"/>
        <v>0</v>
      </c>
      <c r="N10" s="12">
        <f>SUMIFS('Suivi des arrêts'!$X$10:$X$43,'Suivi des arrêts'!$A$10:$A$43,A10,'Suivi des arrêts'!$G$10:$G$43,BASE!$L$7)</f>
        <v>0</v>
      </c>
      <c r="O10" s="12">
        <f>SUMIFS('Absences 2017'!$I$7:$I$41,'Absences 2017'!$A$7:$A$41,A10,'Absences 2017'!$F$7:$F$41,BASE!$S$2)</f>
        <v>0</v>
      </c>
      <c r="P10" s="12">
        <f>SUMIFS('Absences 2017'!$I$7:$I$41,'Absences 2017'!$A$7:$A$41,A10,'Absences 2017'!$F$7:$F$41,BASE!$S$3)</f>
        <v>0</v>
      </c>
      <c r="Q10" s="12">
        <f>SUMIFS('Absences 2017'!$I$7:$I$41,'Absences 2017'!$A$7:$A$41,A10,'Absences 2017'!$F$7:$F$41,BASE!$S$4)</f>
        <v>0</v>
      </c>
      <c r="R10" s="87">
        <f>SUMIFS('Absences 2017'!$I$7:$I$41,'Absences 2017'!$A$7:$A$41,A10,'Absences 2017'!$F$7:$F$41,BASE!$S$5)</f>
        <v>0</v>
      </c>
      <c r="S10" s="86">
        <f>SUMIFS('Suivi des arrêts'!$Y$10:$Y$43,'Suivi des arrêts'!$A$10:$A$43,A10,'Suivi des arrêts'!$G$10:$G$43,BASE!$L$3)</f>
        <v>0</v>
      </c>
      <c r="T10" s="12">
        <f>SUMIFS('Suivi des arrêts'!$Y$10:$Y$43,'Suivi des arrêts'!$A$10:$A$43,A10,'Suivi des arrêts'!$G$10:$G$43,BASE!$L$4)</f>
        <v>0</v>
      </c>
      <c r="U10" s="12">
        <f t="shared" si="4"/>
        <v>0</v>
      </c>
      <c r="V10" s="12">
        <f>SUMIFS('Suivi des arrêts'!$Y$10:$Y$43,'Suivi des arrêts'!$A$10:$A$43,A10,'Suivi des arrêts'!$G$10:$G$43,BASE!$L$1)</f>
        <v>0</v>
      </c>
      <c r="W10" s="12">
        <f>SUMIFS('Suivi des arrêts'!$Y$10:$Y$43,'Suivi des arrêts'!$A$10:$A$43,A10,'Suivi des arrêts'!$G$10:$G$43,BASE!$L$2)</f>
        <v>0</v>
      </c>
      <c r="X10" s="12">
        <f t="shared" si="5"/>
        <v>0</v>
      </c>
      <c r="Y10" s="12">
        <f>SUMIFS('Suivi des arrêts'!$Y$10:$Y$43,'Suivi des arrêts'!$A$10:$A$43,A10,'Suivi des arrêts'!$G$10:$G$43,BASE!$L$5)</f>
        <v>0</v>
      </c>
      <c r="Z10" s="12">
        <f>SUMIFS('Suivi des arrêts'!$Y$10:$Y$43,'Suivi des arrêts'!$A$10:$A$43,A10,'Suivi des arrêts'!$G$10:$G$43,BASE!$L$6)</f>
        <v>0</v>
      </c>
      <c r="AA10" s="12">
        <f>SUMIFS('Suivi des arrêts'!$Y$10:$Y$43,'Suivi des arrêts'!$A$10:$A$43,A10,'Suivi des arrêts'!$G$10:$G$43,BASE!$L$8)</f>
        <v>0</v>
      </c>
      <c r="AB10" s="12">
        <f t="shared" si="6"/>
        <v>0</v>
      </c>
      <c r="AC10" s="12">
        <f>SUMIFS('Suivi des arrêts'!$Y$10:$Y$43,'Suivi des arrêts'!$A$10:$A$43,A10,'Suivi des arrêts'!$G$10:$G$43,BASE!$L$7)</f>
        <v>0</v>
      </c>
      <c r="AD10" s="12">
        <f>SUMIFS('Absences 2017'!$J$7:$J$41,'Absences 2017'!$A$7:$A$41,A10,'Absences 2017'!$F$7:$F$41,BASE!$S$2)</f>
        <v>0</v>
      </c>
      <c r="AE10" s="12">
        <f>SUMIFS('Absences 2017'!$J$7:$J$41,'Absences 2017'!$A$7:$A$41,A10,'Absences 2017'!$F$7:$F$41,BASE!$S$3)</f>
        <v>0</v>
      </c>
      <c r="AF10" s="12">
        <f>SUMIFS('Absences 2017'!$J$7:$J$41,'Absences 2017'!$A$7:$A$41,A10,'Absences 2017'!$F$7:$F$41,BASE!$S$4)</f>
        <v>0</v>
      </c>
      <c r="AG10" s="87">
        <f>SUMIFS('Absences 2017'!$J$7:$J$41,'Absences 2017'!$A$7:$A$41,A10,'Absences 2017'!$F$7:$F$41,BASE!$S$5)</f>
        <v>0</v>
      </c>
      <c r="AH10" s="86">
        <f>SUMIFS('Suivi des arrêts'!$Z$10:$Z$43,'Suivi des arrêts'!$A$10:$A$43,A10,'Suivi des arrêts'!$G$10:$G$43,BASE!$L$3)</f>
        <v>0</v>
      </c>
      <c r="AI10" s="12">
        <f>SUMIFS('Suivi des arrêts'!$Z$10:$Z$43,'Suivi des arrêts'!$A$10:$A$43,A10,'Suivi des arrêts'!$G$10:$G$43,BASE!$L$4)</f>
        <v>0</v>
      </c>
      <c r="AJ10" s="12">
        <f t="shared" si="7"/>
        <v>0</v>
      </c>
      <c r="AK10" s="12">
        <f>SUMIFS('Suivi des arrêts'!$Z$10:$Z$43,'Suivi des arrêts'!$A$10:$A$43,A10,'Suivi des arrêts'!$G$10:$G$43,BASE!$L$1)</f>
        <v>0</v>
      </c>
      <c r="AL10" s="12">
        <f>SUMIFS('Suivi des arrêts'!$Z$10:$Z$43,'Suivi des arrêts'!$A$10:$A$43,A10,'Suivi des arrêts'!$G$10:$G$43,BASE!$L$2)</f>
        <v>0</v>
      </c>
      <c r="AM10" s="12">
        <f t="shared" si="8"/>
        <v>0</v>
      </c>
      <c r="AN10" s="12">
        <f>SUMIFS('Suivi des arrêts'!$Z$10:$Z$43,'Suivi des arrêts'!$A$10:$A$43,A10,'Suivi des arrêts'!$G$10:$G$43,BASE!$L$5)</f>
        <v>0</v>
      </c>
      <c r="AO10" s="12">
        <f>SUMIFS('Suivi des arrêts'!$Z$10:$Z$43,'Suivi des arrêts'!$A$10:$A$43,A10,'Suivi des arrêts'!$G$10:$G$43,BASE!$L$6)</f>
        <v>0</v>
      </c>
      <c r="AP10" s="12">
        <f>SUMIFS('Suivi des arrêts'!$Z$10:$Z$43,'Suivi des arrêts'!$A$10:$A$43,A10,'Suivi des arrêts'!$G$10:$G$43,BASE!$L$8)</f>
        <v>0</v>
      </c>
      <c r="AQ10" s="12">
        <f t="shared" si="9"/>
        <v>0</v>
      </c>
      <c r="AR10" s="12">
        <f>SUMIFS('Suivi des arrêts'!$Z$10:$Z$43,'Suivi des arrêts'!$A$10:$A$43,A10,'Suivi des arrêts'!$G$10:$G$43,BASE!$L$7)</f>
        <v>0</v>
      </c>
      <c r="AS10" s="12">
        <f>SUMIFS('Absences 2017'!$K$7:$K$41,'Absences 2017'!$A$7:$A$41,A10,'Absences 2017'!$F$7:$F$41,BASE!$S$2)</f>
        <v>0</v>
      </c>
      <c r="AT10" s="12">
        <f>SUMIFS('Absences 2017'!$K$7:$K$41,'Absences 2017'!$A$7:$A$41,A10,'Absences 2017'!$F$7:$F$41,BASE!$S$3)</f>
        <v>0</v>
      </c>
      <c r="AU10" s="12">
        <f>SUMIFS('Absences 2017'!$K$7:$K$41,'Absences 2017'!$A$7:$A$41,A10,'Absences 2017'!$F$7:$F$41,BASE!$S$4)</f>
        <v>0</v>
      </c>
      <c r="AV10" s="87">
        <f>SUMIFS('Absences 2017'!$K$7:$K$41,'Absences 2017'!$A$7:$A$41,A10,'Absences 2017'!$F$7:$F$41,BASE!$S$5)</f>
        <v>0</v>
      </c>
      <c r="AW10" s="86">
        <f>SUMIFS('Suivi des arrêts'!$AA$10:$AA$43,'Suivi des arrêts'!$A$10:$A$43,A10,'Suivi des arrêts'!$G$10:$G$43,BASE!$L$3)</f>
        <v>0</v>
      </c>
      <c r="AX10" s="12">
        <f>SUMIFS('Suivi des arrêts'!$AA$10:$AA$43,'Suivi des arrêts'!$A$10:$A$43,A10,'Suivi des arrêts'!$G$10:$G$43,BASE!$L$4)</f>
        <v>0</v>
      </c>
      <c r="AY10" s="12">
        <f t="shared" si="10"/>
        <v>0</v>
      </c>
      <c r="AZ10" s="12">
        <f>SUMIFS('Suivi des arrêts'!$AA$10:$AA$43,'Suivi des arrêts'!$A$10:$A$43,A10,'Suivi des arrêts'!$G$10:$G$43,BASE!$L$1)</f>
        <v>0</v>
      </c>
      <c r="BA10" s="12">
        <f>SUMIFS('Suivi des arrêts'!$AA$10:$AA$43,'Suivi des arrêts'!$A$10:$A$43,A10,'Suivi des arrêts'!$G$10:$G$43,BASE!$L$2)</f>
        <v>0</v>
      </c>
      <c r="BB10" s="12">
        <f t="shared" si="11"/>
        <v>0</v>
      </c>
      <c r="BC10" s="12">
        <f>SUMIFS('Suivi des arrêts'!$AA$10:$AA$43,'Suivi des arrêts'!$A$10:$A$43,A10,'Suivi des arrêts'!$G$10:$G$43,BASE!$L$5)</f>
        <v>0</v>
      </c>
      <c r="BD10" s="12">
        <f>SUMIFS('Suivi des arrêts'!$AA$10:$AA$43,'Suivi des arrêts'!$A$10:$A$43,A10,'Suivi des arrêts'!$G$10:$G$43,BASE!$L$6)</f>
        <v>0</v>
      </c>
      <c r="BE10" s="12">
        <f>SUMIFS('Suivi des arrêts'!$AA$10:$AA$43,'Suivi des arrêts'!$A$10:$A$43,A10,'Suivi des arrêts'!$G$10:$G$43,BASE!$L$8)</f>
        <v>0</v>
      </c>
      <c r="BF10" s="12">
        <f t="shared" si="12"/>
        <v>0</v>
      </c>
      <c r="BG10" s="12">
        <f>SUMIFS('Suivi des arrêts'!$AA$10:$AA$43,'Suivi des arrêts'!$A$10:$A$43,A10,'Suivi des arrêts'!$G$10:$G$43,BASE!$L$7)</f>
        <v>0</v>
      </c>
      <c r="BH10" s="12">
        <f>SUMIFS('Absences 2017'!$L$7:$L$41,'Absences 2017'!$A$7:$A$41,A10,'Absences 2017'!$F$7:$F$41,BASE!$S$2)</f>
        <v>0</v>
      </c>
      <c r="BI10" s="12">
        <f>SUMIFS('Absences 2017'!$L$7:$L$41,'Absences 2017'!$A$7:$A$41,A10,'Absences 2017'!$F$7:$F$41,BASE!$S$3)</f>
        <v>0</v>
      </c>
      <c r="BJ10" s="12">
        <f>SUMIFS('Absences 2017'!$L$7:$L$41,'Absences 2017'!$A$7:$A$41,A10,'Absences 2017'!$F$7:$F$41,BASE!$S$4)</f>
        <v>0</v>
      </c>
      <c r="BK10" s="87">
        <f>SUMIFS('Absences 2017'!$L$7:$L$41,'Absences 2017'!$A$7:$A$41,A10,'Absences 2017'!$F$7:$F$41,BASE!$S$5)</f>
        <v>0</v>
      </c>
      <c r="BL10" s="86">
        <f>SUMIFS('Suivi des arrêts'!$AB$10:$AB$43,'Suivi des arrêts'!$A$10:$A$43,A10,'Suivi des arrêts'!$G$10:$G$43,BASE!$L$3)</f>
        <v>0</v>
      </c>
      <c r="BM10" s="12">
        <f>SUMIFS('Suivi des arrêts'!$AB$10:$AB$43,'Suivi des arrêts'!$A$10:$A$43,A10,'Suivi des arrêts'!$G$10:$G$43,BASE!$L$4)</f>
        <v>0</v>
      </c>
      <c r="BN10" s="12">
        <f t="shared" si="13"/>
        <v>0</v>
      </c>
      <c r="BO10" s="12">
        <f>SUMIFS('Suivi des arrêts'!$AB$10:$AB$43,'Suivi des arrêts'!$A$10:$A$43,A10,'Suivi des arrêts'!$G$10:$G$43,BASE!$L$1)</f>
        <v>0</v>
      </c>
      <c r="BP10" s="12">
        <f>SUMIFS('Suivi des arrêts'!$AB$10:$AB$43,'Suivi des arrêts'!$A$10:$A$43,A10,'Suivi des arrêts'!$G$10:$G$43,BASE!$L$2)</f>
        <v>0</v>
      </c>
      <c r="BQ10" s="12">
        <f t="shared" si="14"/>
        <v>0</v>
      </c>
      <c r="BR10" s="12">
        <f>SUMIFS('Suivi des arrêts'!$AB$10:$AB$43,'Suivi des arrêts'!$A$10:$A$43,A10,'Suivi des arrêts'!$G$10:$G$43,BASE!$L$5)</f>
        <v>0</v>
      </c>
      <c r="BS10" s="12">
        <f>SUMIFS('Suivi des arrêts'!$AB$10:$AB$43,'Suivi des arrêts'!$A$10:$A$43,A10,'Suivi des arrêts'!$G$10:$G$43,BASE!$L$6)</f>
        <v>0</v>
      </c>
      <c r="BT10" s="12">
        <f>SUMIFS('Suivi des arrêts'!$AB$10:$AB$43,'Suivi des arrêts'!$A$10:$A$43,A10,'Suivi des arrêts'!$G$10:$G$43,BASE!$L$8)</f>
        <v>0</v>
      </c>
      <c r="BU10" s="12">
        <f t="shared" si="15"/>
        <v>0</v>
      </c>
      <c r="BV10" s="12">
        <f>SUMIFS('Suivi des arrêts'!$AB$10:$AB$43,'Suivi des arrêts'!$A$10:$A$43,A10,'Suivi des arrêts'!$G$10:$G$43,BASE!$L$7)</f>
        <v>0</v>
      </c>
      <c r="BW10" s="12">
        <f>SUMIFS('Absences 2017'!$M$7:$M$41,'Absences 2017'!$A$7:$A$41,A10,'Absences 2017'!$F$7:$F$41,BASE!$S$2)</f>
        <v>0</v>
      </c>
      <c r="BX10" s="12">
        <f>SUMIFS('Absences 2017'!$M$7:$M$41,'Absences 2017'!$A$7:$A$41,A10,'Absences 2017'!$F$7:$F$41,BASE!$S$3)</f>
        <v>0</v>
      </c>
      <c r="BY10" s="12">
        <f>SUMIFS('Absences 2017'!$M$7:$M$41,'Absences 2017'!$A$7:$A$41,A10,'Absences 2017'!$F$7:$F$41,BASE!$S$4)</f>
        <v>0</v>
      </c>
      <c r="BZ10" s="87">
        <f>SUMIFS('Absences 2017'!$M$7:$M$41,'Absences 2017'!$A$7:$A$41,A10,'Absences 2017'!$F$7:$F$41,BASE!$S$5)</f>
        <v>0</v>
      </c>
      <c r="CA10" s="86">
        <f>SUMIFS('Suivi des arrêts'!$AC$10:$AC$43,'Suivi des arrêts'!$A$10:$A$43,A10,'Suivi des arrêts'!$G$10:$G$43,BASE!$L$3)</f>
        <v>0</v>
      </c>
      <c r="CB10" s="12">
        <f>SUMIFS('Suivi des arrêts'!$AC$10:$AC$43,'Suivi des arrêts'!$A$10:$A$43,A10,'Suivi des arrêts'!$G$10:$G$43,BASE!$L$4)</f>
        <v>0</v>
      </c>
      <c r="CC10" s="12">
        <f t="shared" si="16"/>
        <v>0</v>
      </c>
      <c r="CD10" s="12">
        <f>SUMIFS('Suivi des arrêts'!$AC$10:$AC$43,'Suivi des arrêts'!$A$10:$A$43,A10,'Suivi des arrêts'!$G$10:$G$43,BASE!$L$1)</f>
        <v>0</v>
      </c>
      <c r="CE10" s="12">
        <f>SUMIFS('Suivi des arrêts'!$AC$10:$AC$43,'Suivi des arrêts'!$A$10:$A$43,A10,'Suivi des arrêts'!$G$10:$G$43,BASE!$L$2)</f>
        <v>0</v>
      </c>
      <c r="CF10" s="12">
        <f t="shared" si="17"/>
        <v>0</v>
      </c>
      <c r="CG10" s="12">
        <f>SUMIFS('Suivi des arrêts'!$AC$10:$AC$43,'Suivi des arrêts'!$A$10:$A$43,A10,'Suivi des arrêts'!$G$10:$G$43,BASE!$L$5)</f>
        <v>0</v>
      </c>
      <c r="CH10" s="12">
        <f>SUMIFS('Suivi des arrêts'!$AC$10:$AC$43,'Suivi des arrêts'!$A$10:$A$43,A10,'Suivi des arrêts'!$G$10:$G$43,BASE!$L$6)</f>
        <v>0</v>
      </c>
      <c r="CI10" s="12">
        <f>SUMIFS('Suivi des arrêts'!$AC$10:$AC$43,'Suivi des arrêts'!$A$10:$A$43,A10,'Suivi des arrêts'!$G$10:$G$43,BASE!$L$8)</f>
        <v>0</v>
      </c>
      <c r="CJ10" s="12">
        <f t="shared" si="18"/>
        <v>0</v>
      </c>
      <c r="CK10" s="12">
        <f>SUMIFS('Suivi des arrêts'!$AC$10:$AC$43,'Suivi des arrêts'!$A$10:$A$43,A10,'Suivi des arrêts'!$G$10:$G$43,BASE!$L$7)</f>
        <v>0</v>
      </c>
      <c r="CL10" s="12">
        <f>SUMIFS('Absences 2017'!$N$7:$N$41,'Absences 2017'!$A$7:$A$41,A10,'Absences 2017'!$F$7:$F$41,BASE!$S$2)</f>
        <v>0</v>
      </c>
      <c r="CM10" s="12">
        <f>SUMIFS('Absences 2017'!$N$7:$N$41,'Absences 2017'!$A$7:$A$41,A10,'Absences 2017'!$F$7:$F$41,BASE!$S$3)</f>
        <v>0</v>
      </c>
      <c r="CN10" s="12">
        <f>SUMIFS('Absences 2017'!$N$7:$N$41,'Absences 2017'!$A$7:$A$41,A10,'Absences 2017'!$F$7:$F$41,BASE!$S$4)</f>
        <v>0</v>
      </c>
      <c r="CO10" s="87">
        <f>SUMIFS('Absences 2017'!$N$7:$N$41,'Absences 2017'!$A$7:$A$41,A10,'Absences 2017'!$F$7:$F$41,BASE!$S$5)</f>
        <v>0</v>
      </c>
      <c r="CP10" s="86">
        <f>SUMIFS('Suivi des arrêts'!$AD$10:$AD$43,'Suivi des arrêts'!$A$10:$A$43,A10,'Suivi des arrêts'!$G$10:$G$43,BASE!$L$3)</f>
        <v>0</v>
      </c>
      <c r="CQ10" s="12">
        <f>SUMIFS('Suivi des arrêts'!$AD$10:$AD$43,'Suivi des arrêts'!$A$10:$A$43,A10,'Suivi des arrêts'!$G$10:$G$43,BASE!$L$4)</f>
        <v>0</v>
      </c>
      <c r="CR10" s="12">
        <f t="shared" si="19"/>
        <v>0</v>
      </c>
      <c r="CS10" s="12">
        <f>SUMIFS('Suivi des arrêts'!$AD$10:$AD$43,'Suivi des arrêts'!$A$10:$A$43,A10,'Suivi des arrêts'!$G$10:$G$43,BASE!$L$1)</f>
        <v>0</v>
      </c>
      <c r="CT10" s="12">
        <f>SUMIFS('Suivi des arrêts'!$AD$10:$AD$43,'Suivi des arrêts'!$A$10:$A$43,A10,'Suivi des arrêts'!$G$10:$G$43,BASE!$L$2)</f>
        <v>0</v>
      </c>
      <c r="CU10" s="12">
        <f t="shared" si="20"/>
        <v>0</v>
      </c>
      <c r="CV10" s="12">
        <f>SUMIFS('Suivi des arrêts'!$AD$10:$AD$43,'Suivi des arrêts'!$A$10:$A$43,A10,'Suivi des arrêts'!$G$10:$G$43,BASE!$L$5)</f>
        <v>0</v>
      </c>
      <c r="CW10" s="12">
        <f>SUMIFS('Suivi des arrêts'!$AD$10:$AD$43,'Suivi des arrêts'!$A$10:$A$43,A10,'Suivi des arrêts'!$G$10:$G$43,BASE!$L$6)</f>
        <v>0</v>
      </c>
      <c r="CX10" s="12">
        <f>SUMIFS('Suivi des arrêts'!$AD$10:$AD$43,'Suivi des arrêts'!$A$10:$A$43,A10,'Suivi des arrêts'!$G$10:$G$43,BASE!$L$8)</f>
        <v>0</v>
      </c>
      <c r="CY10" s="12">
        <f t="shared" si="21"/>
        <v>0</v>
      </c>
      <c r="CZ10" s="12">
        <f>SUMIFS('Suivi des arrêts'!$AD$10:$AD$43,'Suivi des arrêts'!$A$10:$A$43,A10,'Suivi des arrêts'!$G$10:$G$43,BASE!$L$7)</f>
        <v>0</v>
      </c>
      <c r="DA10" s="12">
        <f>SUMIFS('Absences 2017'!$O$7:$O$41,'Absences 2017'!$A$7:$A$41,A10,'Absences 2017'!$F$7:$F$41,BASE!$S$2)</f>
        <v>0</v>
      </c>
      <c r="DB10" s="12">
        <f>SUMIFS('Absences 2017'!$O$7:$O$41,'Absences 2017'!$A$7:$A$41,A10,'Absences 2017'!$F$7:$F$41,BASE!$S$3)</f>
        <v>0</v>
      </c>
      <c r="DC10" s="12">
        <f>SUMIFS('Absences 2017'!$O$7:$O$41,'Absences 2017'!$A$7:$A$41,A10,'Absences 2017'!$F$7:$F$41,BASE!$S$4)</f>
        <v>0</v>
      </c>
      <c r="DD10" s="87">
        <f>SUMIFS('Absences 2017'!$O$7:$O$41,'Absences 2017'!$A$7:$A$41,A10,'Absences 2017'!$F$7:$F$41,BASE!$S$5)</f>
        <v>0</v>
      </c>
      <c r="DE10" s="86">
        <f>SUMIFS('Suivi des arrêts'!$AE$10:$AE$43,'Suivi des arrêts'!$A$10:$A$43,A10,'Suivi des arrêts'!$G$10:$G$43,BASE!$L$3)</f>
        <v>0</v>
      </c>
      <c r="DF10" s="12">
        <f>SUMIFS('Suivi des arrêts'!$AE$10:$AE$43,'Suivi des arrêts'!$A$10:$A$43,A10,'Suivi des arrêts'!$G$10:$G$43,BASE!$L$4)</f>
        <v>0</v>
      </c>
      <c r="DG10" s="12">
        <f t="shared" si="22"/>
        <v>0</v>
      </c>
      <c r="DH10" s="12">
        <f>SUMIFS('Suivi des arrêts'!$AE$10:$AE$43,'Suivi des arrêts'!$A$10:$A$43,A10,'Suivi des arrêts'!$G$10:$G$43,BASE!$L$1)</f>
        <v>0</v>
      </c>
      <c r="DI10" s="12">
        <f>SUMIFS('Suivi des arrêts'!$AE$10:$AE$43,'Suivi des arrêts'!$A$10:$A$43,A10,'Suivi des arrêts'!$G$10:$G$43,BASE!$L$2)</f>
        <v>0</v>
      </c>
      <c r="DJ10" s="12">
        <f t="shared" si="23"/>
        <v>0</v>
      </c>
      <c r="DK10" s="12">
        <f>SUMIFS('Suivi des arrêts'!$AE$10:$AE$43,'Suivi des arrêts'!$A$10:$A$43,A10,'Suivi des arrêts'!$G$10:$G$43,BASE!$L$5)</f>
        <v>0</v>
      </c>
      <c r="DL10" s="12">
        <f>SUMIFS('Suivi des arrêts'!$AE$10:$AE$43,'Suivi des arrêts'!$A$10:$A$43,A10,'Suivi des arrêts'!$G$10:$G$43,BASE!$L$6)</f>
        <v>0</v>
      </c>
      <c r="DM10" s="12">
        <f>SUMIFS('Suivi des arrêts'!$AE$10:$AE$43,'Suivi des arrêts'!$A$10:$A$43,A10,'Suivi des arrêts'!$G$10:$G$43,BASE!$L$8)</f>
        <v>0</v>
      </c>
      <c r="DN10" s="12">
        <f t="shared" si="24"/>
        <v>0</v>
      </c>
      <c r="DO10" s="12">
        <f>SUMIFS('Suivi des arrêts'!$AE$10:$AE$43,'Suivi des arrêts'!$A$10:$A$43,A10,'Suivi des arrêts'!$G$10:$G$43,BASE!$L$7)</f>
        <v>0</v>
      </c>
      <c r="DP10" s="12">
        <f>SUMIFS('Absences 2017'!$P$7:$P$41,'Absences 2017'!$A$7:$A$41,A10,'Absences 2017'!$F$7:$F$41,BASE!$S$2)</f>
        <v>0</v>
      </c>
      <c r="DQ10" s="12">
        <f>SUMIFS('Absences 2017'!$P$7:$P$41,'Absences 2017'!$A$7:$A$41,A10,'Absences 2017'!$F$7:$F$41,BASE!$S$3)</f>
        <v>0</v>
      </c>
      <c r="DR10" s="12">
        <f>SUMIFS('Absences 2017'!$P$7:$P$41,'Absences 2017'!$A$7:$A$41,A10,'Absences 2017'!$F$7:$F$41,BASE!$S$4)</f>
        <v>0</v>
      </c>
      <c r="DS10" s="87">
        <f>SUMIFS('Absences 2017'!$P$7:$P$41,'Absences 2017'!$A$7:$A$41,A10,'Absences 2017'!$F$7:$F$41,BASE!$S$5)</f>
        <v>0</v>
      </c>
      <c r="DT10" s="86">
        <f>SUMIFS('Suivi des arrêts'!$AF$10:$AF$43,'Suivi des arrêts'!$A$10:$A$43,A10,'Suivi des arrêts'!$G$10:$G$43,BASE!$L$3)</f>
        <v>0</v>
      </c>
      <c r="DU10" s="12">
        <f>SUMIFS('Suivi des arrêts'!$AF$10:$AF$43,'Suivi des arrêts'!$A$10:$A$43,A10,'Suivi des arrêts'!$G$10:$G$43,BASE!$L$4)</f>
        <v>0</v>
      </c>
      <c r="DV10" s="12">
        <f t="shared" si="25"/>
        <v>0</v>
      </c>
      <c r="DW10" s="12">
        <f>SUMIFS('Suivi des arrêts'!$AF$10:$AF$43,'Suivi des arrêts'!$A$10:$A$43,A10,'Suivi des arrêts'!$G$10:$G$43,BASE!$L$1)</f>
        <v>0</v>
      </c>
      <c r="DX10" s="12">
        <f>SUMIFS('Suivi des arrêts'!$AF$10:$AF$43,'Suivi des arrêts'!$A$10:$A$43,A10,'Suivi des arrêts'!$G$10:$G$43,BASE!$L$2)</f>
        <v>0</v>
      </c>
      <c r="DY10" s="12">
        <f t="shared" si="26"/>
        <v>0</v>
      </c>
      <c r="DZ10" s="12">
        <f>SUMIFS('Suivi des arrêts'!$AF$10:$AF$43,'Suivi des arrêts'!$A$10:$A$43,A10,'Suivi des arrêts'!$G$10:$G$43,BASE!$L$5)</f>
        <v>0</v>
      </c>
      <c r="EA10" s="12">
        <f>SUMIFS('Suivi des arrêts'!$AF$10:$AF$43,'Suivi des arrêts'!$A$10:$A$43,A10,'Suivi des arrêts'!$G$10:$G$43,BASE!$L$6)</f>
        <v>0</v>
      </c>
      <c r="EB10" s="12">
        <f>SUMIFS('Suivi des arrêts'!$AF$10:$AF$43,'Suivi des arrêts'!$A$10:$A$43,A10,'Suivi des arrêts'!$G$10:$G$43,BASE!$L$8)</f>
        <v>0</v>
      </c>
      <c r="EC10" s="12">
        <f t="shared" si="27"/>
        <v>0</v>
      </c>
      <c r="ED10" s="12">
        <f>SUMIFS('Suivi des arrêts'!$AF$10:$AF$43,'Suivi des arrêts'!$A$10:$A$43,A10,'Suivi des arrêts'!$G$10:$G$43,BASE!$L$7)</f>
        <v>0</v>
      </c>
      <c r="EE10" s="12">
        <f>SUMIFS('Absences 2017'!$Q$7:$Q$41,'Absences 2017'!$A$7:$A$41,A10,'Absences 2017'!$F$7:$F$41,BASE!$S$2)</f>
        <v>0</v>
      </c>
      <c r="EF10" s="12">
        <f>SUMIFS('Absences 2017'!$Q$7:$Q$41,'Absences 2017'!$A$7:$A$41,A10,'Absences 2017'!$F$7:$F$41,BASE!$S$3)</f>
        <v>0</v>
      </c>
      <c r="EG10" s="12">
        <f>SUMIFS('Absences 2017'!$Q$7:$Q$41,'Absences 2017'!$A$7:$A$41,A10,'Absences 2017'!$F$7:$F$41,BASE!$S$4)</f>
        <v>0</v>
      </c>
      <c r="EH10" s="87">
        <f>SUMIFS('Absences 2017'!$Q$7:$Q$41,'Absences 2017'!$A$7:$A$41,A10,'Absences 2017'!$F$7:$F$41,BASE!$S$5)</f>
        <v>0</v>
      </c>
      <c r="EI10" s="86">
        <f>SUMIFS('Suivi des arrêts'!$AG$10:$AG$43,'Suivi des arrêts'!$A$10:$A$43,A10,'Suivi des arrêts'!$G$10:$G$43,BASE!$L$3)</f>
        <v>0</v>
      </c>
      <c r="EJ10" s="12">
        <f>SUMIFS('Suivi des arrêts'!$AG$10:$AG$43,'Suivi des arrêts'!$A$10:$A$43,A10,'Suivi des arrêts'!$G$10:$G$43,BASE!$L$4)</f>
        <v>0</v>
      </c>
      <c r="EK10" s="12">
        <f t="shared" si="28"/>
        <v>0</v>
      </c>
      <c r="EL10" s="12">
        <f>SUMIFS('Suivi des arrêts'!$AG$10:$AG$43,'Suivi des arrêts'!$A$10:$A$43,A10,'Suivi des arrêts'!$G$10:$G$43,BASE!$L$1)</f>
        <v>0</v>
      </c>
      <c r="EM10" s="12">
        <f>SUMIFS('Suivi des arrêts'!$AG$10:$AG$43,'Suivi des arrêts'!$A$10:$A$43,A10,'Suivi des arrêts'!$G$10:$G$43,BASE!$L$2)</f>
        <v>0</v>
      </c>
      <c r="EN10" s="12">
        <f t="shared" si="29"/>
        <v>0</v>
      </c>
      <c r="EO10" s="12">
        <f>SUMIFS('Suivi des arrêts'!$AG$10:$AG$43,'Suivi des arrêts'!$A$10:$A$43,A10,'Suivi des arrêts'!$G$10:$G$43,BASE!$L$5)</f>
        <v>0</v>
      </c>
      <c r="EP10" s="12">
        <f>SUMIFS('Suivi des arrêts'!$AG$10:$AG$43,'Suivi des arrêts'!$A$10:$A$43,A10,'Suivi des arrêts'!$G$10:$G$43,BASE!$L$6)</f>
        <v>0</v>
      </c>
      <c r="EQ10" s="12">
        <f>SUMIFS('Suivi des arrêts'!$AG$10:$AG$43,'Suivi des arrêts'!$A$10:$A$43,A10,'Suivi des arrêts'!$G$10:$G$43,BASE!$L$8)</f>
        <v>0</v>
      </c>
      <c r="ER10" s="12">
        <f t="shared" si="30"/>
        <v>0</v>
      </c>
      <c r="ES10" s="12">
        <f>SUMIFS('Suivi des arrêts'!$AG$10:$AG$43,'Suivi des arrêts'!$A$10:$A$43,A10,'Suivi des arrêts'!$G$10:$G$43,BASE!$L$7)</f>
        <v>0</v>
      </c>
      <c r="ET10" s="12">
        <f>SUMIFS('Absences 2017'!$R$7:$R$41,'Absences 2017'!$A$7:$A$41,A10,'Absences 2017'!$F$7:$F$41,BASE!$S$2)</f>
        <v>0</v>
      </c>
      <c r="EU10" s="12">
        <f>SUMIFS('Absences 2017'!$R$7:$R$41,'Absences 2017'!$A$7:$A$41,A10,'Absences 2017'!$F$7:$F$41,BASE!$S$3)</f>
        <v>0</v>
      </c>
      <c r="EV10" s="12">
        <f>SUMIFS('Absences 2017'!$R$7:$R$41,'Absences 2017'!$A$7:$A$41,A10,'Absences 2017'!$F$7:$F$41,BASE!$S$4)</f>
        <v>0</v>
      </c>
      <c r="EW10" s="87">
        <f>SUMIFS('Absences 2017'!$R$7:$R$41,'Absences 2017'!$A$7:$A$41,A10,'Absences 2017'!$F$7:$F$41,BASE!$S$5)</f>
        <v>0</v>
      </c>
      <c r="EX10" s="86">
        <f>SUMIFS('Suivi des arrêts'!$AH$10:$AH$43,'Suivi des arrêts'!$A$10:$A$43,A10,'Suivi des arrêts'!$G$10:$G$43,BASE!$L$3)</f>
        <v>0</v>
      </c>
      <c r="EY10" s="12">
        <f>SUMIFS('Suivi des arrêts'!$AH$10:$AH$43,'Suivi des arrêts'!$A$10:$A$43,A10,'Suivi des arrêts'!$G$10:$G$43,BASE!$L$4)</f>
        <v>0</v>
      </c>
      <c r="EZ10" s="12">
        <f t="shared" si="31"/>
        <v>0</v>
      </c>
      <c r="FA10" s="12">
        <f>SUMIFS('Suivi des arrêts'!$AH$10:$AH$43,'Suivi des arrêts'!$A$10:$A$43,A10,'Suivi des arrêts'!$G$10:$G$43,BASE!$L$1)</f>
        <v>0</v>
      </c>
      <c r="FB10" s="12">
        <f>SUMIFS('Suivi des arrêts'!$AH$10:$AH$43,'Suivi des arrêts'!$A$10:$A$43,A10,'Suivi des arrêts'!$G$10:$G$43,BASE!$L$2)</f>
        <v>0</v>
      </c>
      <c r="FC10" s="12">
        <f t="shared" si="32"/>
        <v>0</v>
      </c>
      <c r="FD10" s="12">
        <f>SUMIFS('Suivi des arrêts'!$AH$10:$AH$43,'Suivi des arrêts'!$A$10:$A$43,A10,'Suivi des arrêts'!$G$10:$G$43,BASE!$L$5)</f>
        <v>0</v>
      </c>
      <c r="FE10" s="12">
        <f>SUMIFS('Suivi des arrêts'!$AH$10:$AH$43,'Suivi des arrêts'!$A$10:$A$43,A10,'Suivi des arrêts'!$G$10:$G$43,BASE!$L$6)</f>
        <v>0</v>
      </c>
      <c r="FF10" s="12">
        <f>SUMIFS('Suivi des arrêts'!$AH$10:$AH$43,'Suivi des arrêts'!$A$10:$A$43,A10,'Suivi des arrêts'!$G$10:$G$43,BASE!$L$8)</f>
        <v>0</v>
      </c>
      <c r="FG10" s="12">
        <f t="shared" si="33"/>
        <v>0</v>
      </c>
      <c r="FH10" s="12">
        <f>SUMIFS('Suivi des arrêts'!$AH$10:$AH$43,'Suivi des arrêts'!$A$10:$A$43,A10,'Suivi des arrêts'!$G$10:$G$43,BASE!$L$7)</f>
        <v>0</v>
      </c>
      <c r="FI10" s="12">
        <f>SUMIFS('Absences 2017'!$S$7:$S$41,'Absences 2017'!$A$7:$A$41,A10,'Absences 2017'!$F$7:$F$41,BASE!$S$2)</f>
        <v>0</v>
      </c>
      <c r="FJ10" s="12">
        <f>SUMIFS('Absences 2017'!$S$7:$S$41,'Absences 2017'!$A$7:$A$41,A10,'Absences 2017'!$F$7:$F$41,BASE!$S$3)</f>
        <v>0</v>
      </c>
      <c r="FK10" s="12">
        <f>SUMIFS('Absences 2017'!$S$7:$S$41,'Absences 2017'!$A$7:$A$41,A10,'Absences 2017'!$F$7:$F$41,BASE!$S$4)</f>
        <v>0</v>
      </c>
      <c r="FL10" s="87">
        <f>SUMIFS('Absences 2017'!$S$7:$S$41,'Absences 2017'!$A$7:$A$41,A10,'Absences 2017'!$F$7:$F$41,BASE!$S$5)</f>
        <v>0</v>
      </c>
      <c r="FM10" s="86">
        <f>SUMIFS('Suivi des arrêts'!$AI$10:$AI$43,'Suivi des arrêts'!$A$10:$A$43,A10,'Suivi des arrêts'!$G$10:$G$43,BASE!$L$3)</f>
        <v>0</v>
      </c>
      <c r="FN10" s="12">
        <f>SUMIFS('Suivi des arrêts'!$AI$10:$AI$43,'Suivi des arrêts'!$A$10:$A$43,A10,'Suivi des arrêts'!$G$10:$G$43,BASE!$L$4)</f>
        <v>0</v>
      </c>
      <c r="FO10" s="12">
        <f t="shared" si="34"/>
        <v>0</v>
      </c>
      <c r="FP10" s="12">
        <f>SUMIFS('Suivi des arrêts'!$AI$10:$AI$43,'Suivi des arrêts'!$A$10:$A$43,A10,'Suivi des arrêts'!$G$10:$G$43,BASE!$L$1)</f>
        <v>0</v>
      </c>
      <c r="FQ10" s="12">
        <f>SUMIFS('Suivi des arrêts'!$AI$10:$AI$43,'Suivi des arrêts'!$A$10:$A$43,A10,'Suivi des arrêts'!$G$10:$G$43,BASE!$L$2)</f>
        <v>0</v>
      </c>
      <c r="FR10" s="12">
        <f t="shared" si="35"/>
        <v>0</v>
      </c>
      <c r="FS10" s="12">
        <f>SUMIFS('Suivi des arrêts'!$AI$10:$AI$43,'Suivi des arrêts'!$A$10:$A$43,A10,'Suivi des arrêts'!$G$10:$G$43,BASE!$L$5)</f>
        <v>0</v>
      </c>
      <c r="FT10" s="12">
        <f>SUMIFS('Suivi des arrêts'!$AI$10:$AI$43,'Suivi des arrêts'!$A$10:$A$43,A10,'Suivi des arrêts'!$G$10:$G$43,BASE!$L$6)</f>
        <v>0</v>
      </c>
      <c r="FU10" s="12">
        <f>SUMIFS('Suivi des arrêts'!$AI$10:$AI$43,'Suivi des arrêts'!$A$10:$A$43,A10,'Suivi des arrêts'!$G$10:$G$43,BASE!$L$8)</f>
        <v>0</v>
      </c>
      <c r="FV10" s="12">
        <f t="shared" si="36"/>
        <v>0</v>
      </c>
      <c r="FW10" s="12">
        <f>SUMIFS('Suivi des arrêts'!$AI$10:$AI$43,'Suivi des arrêts'!$A$10:$A$43,A10,'Suivi des arrêts'!$G$10:$G$43,BASE!$L$7)</f>
        <v>0</v>
      </c>
      <c r="FX10" s="12">
        <f>SUMIFS('Absences 2017'!$T$7:$T$41,'Absences 2017'!$A$7:$A$41,A10,'Absences 2017'!$F$7:$F$41,BASE!$S$2)</f>
        <v>0</v>
      </c>
      <c r="FY10" s="12">
        <f>SUMIFS('Absences 2017'!$T$7:$T$41,'Absences 2017'!$A$7:$A$41,A10,'Absences 2017'!$F$7:$F$41,BASE!$S$3)</f>
        <v>0</v>
      </c>
      <c r="FZ10" s="12">
        <f>SUMIFS('Absences 2017'!$T$7:$T$41,'Absences 2017'!$A$7:$A$41,A10,'Absences 2017'!$F$7:$F$41,BASE!$S$4)</f>
        <v>0</v>
      </c>
      <c r="GA10" s="87">
        <f>SUMIFS('Absences 2017'!$T$7:$T$41,'Absences 2017'!$A$7:$A$41,A10,'Absences 2017'!$F$7:$F$41,BASE!$S$5)</f>
        <v>0</v>
      </c>
      <c r="GB10" s="22">
        <f t="shared" si="37"/>
        <v>0</v>
      </c>
      <c r="GC10" s="22">
        <f t="shared" si="38"/>
        <v>0</v>
      </c>
      <c r="GD10" s="22">
        <f t="shared" si="39"/>
        <v>0</v>
      </c>
      <c r="GE10" s="22">
        <f t="shared" si="0"/>
        <v>0</v>
      </c>
      <c r="GF10" s="22">
        <f t="shared" si="0"/>
        <v>0</v>
      </c>
      <c r="GG10" s="22">
        <f t="shared" si="0"/>
        <v>0</v>
      </c>
      <c r="GH10" s="22">
        <f t="shared" si="0"/>
        <v>0</v>
      </c>
      <c r="GI10" s="22">
        <f t="shared" si="0"/>
        <v>0</v>
      </c>
    </row>
    <row r="11" spans="1:191" x14ac:dyDescent="0.25">
      <c r="A11" s="8">
        <f>+BASE!A9</f>
        <v>0</v>
      </c>
      <c r="B11" s="9">
        <f>+BASE!B9</f>
        <v>0</v>
      </c>
      <c r="C11" s="9">
        <f>+BASE!C9</f>
        <v>0</v>
      </c>
      <c r="D11" s="86">
        <f>SUMIFS('Suivi des arrêts'!$X$10:$X$43,'Suivi des arrêts'!$A$10:$A$43,A11,'Suivi des arrêts'!$G$10:$G$43,BASE!$L$3)</f>
        <v>0</v>
      </c>
      <c r="E11" s="12">
        <f>SUMIFS('Suivi des arrêts'!$X$10:$X$43,'Suivi des arrêts'!$A$10:$A$43,A11,'Suivi des arrêts'!$G$10:$G$43,BASE!$L$4)</f>
        <v>0</v>
      </c>
      <c r="F11" s="12">
        <f t="shared" si="1"/>
        <v>0</v>
      </c>
      <c r="G11" s="12">
        <f>SUMIFS('Suivi des arrêts'!$X$10:$X$43,'Suivi des arrêts'!$A$10:$A$43,A11,'Suivi des arrêts'!$G$10:$G$43,BASE!$L$1)</f>
        <v>0</v>
      </c>
      <c r="H11" s="12">
        <f>SUMIFS('Suivi des arrêts'!$X$10:$X$43,'Suivi des arrêts'!$A$10:$A$43,A11,'Suivi des arrêts'!$G$10:$G$43,BASE!$L$2)</f>
        <v>0</v>
      </c>
      <c r="I11" s="12">
        <f t="shared" si="2"/>
        <v>0</v>
      </c>
      <c r="J11" s="12">
        <f>SUMIFS('Suivi des arrêts'!$X$10:$X$43,'Suivi des arrêts'!$A$10:$A$43,A11,'Suivi des arrêts'!$G$10:$G$43,BASE!$L$5)</f>
        <v>0</v>
      </c>
      <c r="K11" s="12">
        <f>SUMIFS('Suivi des arrêts'!$X$10:$X$43,'Suivi des arrêts'!$A$10:$A$43,A11,'Suivi des arrêts'!$G$10:$G$43,BASE!$L$6)</f>
        <v>0</v>
      </c>
      <c r="L11" s="12">
        <f>SUMIFS('Suivi des arrêts'!$X$10:$X$43,'Suivi des arrêts'!$A$10:$A$43,A11,'Suivi des arrêts'!$G$10:$G$43,BASE!$L$8)</f>
        <v>0</v>
      </c>
      <c r="M11" s="12">
        <f t="shared" si="3"/>
        <v>0</v>
      </c>
      <c r="N11" s="12">
        <f>SUMIFS('Suivi des arrêts'!$X$10:$X$43,'Suivi des arrêts'!$A$10:$A$43,A11,'Suivi des arrêts'!$G$10:$G$43,BASE!$L$7)</f>
        <v>0</v>
      </c>
      <c r="O11" s="12">
        <f>SUMIFS('Absences 2017'!$I$7:$I$41,'Absences 2017'!$A$7:$A$41,A11,'Absences 2017'!$F$7:$F$41,BASE!$S$2)</f>
        <v>0</v>
      </c>
      <c r="P11" s="12">
        <f>SUMIFS('Absences 2017'!$I$7:$I$41,'Absences 2017'!$A$7:$A$41,A11,'Absences 2017'!$F$7:$F$41,BASE!$S$3)</f>
        <v>0</v>
      </c>
      <c r="Q11" s="12">
        <f>SUMIFS('Absences 2017'!$I$7:$I$41,'Absences 2017'!$A$7:$A$41,A11,'Absences 2017'!$F$7:$F$41,BASE!$S$4)</f>
        <v>0</v>
      </c>
      <c r="R11" s="87">
        <f>SUMIFS('Absences 2017'!$I$7:$I$41,'Absences 2017'!$A$7:$A$41,A11,'Absences 2017'!$F$7:$F$41,BASE!$S$5)</f>
        <v>0</v>
      </c>
      <c r="S11" s="86">
        <f>SUMIFS('Suivi des arrêts'!$Y$10:$Y$43,'Suivi des arrêts'!$A$10:$A$43,A11,'Suivi des arrêts'!$G$10:$G$43,BASE!$L$3)</f>
        <v>0</v>
      </c>
      <c r="T11" s="12">
        <f>SUMIFS('Suivi des arrêts'!$Y$10:$Y$43,'Suivi des arrêts'!$A$10:$A$43,A11,'Suivi des arrêts'!$G$10:$G$43,BASE!$L$4)</f>
        <v>0</v>
      </c>
      <c r="U11" s="12">
        <f t="shared" si="4"/>
        <v>0</v>
      </c>
      <c r="V11" s="12">
        <f>SUMIFS('Suivi des arrêts'!$Y$10:$Y$43,'Suivi des arrêts'!$A$10:$A$43,A11,'Suivi des arrêts'!$G$10:$G$43,BASE!$L$1)</f>
        <v>0</v>
      </c>
      <c r="W11" s="12">
        <f>SUMIFS('Suivi des arrêts'!$Y$10:$Y$43,'Suivi des arrêts'!$A$10:$A$43,A11,'Suivi des arrêts'!$G$10:$G$43,BASE!$L$2)</f>
        <v>0</v>
      </c>
      <c r="X11" s="12">
        <f t="shared" si="5"/>
        <v>0</v>
      </c>
      <c r="Y11" s="12">
        <f>SUMIFS('Suivi des arrêts'!$Y$10:$Y$43,'Suivi des arrêts'!$A$10:$A$43,A11,'Suivi des arrêts'!$G$10:$G$43,BASE!$L$5)</f>
        <v>0</v>
      </c>
      <c r="Z11" s="12">
        <f>SUMIFS('Suivi des arrêts'!$Y$10:$Y$43,'Suivi des arrêts'!$A$10:$A$43,A11,'Suivi des arrêts'!$G$10:$G$43,BASE!$L$6)</f>
        <v>0</v>
      </c>
      <c r="AA11" s="12">
        <f>SUMIFS('Suivi des arrêts'!$Y$10:$Y$43,'Suivi des arrêts'!$A$10:$A$43,A11,'Suivi des arrêts'!$G$10:$G$43,BASE!$L$8)</f>
        <v>0</v>
      </c>
      <c r="AB11" s="12">
        <f t="shared" si="6"/>
        <v>0</v>
      </c>
      <c r="AC11" s="12">
        <f>SUMIFS('Suivi des arrêts'!$Y$10:$Y$43,'Suivi des arrêts'!$A$10:$A$43,A11,'Suivi des arrêts'!$G$10:$G$43,BASE!$L$7)</f>
        <v>0</v>
      </c>
      <c r="AD11" s="12">
        <f>SUMIFS('Absences 2017'!$J$7:$J$41,'Absences 2017'!$A$7:$A$41,A11,'Absences 2017'!$F$7:$F$41,BASE!$S$2)</f>
        <v>0</v>
      </c>
      <c r="AE11" s="12">
        <f>SUMIFS('Absences 2017'!$J$7:$J$41,'Absences 2017'!$A$7:$A$41,A11,'Absences 2017'!$F$7:$F$41,BASE!$S$3)</f>
        <v>0</v>
      </c>
      <c r="AF11" s="12">
        <f>SUMIFS('Absences 2017'!$J$7:$J$41,'Absences 2017'!$A$7:$A$41,A11,'Absences 2017'!$F$7:$F$41,BASE!$S$4)</f>
        <v>0</v>
      </c>
      <c r="AG11" s="87">
        <f>SUMIFS('Absences 2017'!$J$7:$J$41,'Absences 2017'!$A$7:$A$41,A11,'Absences 2017'!$F$7:$F$41,BASE!$S$5)</f>
        <v>0</v>
      </c>
      <c r="AH11" s="86">
        <f>SUMIFS('Suivi des arrêts'!$Z$10:$Z$43,'Suivi des arrêts'!$A$10:$A$43,A11,'Suivi des arrêts'!$G$10:$G$43,BASE!$L$3)</f>
        <v>0</v>
      </c>
      <c r="AI11" s="12">
        <f>SUMIFS('Suivi des arrêts'!$Z$10:$Z$43,'Suivi des arrêts'!$A$10:$A$43,A11,'Suivi des arrêts'!$G$10:$G$43,BASE!$L$4)</f>
        <v>0</v>
      </c>
      <c r="AJ11" s="12">
        <f t="shared" si="7"/>
        <v>0</v>
      </c>
      <c r="AK11" s="12">
        <f>SUMIFS('Suivi des arrêts'!$Z$10:$Z$43,'Suivi des arrêts'!$A$10:$A$43,A11,'Suivi des arrêts'!$G$10:$G$43,BASE!$L$1)</f>
        <v>0</v>
      </c>
      <c r="AL11" s="12">
        <f>SUMIFS('Suivi des arrêts'!$Z$10:$Z$43,'Suivi des arrêts'!$A$10:$A$43,A11,'Suivi des arrêts'!$G$10:$G$43,BASE!$L$2)</f>
        <v>0</v>
      </c>
      <c r="AM11" s="12">
        <f t="shared" si="8"/>
        <v>0</v>
      </c>
      <c r="AN11" s="12">
        <f>SUMIFS('Suivi des arrêts'!$Z$10:$Z$43,'Suivi des arrêts'!$A$10:$A$43,A11,'Suivi des arrêts'!$G$10:$G$43,BASE!$L$5)</f>
        <v>0</v>
      </c>
      <c r="AO11" s="12">
        <f>SUMIFS('Suivi des arrêts'!$Z$10:$Z$43,'Suivi des arrêts'!$A$10:$A$43,A11,'Suivi des arrêts'!$G$10:$G$43,BASE!$L$6)</f>
        <v>0</v>
      </c>
      <c r="AP11" s="12">
        <f>SUMIFS('Suivi des arrêts'!$Z$10:$Z$43,'Suivi des arrêts'!$A$10:$A$43,A11,'Suivi des arrêts'!$G$10:$G$43,BASE!$L$8)</f>
        <v>0</v>
      </c>
      <c r="AQ11" s="12">
        <f t="shared" si="9"/>
        <v>0</v>
      </c>
      <c r="AR11" s="12">
        <f>SUMIFS('Suivi des arrêts'!$Z$10:$Z$43,'Suivi des arrêts'!$A$10:$A$43,A11,'Suivi des arrêts'!$G$10:$G$43,BASE!$L$7)</f>
        <v>0</v>
      </c>
      <c r="AS11" s="12">
        <f>SUMIFS('Absences 2017'!$K$7:$K$41,'Absences 2017'!$A$7:$A$41,A11,'Absences 2017'!$F$7:$F$41,BASE!$S$2)</f>
        <v>0</v>
      </c>
      <c r="AT11" s="12">
        <f>SUMIFS('Absences 2017'!$K$7:$K$41,'Absences 2017'!$A$7:$A$41,A11,'Absences 2017'!$F$7:$F$41,BASE!$S$3)</f>
        <v>0</v>
      </c>
      <c r="AU11" s="12">
        <f>SUMIFS('Absences 2017'!$K$7:$K$41,'Absences 2017'!$A$7:$A$41,A11,'Absences 2017'!$F$7:$F$41,BASE!$S$4)</f>
        <v>0</v>
      </c>
      <c r="AV11" s="87">
        <f>SUMIFS('Absences 2017'!$K$7:$K$41,'Absences 2017'!$A$7:$A$41,A11,'Absences 2017'!$F$7:$F$41,BASE!$S$5)</f>
        <v>0</v>
      </c>
      <c r="AW11" s="86">
        <f>SUMIFS('Suivi des arrêts'!$AA$10:$AA$43,'Suivi des arrêts'!$A$10:$A$43,A11,'Suivi des arrêts'!$G$10:$G$43,BASE!$L$3)</f>
        <v>0</v>
      </c>
      <c r="AX11" s="12">
        <f>SUMIFS('Suivi des arrêts'!$AA$10:$AA$43,'Suivi des arrêts'!$A$10:$A$43,A11,'Suivi des arrêts'!$G$10:$G$43,BASE!$L$4)</f>
        <v>0</v>
      </c>
      <c r="AY11" s="12">
        <f t="shared" si="10"/>
        <v>0</v>
      </c>
      <c r="AZ11" s="12">
        <f>SUMIFS('Suivi des arrêts'!$AA$10:$AA$43,'Suivi des arrêts'!$A$10:$A$43,A11,'Suivi des arrêts'!$G$10:$G$43,BASE!$L$1)</f>
        <v>0</v>
      </c>
      <c r="BA11" s="12">
        <f>SUMIFS('Suivi des arrêts'!$AA$10:$AA$43,'Suivi des arrêts'!$A$10:$A$43,A11,'Suivi des arrêts'!$G$10:$G$43,BASE!$L$2)</f>
        <v>0</v>
      </c>
      <c r="BB11" s="12">
        <f t="shared" si="11"/>
        <v>0</v>
      </c>
      <c r="BC11" s="12">
        <f>SUMIFS('Suivi des arrêts'!$AA$10:$AA$43,'Suivi des arrêts'!$A$10:$A$43,A11,'Suivi des arrêts'!$G$10:$G$43,BASE!$L$5)</f>
        <v>0</v>
      </c>
      <c r="BD11" s="12">
        <f>SUMIFS('Suivi des arrêts'!$AA$10:$AA$43,'Suivi des arrêts'!$A$10:$A$43,A11,'Suivi des arrêts'!$G$10:$G$43,BASE!$L$6)</f>
        <v>0</v>
      </c>
      <c r="BE11" s="12">
        <f>SUMIFS('Suivi des arrêts'!$AA$10:$AA$43,'Suivi des arrêts'!$A$10:$A$43,A11,'Suivi des arrêts'!$G$10:$G$43,BASE!$L$8)</f>
        <v>0</v>
      </c>
      <c r="BF11" s="12">
        <f t="shared" si="12"/>
        <v>0</v>
      </c>
      <c r="BG11" s="12">
        <f>SUMIFS('Suivi des arrêts'!$AA$10:$AA$43,'Suivi des arrêts'!$A$10:$A$43,A11,'Suivi des arrêts'!$G$10:$G$43,BASE!$L$7)</f>
        <v>0</v>
      </c>
      <c r="BH11" s="12">
        <f>SUMIFS('Absences 2017'!$L$7:$L$41,'Absences 2017'!$A$7:$A$41,A11,'Absences 2017'!$F$7:$F$41,BASE!$S$2)</f>
        <v>0</v>
      </c>
      <c r="BI11" s="12">
        <f>SUMIFS('Absences 2017'!$L$7:$L$41,'Absences 2017'!$A$7:$A$41,A11,'Absences 2017'!$F$7:$F$41,BASE!$S$3)</f>
        <v>0</v>
      </c>
      <c r="BJ11" s="12">
        <f>SUMIFS('Absences 2017'!$L$7:$L$41,'Absences 2017'!$A$7:$A$41,A11,'Absences 2017'!$F$7:$F$41,BASE!$S$4)</f>
        <v>0</v>
      </c>
      <c r="BK11" s="87">
        <f>SUMIFS('Absences 2017'!$L$7:$L$41,'Absences 2017'!$A$7:$A$41,A11,'Absences 2017'!$F$7:$F$41,BASE!$S$5)</f>
        <v>0</v>
      </c>
      <c r="BL11" s="86">
        <f>SUMIFS('Suivi des arrêts'!$AB$10:$AB$43,'Suivi des arrêts'!$A$10:$A$43,A11,'Suivi des arrêts'!$G$10:$G$43,BASE!$L$3)</f>
        <v>0</v>
      </c>
      <c r="BM11" s="12">
        <f>SUMIFS('Suivi des arrêts'!$AB$10:$AB$43,'Suivi des arrêts'!$A$10:$A$43,A11,'Suivi des arrêts'!$G$10:$G$43,BASE!$L$4)</f>
        <v>0</v>
      </c>
      <c r="BN11" s="12">
        <f t="shared" si="13"/>
        <v>0</v>
      </c>
      <c r="BO11" s="12">
        <f>SUMIFS('Suivi des arrêts'!$AB$10:$AB$43,'Suivi des arrêts'!$A$10:$A$43,A11,'Suivi des arrêts'!$G$10:$G$43,BASE!$L$1)</f>
        <v>0</v>
      </c>
      <c r="BP11" s="12">
        <f>SUMIFS('Suivi des arrêts'!$AB$10:$AB$43,'Suivi des arrêts'!$A$10:$A$43,A11,'Suivi des arrêts'!$G$10:$G$43,BASE!$L$2)</f>
        <v>0</v>
      </c>
      <c r="BQ11" s="12">
        <f t="shared" si="14"/>
        <v>0</v>
      </c>
      <c r="BR11" s="12">
        <f>SUMIFS('Suivi des arrêts'!$AB$10:$AB$43,'Suivi des arrêts'!$A$10:$A$43,A11,'Suivi des arrêts'!$G$10:$G$43,BASE!$L$5)</f>
        <v>0</v>
      </c>
      <c r="BS11" s="12">
        <f>SUMIFS('Suivi des arrêts'!$AB$10:$AB$43,'Suivi des arrêts'!$A$10:$A$43,A11,'Suivi des arrêts'!$G$10:$G$43,BASE!$L$6)</f>
        <v>0</v>
      </c>
      <c r="BT11" s="12">
        <f>SUMIFS('Suivi des arrêts'!$AB$10:$AB$43,'Suivi des arrêts'!$A$10:$A$43,A11,'Suivi des arrêts'!$G$10:$G$43,BASE!$L$8)</f>
        <v>0</v>
      </c>
      <c r="BU11" s="12">
        <f t="shared" si="15"/>
        <v>0</v>
      </c>
      <c r="BV11" s="12">
        <f>SUMIFS('Suivi des arrêts'!$AB$10:$AB$43,'Suivi des arrêts'!$A$10:$A$43,A11,'Suivi des arrêts'!$G$10:$G$43,BASE!$L$7)</f>
        <v>0</v>
      </c>
      <c r="BW11" s="12">
        <f>SUMIFS('Absences 2017'!$M$7:$M$41,'Absences 2017'!$A$7:$A$41,A11,'Absences 2017'!$F$7:$F$41,BASE!$S$2)</f>
        <v>0</v>
      </c>
      <c r="BX11" s="12">
        <f>SUMIFS('Absences 2017'!$M$7:$M$41,'Absences 2017'!$A$7:$A$41,A11,'Absences 2017'!$F$7:$F$41,BASE!$S$3)</f>
        <v>0</v>
      </c>
      <c r="BY11" s="12">
        <f>SUMIFS('Absences 2017'!$M$7:$M$41,'Absences 2017'!$A$7:$A$41,A11,'Absences 2017'!$F$7:$F$41,BASE!$S$4)</f>
        <v>0</v>
      </c>
      <c r="BZ11" s="87">
        <f>SUMIFS('Absences 2017'!$M$7:$M$41,'Absences 2017'!$A$7:$A$41,A11,'Absences 2017'!$F$7:$F$41,BASE!$S$5)</f>
        <v>0</v>
      </c>
      <c r="CA11" s="86">
        <f>SUMIFS('Suivi des arrêts'!$AC$10:$AC$43,'Suivi des arrêts'!$A$10:$A$43,A11,'Suivi des arrêts'!$G$10:$G$43,BASE!$L$3)</f>
        <v>0</v>
      </c>
      <c r="CB11" s="12">
        <f>SUMIFS('Suivi des arrêts'!$AC$10:$AC$43,'Suivi des arrêts'!$A$10:$A$43,A11,'Suivi des arrêts'!$G$10:$G$43,BASE!$L$4)</f>
        <v>0</v>
      </c>
      <c r="CC11" s="12">
        <f t="shared" si="16"/>
        <v>0</v>
      </c>
      <c r="CD11" s="12">
        <f>SUMIFS('Suivi des arrêts'!$AC$10:$AC$43,'Suivi des arrêts'!$A$10:$A$43,A11,'Suivi des arrêts'!$G$10:$G$43,BASE!$L$1)</f>
        <v>0</v>
      </c>
      <c r="CE11" s="12">
        <f>SUMIFS('Suivi des arrêts'!$AC$10:$AC$43,'Suivi des arrêts'!$A$10:$A$43,A11,'Suivi des arrêts'!$G$10:$G$43,BASE!$L$2)</f>
        <v>0</v>
      </c>
      <c r="CF11" s="12">
        <f t="shared" si="17"/>
        <v>0</v>
      </c>
      <c r="CG11" s="12">
        <f>SUMIFS('Suivi des arrêts'!$AC$10:$AC$43,'Suivi des arrêts'!$A$10:$A$43,A11,'Suivi des arrêts'!$G$10:$G$43,BASE!$L$5)</f>
        <v>0</v>
      </c>
      <c r="CH11" s="12">
        <f>SUMIFS('Suivi des arrêts'!$AC$10:$AC$43,'Suivi des arrêts'!$A$10:$A$43,A11,'Suivi des arrêts'!$G$10:$G$43,BASE!$L$6)</f>
        <v>0</v>
      </c>
      <c r="CI11" s="12">
        <f>SUMIFS('Suivi des arrêts'!$AC$10:$AC$43,'Suivi des arrêts'!$A$10:$A$43,A11,'Suivi des arrêts'!$G$10:$G$43,BASE!$L$8)</f>
        <v>0</v>
      </c>
      <c r="CJ11" s="12">
        <f t="shared" si="18"/>
        <v>0</v>
      </c>
      <c r="CK11" s="12">
        <f>SUMIFS('Suivi des arrêts'!$AC$10:$AC$43,'Suivi des arrêts'!$A$10:$A$43,A11,'Suivi des arrêts'!$G$10:$G$43,BASE!$L$7)</f>
        <v>0</v>
      </c>
      <c r="CL11" s="12">
        <f>SUMIFS('Absences 2017'!$N$7:$N$41,'Absences 2017'!$A$7:$A$41,A11,'Absences 2017'!$F$7:$F$41,BASE!$S$2)</f>
        <v>0</v>
      </c>
      <c r="CM11" s="12">
        <f>SUMIFS('Absences 2017'!$N$7:$N$41,'Absences 2017'!$A$7:$A$41,A11,'Absences 2017'!$F$7:$F$41,BASE!$S$3)</f>
        <v>0</v>
      </c>
      <c r="CN11" s="12">
        <f>SUMIFS('Absences 2017'!$N$7:$N$41,'Absences 2017'!$A$7:$A$41,A11,'Absences 2017'!$F$7:$F$41,BASE!$S$4)</f>
        <v>0</v>
      </c>
      <c r="CO11" s="87">
        <f>SUMIFS('Absences 2017'!$N$7:$N$41,'Absences 2017'!$A$7:$A$41,A11,'Absences 2017'!$F$7:$F$41,BASE!$S$5)</f>
        <v>0</v>
      </c>
      <c r="CP11" s="86">
        <f>SUMIFS('Suivi des arrêts'!$AD$10:$AD$43,'Suivi des arrêts'!$A$10:$A$43,A11,'Suivi des arrêts'!$G$10:$G$43,BASE!$L$3)</f>
        <v>0</v>
      </c>
      <c r="CQ11" s="12">
        <f>SUMIFS('Suivi des arrêts'!$AD$10:$AD$43,'Suivi des arrêts'!$A$10:$A$43,A11,'Suivi des arrêts'!$G$10:$G$43,BASE!$L$4)</f>
        <v>0</v>
      </c>
      <c r="CR11" s="12">
        <f t="shared" si="19"/>
        <v>0</v>
      </c>
      <c r="CS11" s="12">
        <f>SUMIFS('Suivi des arrêts'!$AD$10:$AD$43,'Suivi des arrêts'!$A$10:$A$43,A11,'Suivi des arrêts'!$G$10:$G$43,BASE!$L$1)</f>
        <v>0</v>
      </c>
      <c r="CT11" s="12">
        <f>SUMIFS('Suivi des arrêts'!$AD$10:$AD$43,'Suivi des arrêts'!$A$10:$A$43,A11,'Suivi des arrêts'!$G$10:$G$43,BASE!$L$2)</f>
        <v>0</v>
      </c>
      <c r="CU11" s="12">
        <f t="shared" si="20"/>
        <v>0</v>
      </c>
      <c r="CV11" s="12">
        <f>SUMIFS('Suivi des arrêts'!$AD$10:$AD$43,'Suivi des arrêts'!$A$10:$A$43,A11,'Suivi des arrêts'!$G$10:$G$43,BASE!$L$5)</f>
        <v>0</v>
      </c>
      <c r="CW11" s="12">
        <f>SUMIFS('Suivi des arrêts'!$AD$10:$AD$43,'Suivi des arrêts'!$A$10:$A$43,A11,'Suivi des arrêts'!$G$10:$G$43,BASE!$L$6)</f>
        <v>0</v>
      </c>
      <c r="CX11" s="12">
        <f>SUMIFS('Suivi des arrêts'!$AD$10:$AD$43,'Suivi des arrêts'!$A$10:$A$43,A11,'Suivi des arrêts'!$G$10:$G$43,BASE!$L$8)</f>
        <v>0</v>
      </c>
      <c r="CY11" s="12">
        <f t="shared" si="21"/>
        <v>0</v>
      </c>
      <c r="CZ11" s="12">
        <f>SUMIFS('Suivi des arrêts'!$AD$10:$AD$43,'Suivi des arrêts'!$A$10:$A$43,A11,'Suivi des arrêts'!$G$10:$G$43,BASE!$L$7)</f>
        <v>0</v>
      </c>
      <c r="DA11" s="12">
        <f>SUMIFS('Absences 2017'!$O$7:$O$41,'Absences 2017'!$A$7:$A$41,A11,'Absences 2017'!$F$7:$F$41,BASE!$S$2)</f>
        <v>0</v>
      </c>
      <c r="DB11" s="12">
        <f>SUMIFS('Absences 2017'!$O$7:$O$41,'Absences 2017'!$A$7:$A$41,A11,'Absences 2017'!$F$7:$F$41,BASE!$S$3)</f>
        <v>0</v>
      </c>
      <c r="DC11" s="12">
        <f>SUMIFS('Absences 2017'!$O$7:$O$41,'Absences 2017'!$A$7:$A$41,A11,'Absences 2017'!$F$7:$F$41,BASE!$S$4)</f>
        <v>0</v>
      </c>
      <c r="DD11" s="87">
        <f>SUMIFS('Absences 2017'!$O$7:$O$41,'Absences 2017'!$A$7:$A$41,A11,'Absences 2017'!$F$7:$F$41,BASE!$S$5)</f>
        <v>0</v>
      </c>
      <c r="DE11" s="86">
        <f>SUMIFS('Suivi des arrêts'!$AE$10:$AE$43,'Suivi des arrêts'!$A$10:$A$43,A11,'Suivi des arrêts'!$G$10:$G$43,BASE!$L$3)</f>
        <v>0</v>
      </c>
      <c r="DF11" s="12">
        <f>SUMIFS('Suivi des arrêts'!$AE$10:$AE$43,'Suivi des arrêts'!$A$10:$A$43,A11,'Suivi des arrêts'!$G$10:$G$43,BASE!$L$4)</f>
        <v>0</v>
      </c>
      <c r="DG11" s="12">
        <f t="shared" si="22"/>
        <v>0</v>
      </c>
      <c r="DH11" s="12">
        <f>SUMIFS('Suivi des arrêts'!$AE$10:$AE$43,'Suivi des arrêts'!$A$10:$A$43,A11,'Suivi des arrêts'!$G$10:$G$43,BASE!$L$1)</f>
        <v>0</v>
      </c>
      <c r="DI11" s="12">
        <f>SUMIFS('Suivi des arrêts'!$AE$10:$AE$43,'Suivi des arrêts'!$A$10:$A$43,A11,'Suivi des arrêts'!$G$10:$G$43,BASE!$L$2)</f>
        <v>0</v>
      </c>
      <c r="DJ11" s="12">
        <f t="shared" si="23"/>
        <v>0</v>
      </c>
      <c r="DK11" s="12">
        <f>SUMIFS('Suivi des arrêts'!$AE$10:$AE$43,'Suivi des arrêts'!$A$10:$A$43,A11,'Suivi des arrêts'!$G$10:$G$43,BASE!$L$5)</f>
        <v>0</v>
      </c>
      <c r="DL11" s="12">
        <f>SUMIFS('Suivi des arrêts'!$AE$10:$AE$43,'Suivi des arrêts'!$A$10:$A$43,A11,'Suivi des arrêts'!$G$10:$G$43,BASE!$L$6)</f>
        <v>0</v>
      </c>
      <c r="DM11" s="12">
        <f>SUMIFS('Suivi des arrêts'!$AE$10:$AE$43,'Suivi des arrêts'!$A$10:$A$43,A11,'Suivi des arrêts'!$G$10:$G$43,BASE!$L$8)</f>
        <v>0</v>
      </c>
      <c r="DN11" s="12">
        <f t="shared" si="24"/>
        <v>0</v>
      </c>
      <c r="DO11" s="12">
        <f>SUMIFS('Suivi des arrêts'!$AE$10:$AE$43,'Suivi des arrêts'!$A$10:$A$43,A11,'Suivi des arrêts'!$G$10:$G$43,BASE!$L$7)</f>
        <v>0</v>
      </c>
      <c r="DP11" s="12">
        <f>SUMIFS('Absences 2017'!$P$7:$P$41,'Absences 2017'!$A$7:$A$41,A11,'Absences 2017'!$F$7:$F$41,BASE!$S$2)</f>
        <v>0</v>
      </c>
      <c r="DQ11" s="12">
        <f>SUMIFS('Absences 2017'!$P$7:$P$41,'Absences 2017'!$A$7:$A$41,A11,'Absences 2017'!$F$7:$F$41,BASE!$S$3)</f>
        <v>0</v>
      </c>
      <c r="DR11" s="12">
        <f>SUMIFS('Absences 2017'!$P$7:$P$41,'Absences 2017'!$A$7:$A$41,A11,'Absences 2017'!$F$7:$F$41,BASE!$S$4)</f>
        <v>0</v>
      </c>
      <c r="DS11" s="87">
        <f>SUMIFS('Absences 2017'!$P$7:$P$41,'Absences 2017'!$A$7:$A$41,A11,'Absences 2017'!$F$7:$F$41,BASE!$S$5)</f>
        <v>0</v>
      </c>
      <c r="DT11" s="86">
        <f>SUMIFS('Suivi des arrêts'!$AF$10:$AF$43,'Suivi des arrêts'!$A$10:$A$43,A11,'Suivi des arrêts'!$G$10:$G$43,BASE!$L$3)</f>
        <v>0</v>
      </c>
      <c r="DU11" s="12">
        <f>SUMIFS('Suivi des arrêts'!$AF$10:$AF$43,'Suivi des arrêts'!$A$10:$A$43,A11,'Suivi des arrêts'!$G$10:$G$43,BASE!$L$4)</f>
        <v>0</v>
      </c>
      <c r="DV11" s="12">
        <f t="shared" si="25"/>
        <v>0</v>
      </c>
      <c r="DW11" s="12">
        <f>SUMIFS('Suivi des arrêts'!$AF$10:$AF$43,'Suivi des arrêts'!$A$10:$A$43,A11,'Suivi des arrêts'!$G$10:$G$43,BASE!$L$1)</f>
        <v>0</v>
      </c>
      <c r="DX11" s="12">
        <f>SUMIFS('Suivi des arrêts'!$AF$10:$AF$43,'Suivi des arrêts'!$A$10:$A$43,A11,'Suivi des arrêts'!$G$10:$G$43,BASE!$L$2)</f>
        <v>0</v>
      </c>
      <c r="DY11" s="12">
        <f t="shared" si="26"/>
        <v>0</v>
      </c>
      <c r="DZ11" s="12">
        <f>SUMIFS('Suivi des arrêts'!$AF$10:$AF$43,'Suivi des arrêts'!$A$10:$A$43,A11,'Suivi des arrêts'!$G$10:$G$43,BASE!$L$5)</f>
        <v>0</v>
      </c>
      <c r="EA11" s="12">
        <f>SUMIFS('Suivi des arrêts'!$AF$10:$AF$43,'Suivi des arrêts'!$A$10:$A$43,A11,'Suivi des arrêts'!$G$10:$G$43,BASE!$L$6)</f>
        <v>0</v>
      </c>
      <c r="EB11" s="12">
        <f>SUMIFS('Suivi des arrêts'!$AF$10:$AF$43,'Suivi des arrêts'!$A$10:$A$43,A11,'Suivi des arrêts'!$G$10:$G$43,BASE!$L$8)</f>
        <v>0</v>
      </c>
      <c r="EC11" s="12">
        <f t="shared" si="27"/>
        <v>0</v>
      </c>
      <c r="ED11" s="12">
        <f>SUMIFS('Suivi des arrêts'!$AF$10:$AF$43,'Suivi des arrêts'!$A$10:$A$43,A11,'Suivi des arrêts'!$G$10:$G$43,BASE!$L$7)</f>
        <v>0</v>
      </c>
      <c r="EE11" s="12">
        <f>SUMIFS('Absences 2017'!$Q$7:$Q$41,'Absences 2017'!$A$7:$A$41,A11,'Absences 2017'!$F$7:$F$41,BASE!$S$2)</f>
        <v>0</v>
      </c>
      <c r="EF11" s="12">
        <f>SUMIFS('Absences 2017'!$Q$7:$Q$41,'Absences 2017'!$A$7:$A$41,A11,'Absences 2017'!$F$7:$F$41,BASE!$S$3)</f>
        <v>0</v>
      </c>
      <c r="EG11" s="12">
        <f>SUMIFS('Absences 2017'!$Q$7:$Q$41,'Absences 2017'!$A$7:$A$41,A11,'Absences 2017'!$F$7:$F$41,BASE!$S$4)</f>
        <v>0</v>
      </c>
      <c r="EH11" s="87">
        <f>SUMIFS('Absences 2017'!$Q$7:$Q$41,'Absences 2017'!$A$7:$A$41,A11,'Absences 2017'!$F$7:$F$41,BASE!$S$5)</f>
        <v>0</v>
      </c>
      <c r="EI11" s="86">
        <f>SUMIFS('Suivi des arrêts'!$AG$10:$AG$43,'Suivi des arrêts'!$A$10:$A$43,A11,'Suivi des arrêts'!$G$10:$G$43,BASE!$L$3)</f>
        <v>0</v>
      </c>
      <c r="EJ11" s="12">
        <f>SUMIFS('Suivi des arrêts'!$AG$10:$AG$43,'Suivi des arrêts'!$A$10:$A$43,A11,'Suivi des arrêts'!$G$10:$G$43,BASE!$L$4)</f>
        <v>0</v>
      </c>
      <c r="EK11" s="12">
        <f t="shared" si="28"/>
        <v>0</v>
      </c>
      <c r="EL11" s="12">
        <f>SUMIFS('Suivi des arrêts'!$AG$10:$AG$43,'Suivi des arrêts'!$A$10:$A$43,A11,'Suivi des arrêts'!$G$10:$G$43,BASE!$L$1)</f>
        <v>0</v>
      </c>
      <c r="EM11" s="12">
        <f>SUMIFS('Suivi des arrêts'!$AG$10:$AG$43,'Suivi des arrêts'!$A$10:$A$43,A11,'Suivi des arrêts'!$G$10:$G$43,BASE!$L$2)</f>
        <v>0</v>
      </c>
      <c r="EN11" s="12">
        <f t="shared" si="29"/>
        <v>0</v>
      </c>
      <c r="EO11" s="12">
        <f>SUMIFS('Suivi des arrêts'!$AG$10:$AG$43,'Suivi des arrêts'!$A$10:$A$43,A11,'Suivi des arrêts'!$G$10:$G$43,BASE!$L$5)</f>
        <v>0</v>
      </c>
      <c r="EP11" s="12">
        <f>SUMIFS('Suivi des arrêts'!$AG$10:$AG$43,'Suivi des arrêts'!$A$10:$A$43,A11,'Suivi des arrêts'!$G$10:$G$43,BASE!$L$6)</f>
        <v>0</v>
      </c>
      <c r="EQ11" s="12">
        <f>SUMIFS('Suivi des arrêts'!$AG$10:$AG$43,'Suivi des arrêts'!$A$10:$A$43,A11,'Suivi des arrêts'!$G$10:$G$43,BASE!$L$8)</f>
        <v>0</v>
      </c>
      <c r="ER11" s="12">
        <f t="shared" si="30"/>
        <v>0</v>
      </c>
      <c r="ES11" s="12">
        <f>SUMIFS('Suivi des arrêts'!$AG$10:$AG$43,'Suivi des arrêts'!$A$10:$A$43,A11,'Suivi des arrêts'!$G$10:$G$43,BASE!$L$7)</f>
        <v>0</v>
      </c>
      <c r="ET11" s="12">
        <f>SUMIFS('Absences 2017'!$R$7:$R$41,'Absences 2017'!$A$7:$A$41,A11,'Absences 2017'!$F$7:$F$41,BASE!$S$2)</f>
        <v>0</v>
      </c>
      <c r="EU11" s="12">
        <f>SUMIFS('Absences 2017'!$R$7:$R$41,'Absences 2017'!$A$7:$A$41,A11,'Absences 2017'!$F$7:$F$41,BASE!$S$3)</f>
        <v>0</v>
      </c>
      <c r="EV11" s="12">
        <f>SUMIFS('Absences 2017'!$R$7:$R$41,'Absences 2017'!$A$7:$A$41,A11,'Absences 2017'!$F$7:$F$41,BASE!$S$4)</f>
        <v>0</v>
      </c>
      <c r="EW11" s="87">
        <f>SUMIFS('Absences 2017'!$R$7:$R$41,'Absences 2017'!$A$7:$A$41,A11,'Absences 2017'!$F$7:$F$41,BASE!$S$5)</f>
        <v>0</v>
      </c>
      <c r="EX11" s="86">
        <f>SUMIFS('Suivi des arrêts'!$AH$10:$AH$43,'Suivi des arrêts'!$A$10:$A$43,A11,'Suivi des arrêts'!$G$10:$G$43,BASE!$L$3)</f>
        <v>0</v>
      </c>
      <c r="EY11" s="12">
        <f>SUMIFS('Suivi des arrêts'!$AH$10:$AH$43,'Suivi des arrêts'!$A$10:$A$43,A11,'Suivi des arrêts'!$G$10:$G$43,BASE!$L$4)</f>
        <v>0</v>
      </c>
      <c r="EZ11" s="12">
        <f t="shared" si="31"/>
        <v>0</v>
      </c>
      <c r="FA11" s="12">
        <f>SUMIFS('Suivi des arrêts'!$AH$10:$AH$43,'Suivi des arrêts'!$A$10:$A$43,A11,'Suivi des arrêts'!$G$10:$G$43,BASE!$L$1)</f>
        <v>0</v>
      </c>
      <c r="FB11" s="12">
        <f>SUMIFS('Suivi des arrêts'!$AH$10:$AH$43,'Suivi des arrêts'!$A$10:$A$43,A11,'Suivi des arrêts'!$G$10:$G$43,BASE!$L$2)</f>
        <v>0</v>
      </c>
      <c r="FC11" s="12">
        <f t="shared" si="32"/>
        <v>0</v>
      </c>
      <c r="FD11" s="12">
        <f>SUMIFS('Suivi des arrêts'!$AH$10:$AH$43,'Suivi des arrêts'!$A$10:$A$43,A11,'Suivi des arrêts'!$G$10:$G$43,BASE!$L$5)</f>
        <v>0</v>
      </c>
      <c r="FE11" s="12">
        <f>SUMIFS('Suivi des arrêts'!$AH$10:$AH$43,'Suivi des arrêts'!$A$10:$A$43,A11,'Suivi des arrêts'!$G$10:$G$43,BASE!$L$6)</f>
        <v>0</v>
      </c>
      <c r="FF11" s="12">
        <f>SUMIFS('Suivi des arrêts'!$AH$10:$AH$43,'Suivi des arrêts'!$A$10:$A$43,A11,'Suivi des arrêts'!$G$10:$G$43,BASE!$L$8)</f>
        <v>0</v>
      </c>
      <c r="FG11" s="12">
        <f t="shared" si="33"/>
        <v>0</v>
      </c>
      <c r="FH11" s="12">
        <f>SUMIFS('Suivi des arrêts'!$AH$10:$AH$43,'Suivi des arrêts'!$A$10:$A$43,A11,'Suivi des arrêts'!$G$10:$G$43,BASE!$L$7)</f>
        <v>0</v>
      </c>
      <c r="FI11" s="12">
        <f>SUMIFS('Absences 2017'!$S$7:$S$41,'Absences 2017'!$A$7:$A$41,A11,'Absences 2017'!$F$7:$F$41,BASE!$S$2)</f>
        <v>0</v>
      </c>
      <c r="FJ11" s="12">
        <f>SUMIFS('Absences 2017'!$S$7:$S$41,'Absences 2017'!$A$7:$A$41,A11,'Absences 2017'!$F$7:$F$41,BASE!$S$3)</f>
        <v>0</v>
      </c>
      <c r="FK11" s="12">
        <f>SUMIFS('Absences 2017'!$S$7:$S$41,'Absences 2017'!$A$7:$A$41,A11,'Absences 2017'!$F$7:$F$41,BASE!$S$4)</f>
        <v>0</v>
      </c>
      <c r="FL11" s="87">
        <f>SUMIFS('Absences 2017'!$S$7:$S$41,'Absences 2017'!$A$7:$A$41,A11,'Absences 2017'!$F$7:$F$41,BASE!$S$5)</f>
        <v>0</v>
      </c>
      <c r="FM11" s="86">
        <f>SUMIFS('Suivi des arrêts'!$AI$10:$AI$43,'Suivi des arrêts'!$A$10:$A$43,A11,'Suivi des arrêts'!$G$10:$G$43,BASE!$L$3)</f>
        <v>0</v>
      </c>
      <c r="FN11" s="12">
        <f>SUMIFS('Suivi des arrêts'!$AI$10:$AI$43,'Suivi des arrêts'!$A$10:$A$43,A11,'Suivi des arrêts'!$G$10:$G$43,BASE!$L$4)</f>
        <v>0</v>
      </c>
      <c r="FO11" s="12">
        <f t="shared" si="34"/>
        <v>0</v>
      </c>
      <c r="FP11" s="12">
        <f>SUMIFS('Suivi des arrêts'!$AI$10:$AI$43,'Suivi des arrêts'!$A$10:$A$43,A11,'Suivi des arrêts'!$G$10:$G$43,BASE!$L$1)</f>
        <v>0</v>
      </c>
      <c r="FQ11" s="12">
        <f>SUMIFS('Suivi des arrêts'!$AI$10:$AI$43,'Suivi des arrêts'!$A$10:$A$43,A11,'Suivi des arrêts'!$G$10:$G$43,BASE!$L$2)</f>
        <v>0</v>
      </c>
      <c r="FR11" s="12">
        <f t="shared" si="35"/>
        <v>0</v>
      </c>
      <c r="FS11" s="12">
        <f>SUMIFS('Suivi des arrêts'!$AI$10:$AI$43,'Suivi des arrêts'!$A$10:$A$43,A11,'Suivi des arrêts'!$G$10:$G$43,BASE!$L$5)</f>
        <v>0</v>
      </c>
      <c r="FT11" s="12">
        <f>SUMIFS('Suivi des arrêts'!$AI$10:$AI$43,'Suivi des arrêts'!$A$10:$A$43,A11,'Suivi des arrêts'!$G$10:$G$43,BASE!$L$6)</f>
        <v>0</v>
      </c>
      <c r="FU11" s="12">
        <f>SUMIFS('Suivi des arrêts'!$AI$10:$AI$43,'Suivi des arrêts'!$A$10:$A$43,A11,'Suivi des arrêts'!$G$10:$G$43,BASE!$L$8)</f>
        <v>0</v>
      </c>
      <c r="FV11" s="12">
        <f t="shared" si="36"/>
        <v>0</v>
      </c>
      <c r="FW11" s="12">
        <f>SUMIFS('Suivi des arrêts'!$AI$10:$AI$43,'Suivi des arrêts'!$A$10:$A$43,A11,'Suivi des arrêts'!$G$10:$G$43,BASE!$L$7)</f>
        <v>0</v>
      </c>
      <c r="FX11" s="12">
        <f>SUMIFS('Absences 2017'!$T$7:$T$41,'Absences 2017'!$A$7:$A$41,A11,'Absences 2017'!$F$7:$F$41,BASE!$S$2)</f>
        <v>0</v>
      </c>
      <c r="FY11" s="12">
        <f>SUMIFS('Absences 2017'!$T$7:$T$41,'Absences 2017'!$A$7:$A$41,A11,'Absences 2017'!$F$7:$F$41,BASE!$S$3)</f>
        <v>0</v>
      </c>
      <c r="FZ11" s="12">
        <f>SUMIFS('Absences 2017'!$T$7:$T$41,'Absences 2017'!$A$7:$A$41,A11,'Absences 2017'!$F$7:$F$41,BASE!$S$4)</f>
        <v>0</v>
      </c>
      <c r="GA11" s="87">
        <f>SUMIFS('Absences 2017'!$T$7:$T$41,'Absences 2017'!$A$7:$A$41,A11,'Absences 2017'!$F$7:$F$41,BASE!$S$5)</f>
        <v>0</v>
      </c>
      <c r="GB11" s="22">
        <f t="shared" si="37"/>
        <v>0</v>
      </c>
      <c r="GC11" s="22">
        <f t="shared" si="38"/>
        <v>0</v>
      </c>
      <c r="GD11" s="22">
        <f t="shared" si="39"/>
        <v>0</v>
      </c>
      <c r="GE11" s="22">
        <f t="shared" si="0"/>
        <v>0</v>
      </c>
      <c r="GF11" s="22">
        <f t="shared" si="0"/>
        <v>0</v>
      </c>
      <c r="GG11" s="22">
        <f t="shared" si="0"/>
        <v>0</v>
      </c>
      <c r="GH11" s="22">
        <f t="shared" si="0"/>
        <v>0</v>
      </c>
      <c r="GI11" s="22">
        <f t="shared" si="0"/>
        <v>0</v>
      </c>
    </row>
    <row r="12" spans="1:191" x14ac:dyDescent="0.25">
      <c r="A12" s="8">
        <f>+BASE!A10</f>
        <v>0</v>
      </c>
      <c r="B12" s="9">
        <f>+BASE!B10</f>
        <v>0</v>
      </c>
      <c r="C12" s="9">
        <f>+BASE!C10</f>
        <v>0</v>
      </c>
      <c r="D12" s="86">
        <f>SUMIFS('Suivi des arrêts'!$X$10:$X$43,'Suivi des arrêts'!$A$10:$A$43,A12,'Suivi des arrêts'!$G$10:$G$43,BASE!$L$3)</f>
        <v>0</v>
      </c>
      <c r="E12" s="12">
        <f>SUMIFS('Suivi des arrêts'!$X$10:$X$43,'Suivi des arrêts'!$A$10:$A$43,A12,'Suivi des arrêts'!$G$10:$G$43,BASE!$L$4)</f>
        <v>0</v>
      </c>
      <c r="F12" s="12">
        <f t="shared" si="1"/>
        <v>0</v>
      </c>
      <c r="G12" s="12">
        <f>SUMIFS('Suivi des arrêts'!$X$10:$X$43,'Suivi des arrêts'!$A$10:$A$43,A12,'Suivi des arrêts'!$G$10:$G$43,BASE!$L$1)</f>
        <v>0</v>
      </c>
      <c r="H12" s="12">
        <f>SUMIFS('Suivi des arrêts'!$X$10:$X$43,'Suivi des arrêts'!$A$10:$A$43,A12,'Suivi des arrêts'!$G$10:$G$43,BASE!$L$2)</f>
        <v>0</v>
      </c>
      <c r="I12" s="12">
        <f t="shared" si="2"/>
        <v>0</v>
      </c>
      <c r="J12" s="12">
        <f>SUMIFS('Suivi des arrêts'!$X$10:$X$43,'Suivi des arrêts'!$A$10:$A$43,A12,'Suivi des arrêts'!$G$10:$G$43,BASE!$L$5)</f>
        <v>0</v>
      </c>
      <c r="K12" s="12">
        <f>SUMIFS('Suivi des arrêts'!$X$10:$X$43,'Suivi des arrêts'!$A$10:$A$43,A12,'Suivi des arrêts'!$G$10:$G$43,BASE!$L$6)</f>
        <v>0</v>
      </c>
      <c r="L12" s="12">
        <f>SUMIFS('Suivi des arrêts'!$X$10:$X$43,'Suivi des arrêts'!$A$10:$A$43,A12,'Suivi des arrêts'!$G$10:$G$43,BASE!$L$8)</f>
        <v>0</v>
      </c>
      <c r="M12" s="12">
        <f t="shared" si="3"/>
        <v>0</v>
      </c>
      <c r="N12" s="12">
        <f>SUMIFS('Suivi des arrêts'!$X$10:$X$43,'Suivi des arrêts'!$A$10:$A$43,A12,'Suivi des arrêts'!$G$10:$G$43,BASE!$L$7)</f>
        <v>0</v>
      </c>
      <c r="O12" s="12">
        <f>SUMIFS('Absences 2017'!$I$7:$I$41,'Absences 2017'!$A$7:$A$41,A12,'Absences 2017'!$F$7:$F$41,BASE!$S$2)</f>
        <v>0</v>
      </c>
      <c r="P12" s="12">
        <f>SUMIFS('Absences 2017'!$I$7:$I$41,'Absences 2017'!$A$7:$A$41,A12,'Absences 2017'!$F$7:$F$41,BASE!$S$3)</f>
        <v>0</v>
      </c>
      <c r="Q12" s="12">
        <f>SUMIFS('Absences 2017'!$I$7:$I$41,'Absences 2017'!$A$7:$A$41,A12,'Absences 2017'!$F$7:$F$41,BASE!$S$4)</f>
        <v>0</v>
      </c>
      <c r="R12" s="87">
        <f>SUMIFS('Absences 2017'!$I$7:$I$41,'Absences 2017'!$A$7:$A$41,A12,'Absences 2017'!$F$7:$F$41,BASE!$S$5)</f>
        <v>0</v>
      </c>
      <c r="S12" s="86">
        <f>SUMIFS('Suivi des arrêts'!$Y$10:$Y$43,'Suivi des arrêts'!$A$10:$A$43,A12,'Suivi des arrêts'!$G$10:$G$43,BASE!$L$3)</f>
        <v>0</v>
      </c>
      <c r="T12" s="12">
        <f>SUMIFS('Suivi des arrêts'!$Y$10:$Y$43,'Suivi des arrêts'!$A$10:$A$43,A12,'Suivi des arrêts'!$G$10:$G$43,BASE!$L$4)</f>
        <v>0</v>
      </c>
      <c r="U12" s="12">
        <f t="shared" si="4"/>
        <v>0</v>
      </c>
      <c r="V12" s="12">
        <f>SUMIFS('Suivi des arrêts'!$Y$10:$Y$43,'Suivi des arrêts'!$A$10:$A$43,A12,'Suivi des arrêts'!$G$10:$G$43,BASE!$L$1)</f>
        <v>0</v>
      </c>
      <c r="W12" s="12">
        <f>SUMIFS('Suivi des arrêts'!$Y$10:$Y$43,'Suivi des arrêts'!$A$10:$A$43,A12,'Suivi des arrêts'!$G$10:$G$43,BASE!$L$2)</f>
        <v>0</v>
      </c>
      <c r="X12" s="12">
        <f t="shared" si="5"/>
        <v>0</v>
      </c>
      <c r="Y12" s="12">
        <f>SUMIFS('Suivi des arrêts'!$Y$10:$Y$43,'Suivi des arrêts'!$A$10:$A$43,A12,'Suivi des arrêts'!$G$10:$G$43,BASE!$L$5)</f>
        <v>0</v>
      </c>
      <c r="Z12" s="12">
        <f>SUMIFS('Suivi des arrêts'!$Y$10:$Y$43,'Suivi des arrêts'!$A$10:$A$43,A12,'Suivi des arrêts'!$G$10:$G$43,BASE!$L$6)</f>
        <v>0</v>
      </c>
      <c r="AA12" s="12">
        <f>SUMIFS('Suivi des arrêts'!$Y$10:$Y$43,'Suivi des arrêts'!$A$10:$A$43,A12,'Suivi des arrêts'!$G$10:$G$43,BASE!$L$8)</f>
        <v>0</v>
      </c>
      <c r="AB12" s="12">
        <f t="shared" si="6"/>
        <v>0</v>
      </c>
      <c r="AC12" s="12">
        <f>SUMIFS('Suivi des arrêts'!$Y$10:$Y$43,'Suivi des arrêts'!$A$10:$A$43,A12,'Suivi des arrêts'!$G$10:$G$43,BASE!$L$7)</f>
        <v>0</v>
      </c>
      <c r="AD12" s="12">
        <f>SUMIFS('Absences 2017'!$J$7:$J$41,'Absences 2017'!$A$7:$A$41,A12,'Absences 2017'!$F$7:$F$41,BASE!$S$2)</f>
        <v>0</v>
      </c>
      <c r="AE12" s="12">
        <f>SUMIFS('Absences 2017'!$J$7:$J$41,'Absences 2017'!$A$7:$A$41,A12,'Absences 2017'!$F$7:$F$41,BASE!$S$3)</f>
        <v>0</v>
      </c>
      <c r="AF12" s="12">
        <f>SUMIFS('Absences 2017'!$J$7:$J$41,'Absences 2017'!$A$7:$A$41,A12,'Absences 2017'!$F$7:$F$41,BASE!$S$4)</f>
        <v>0</v>
      </c>
      <c r="AG12" s="87">
        <f>SUMIFS('Absences 2017'!$J$7:$J$41,'Absences 2017'!$A$7:$A$41,A12,'Absences 2017'!$F$7:$F$41,BASE!$S$5)</f>
        <v>0</v>
      </c>
      <c r="AH12" s="86">
        <f>SUMIFS('Suivi des arrêts'!$Z$10:$Z$43,'Suivi des arrêts'!$A$10:$A$43,A12,'Suivi des arrêts'!$G$10:$G$43,BASE!$L$3)</f>
        <v>0</v>
      </c>
      <c r="AI12" s="12">
        <f>SUMIFS('Suivi des arrêts'!$Z$10:$Z$43,'Suivi des arrêts'!$A$10:$A$43,A12,'Suivi des arrêts'!$G$10:$G$43,BASE!$L$4)</f>
        <v>0</v>
      </c>
      <c r="AJ12" s="12">
        <f t="shared" si="7"/>
        <v>0</v>
      </c>
      <c r="AK12" s="12">
        <f>SUMIFS('Suivi des arrêts'!$Z$10:$Z$43,'Suivi des arrêts'!$A$10:$A$43,A12,'Suivi des arrêts'!$G$10:$G$43,BASE!$L$1)</f>
        <v>0</v>
      </c>
      <c r="AL12" s="12">
        <f>SUMIFS('Suivi des arrêts'!$Z$10:$Z$43,'Suivi des arrêts'!$A$10:$A$43,A12,'Suivi des arrêts'!$G$10:$G$43,BASE!$L$2)</f>
        <v>0</v>
      </c>
      <c r="AM12" s="12">
        <f t="shared" si="8"/>
        <v>0</v>
      </c>
      <c r="AN12" s="12">
        <f>SUMIFS('Suivi des arrêts'!$Z$10:$Z$43,'Suivi des arrêts'!$A$10:$A$43,A12,'Suivi des arrêts'!$G$10:$G$43,BASE!$L$5)</f>
        <v>0</v>
      </c>
      <c r="AO12" s="12">
        <f>SUMIFS('Suivi des arrêts'!$Z$10:$Z$43,'Suivi des arrêts'!$A$10:$A$43,A12,'Suivi des arrêts'!$G$10:$G$43,BASE!$L$6)</f>
        <v>0</v>
      </c>
      <c r="AP12" s="12">
        <f>SUMIFS('Suivi des arrêts'!$Z$10:$Z$43,'Suivi des arrêts'!$A$10:$A$43,A12,'Suivi des arrêts'!$G$10:$G$43,BASE!$L$8)</f>
        <v>0</v>
      </c>
      <c r="AQ12" s="12">
        <f t="shared" si="9"/>
        <v>0</v>
      </c>
      <c r="AR12" s="12">
        <f>SUMIFS('Suivi des arrêts'!$Z$10:$Z$43,'Suivi des arrêts'!$A$10:$A$43,A12,'Suivi des arrêts'!$G$10:$G$43,BASE!$L$7)</f>
        <v>0</v>
      </c>
      <c r="AS12" s="12">
        <f>SUMIFS('Absences 2017'!$K$7:$K$41,'Absences 2017'!$A$7:$A$41,A12,'Absences 2017'!$F$7:$F$41,BASE!$S$2)</f>
        <v>0</v>
      </c>
      <c r="AT12" s="12">
        <f>SUMIFS('Absences 2017'!$K$7:$K$41,'Absences 2017'!$A$7:$A$41,A12,'Absences 2017'!$F$7:$F$41,BASE!$S$3)</f>
        <v>0</v>
      </c>
      <c r="AU12" s="12">
        <f>SUMIFS('Absences 2017'!$K$7:$K$41,'Absences 2017'!$A$7:$A$41,A12,'Absences 2017'!$F$7:$F$41,BASE!$S$4)</f>
        <v>0</v>
      </c>
      <c r="AV12" s="87">
        <f>SUMIFS('Absences 2017'!$K$7:$K$41,'Absences 2017'!$A$7:$A$41,A12,'Absences 2017'!$F$7:$F$41,BASE!$S$5)</f>
        <v>0</v>
      </c>
      <c r="AW12" s="86">
        <f>SUMIFS('Suivi des arrêts'!$AA$10:$AA$43,'Suivi des arrêts'!$A$10:$A$43,A12,'Suivi des arrêts'!$G$10:$G$43,BASE!$L$3)</f>
        <v>0</v>
      </c>
      <c r="AX12" s="12">
        <f>SUMIFS('Suivi des arrêts'!$AA$10:$AA$43,'Suivi des arrêts'!$A$10:$A$43,A12,'Suivi des arrêts'!$G$10:$G$43,BASE!$L$4)</f>
        <v>0</v>
      </c>
      <c r="AY12" s="12">
        <f t="shared" si="10"/>
        <v>0</v>
      </c>
      <c r="AZ12" s="12">
        <f>SUMIFS('Suivi des arrêts'!$AA$10:$AA$43,'Suivi des arrêts'!$A$10:$A$43,A12,'Suivi des arrêts'!$G$10:$G$43,BASE!$L$1)</f>
        <v>0</v>
      </c>
      <c r="BA12" s="12">
        <f>SUMIFS('Suivi des arrêts'!$AA$10:$AA$43,'Suivi des arrêts'!$A$10:$A$43,A12,'Suivi des arrêts'!$G$10:$G$43,BASE!$L$2)</f>
        <v>0</v>
      </c>
      <c r="BB12" s="12">
        <f t="shared" si="11"/>
        <v>0</v>
      </c>
      <c r="BC12" s="12">
        <f>SUMIFS('Suivi des arrêts'!$AA$10:$AA$43,'Suivi des arrêts'!$A$10:$A$43,A12,'Suivi des arrêts'!$G$10:$G$43,BASE!$L$5)</f>
        <v>0</v>
      </c>
      <c r="BD12" s="12">
        <f>SUMIFS('Suivi des arrêts'!$AA$10:$AA$43,'Suivi des arrêts'!$A$10:$A$43,A12,'Suivi des arrêts'!$G$10:$G$43,BASE!$L$6)</f>
        <v>0</v>
      </c>
      <c r="BE12" s="12">
        <f>SUMIFS('Suivi des arrêts'!$AA$10:$AA$43,'Suivi des arrêts'!$A$10:$A$43,A12,'Suivi des arrêts'!$G$10:$G$43,BASE!$L$8)</f>
        <v>0</v>
      </c>
      <c r="BF12" s="12">
        <f t="shared" si="12"/>
        <v>0</v>
      </c>
      <c r="BG12" s="12">
        <f>SUMIFS('Suivi des arrêts'!$AA$10:$AA$43,'Suivi des arrêts'!$A$10:$A$43,A12,'Suivi des arrêts'!$G$10:$G$43,BASE!$L$7)</f>
        <v>0</v>
      </c>
      <c r="BH12" s="12">
        <f>SUMIFS('Absences 2017'!$L$7:$L$41,'Absences 2017'!$A$7:$A$41,A12,'Absences 2017'!$F$7:$F$41,BASE!$S$2)</f>
        <v>0</v>
      </c>
      <c r="BI12" s="12">
        <f>SUMIFS('Absences 2017'!$L$7:$L$41,'Absences 2017'!$A$7:$A$41,A12,'Absences 2017'!$F$7:$F$41,BASE!$S$3)</f>
        <v>0</v>
      </c>
      <c r="BJ12" s="12">
        <f>SUMIFS('Absences 2017'!$L$7:$L$41,'Absences 2017'!$A$7:$A$41,A12,'Absences 2017'!$F$7:$F$41,BASE!$S$4)</f>
        <v>0</v>
      </c>
      <c r="BK12" s="87">
        <f>SUMIFS('Absences 2017'!$L$7:$L$41,'Absences 2017'!$A$7:$A$41,A12,'Absences 2017'!$F$7:$F$41,BASE!$S$5)</f>
        <v>0</v>
      </c>
      <c r="BL12" s="86">
        <f>SUMIFS('Suivi des arrêts'!$AB$10:$AB$43,'Suivi des arrêts'!$A$10:$A$43,A12,'Suivi des arrêts'!$G$10:$G$43,BASE!$L$3)</f>
        <v>0</v>
      </c>
      <c r="BM12" s="12">
        <f>SUMIFS('Suivi des arrêts'!$AB$10:$AB$43,'Suivi des arrêts'!$A$10:$A$43,A12,'Suivi des arrêts'!$G$10:$G$43,BASE!$L$4)</f>
        <v>0</v>
      </c>
      <c r="BN12" s="12">
        <f t="shared" si="13"/>
        <v>0</v>
      </c>
      <c r="BO12" s="12">
        <f>SUMIFS('Suivi des arrêts'!$AB$10:$AB$43,'Suivi des arrêts'!$A$10:$A$43,A12,'Suivi des arrêts'!$G$10:$G$43,BASE!$L$1)</f>
        <v>0</v>
      </c>
      <c r="BP12" s="12">
        <f>SUMIFS('Suivi des arrêts'!$AB$10:$AB$43,'Suivi des arrêts'!$A$10:$A$43,A12,'Suivi des arrêts'!$G$10:$G$43,BASE!$L$2)</f>
        <v>0</v>
      </c>
      <c r="BQ12" s="12">
        <f t="shared" si="14"/>
        <v>0</v>
      </c>
      <c r="BR12" s="12">
        <f>SUMIFS('Suivi des arrêts'!$AB$10:$AB$43,'Suivi des arrêts'!$A$10:$A$43,A12,'Suivi des arrêts'!$G$10:$G$43,BASE!$L$5)</f>
        <v>0</v>
      </c>
      <c r="BS12" s="12">
        <f>SUMIFS('Suivi des arrêts'!$AB$10:$AB$43,'Suivi des arrêts'!$A$10:$A$43,A12,'Suivi des arrêts'!$G$10:$G$43,BASE!$L$6)</f>
        <v>0</v>
      </c>
      <c r="BT12" s="12">
        <f>SUMIFS('Suivi des arrêts'!$AB$10:$AB$43,'Suivi des arrêts'!$A$10:$A$43,A12,'Suivi des arrêts'!$G$10:$G$43,BASE!$L$8)</f>
        <v>0</v>
      </c>
      <c r="BU12" s="12">
        <f t="shared" si="15"/>
        <v>0</v>
      </c>
      <c r="BV12" s="12">
        <f>SUMIFS('Suivi des arrêts'!$AB$10:$AB$43,'Suivi des arrêts'!$A$10:$A$43,A12,'Suivi des arrêts'!$G$10:$G$43,BASE!$L$7)</f>
        <v>0</v>
      </c>
      <c r="BW12" s="12">
        <f>SUMIFS('Absences 2017'!$M$7:$M$41,'Absences 2017'!$A$7:$A$41,A12,'Absences 2017'!$F$7:$F$41,BASE!$S$2)</f>
        <v>0</v>
      </c>
      <c r="BX12" s="12">
        <f>SUMIFS('Absences 2017'!$M$7:$M$41,'Absences 2017'!$A$7:$A$41,A12,'Absences 2017'!$F$7:$F$41,BASE!$S$3)</f>
        <v>0</v>
      </c>
      <c r="BY12" s="12">
        <f>SUMIFS('Absences 2017'!$M$7:$M$41,'Absences 2017'!$A$7:$A$41,A12,'Absences 2017'!$F$7:$F$41,BASE!$S$4)</f>
        <v>0</v>
      </c>
      <c r="BZ12" s="87">
        <f>SUMIFS('Absences 2017'!$M$7:$M$41,'Absences 2017'!$A$7:$A$41,A12,'Absences 2017'!$F$7:$F$41,BASE!$S$5)</f>
        <v>0</v>
      </c>
      <c r="CA12" s="86">
        <f>SUMIFS('Suivi des arrêts'!$AC$10:$AC$43,'Suivi des arrêts'!$A$10:$A$43,A12,'Suivi des arrêts'!$G$10:$G$43,BASE!$L$3)</f>
        <v>0</v>
      </c>
      <c r="CB12" s="12">
        <f>SUMIFS('Suivi des arrêts'!$AC$10:$AC$43,'Suivi des arrêts'!$A$10:$A$43,A12,'Suivi des arrêts'!$G$10:$G$43,BASE!$L$4)</f>
        <v>0</v>
      </c>
      <c r="CC12" s="12">
        <f t="shared" si="16"/>
        <v>0</v>
      </c>
      <c r="CD12" s="12">
        <f>SUMIFS('Suivi des arrêts'!$AC$10:$AC$43,'Suivi des arrêts'!$A$10:$A$43,A12,'Suivi des arrêts'!$G$10:$G$43,BASE!$L$1)</f>
        <v>0</v>
      </c>
      <c r="CE12" s="12">
        <f>SUMIFS('Suivi des arrêts'!$AC$10:$AC$43,'Suivi des arrêts'!$A$10:$A$43,A12,'Suivi des arrêts'!$G$10:$G$43,BASE!$L$2)</f>
        <v>0</v>
      </c>
      <c r="CF12" s="12">
        <f t="shared" si="17"/>
        <v>0</v>
      </c>
      <c r="CG12" s="12">
        <f>SUMIFS('Suivi des arrêts'!$AC$10:$AC$43,'Suivi des arrêts'!$A$10:$A$43,A12,'Suivi des arrêts'!$G$10:$G$43,BASE!$L$5)</f>
        <v>0</v>
      </c>
      <c r="CH12" s="12">
        <f>SUMIFS('Suivi des arrêts'!$AC$10:$AC$43,'Suivi des arrêts'!$A$10:$A$43,A12,'Suivi des arrêts'!$G$10:$G$43,BASE!$L$6)</f>
        <v>0</v>
      </c>
      <c r="CI12" s="12">
        <f>SUMIFS('Suivi des arrêts'!$AC$10:$AC$43,'Suivi des arrêts'!$A$10:$A$43,A12,'Suivi des arrêts'!$G$10:$G$43,BASE!$L$8)</f>
        <v>0</v>
      </c>
      <c r="CJ12" s="12">
        <f t="shared" si="18"/>
        <v>0</v>
      </c>
      <c r="CK12" s="12">
        <f>SUMIFS('Suivi des arrêts'!$AC$10:$AC$43,'Suivi des arrêts'!$A$10:$A$43,A12,'Suivi des arrêts'!$G$10:$G$43,BASE!$L$7)</f>
        <v>0</v>
      </c>
      <c r="CL12" s="12">
        <f>SUMIFS('Absences 2017'!$N$7:$N$41,'Absences 2017'!$A$7:$A$41,A12,'Absences 2017'!$F$7:$F$41,BASE!$S$2)</f>
        <v>0</v>
      </c>
      <c r="CM12" s="12">
        <f>SUMIFS('Absences 2017'!$N$7:$N$41,'Absences 2017'!$A$7:$A$41,A12,'Absences 2017'!$F$7:$F$41,BASE!$S$3)</f>
        <v>0</v>
      </c>
      <c r="CN12" s="12">
        <f>SUMIFS('Absences 2017'!$N$7:$N$41,'Absences 2017'!$A$7:$A$41,A12,'Absences 2017'!$F$7:$F$41,BASE!$S$4)</f>
        <v>0</v>
      </c>
      <c r="CO12" s="87">
        <f>SUMIFS('Absences 2017'!$N$7:$N$41,'Absences 2017'!$A$7:$A$41,A12,'Absences 2017'!$F$7:$F$41,BASE!$S$5)</f>
        <v>0</v>
      </c>
      <c r="CP12" s="86">
        <f>SUMIFS('Suivi des arrêts'!$AD$10:$AD$43,'Suivi des arrêts'!$A$10:$A$43,A12,'Suivi des arrêts'!$G$10:$G$43,BASE!$L$3)</f>
        <v>0</v>
      </c>
      <c r="CQ12" s="12">
        <f>SUMIFS('Suivi des arrêts'!$AD$10:$AD$43,'Suivi des arrêts'!$A$10:$A$43,A12,'Suivi des arrêts'!$G$10:$G$43,BASE!$L$4)</f>
        <v>0</v>
      </c>
      <c r="CR12" s="12">
        <f t="shared" si="19"/>
        <v>0</v>
      </c>
      <c r="CS12" s="12">
        <f>SUMIFS('Suivi des arrêts'!$AD$10:$AD$43,'Suivi des arrêts'!$A$10:$A$43,A12,'Suivi des arrêts'!$G$10:$G$43,BASE!$L$1)</f>
        <v>0</v>
      </c>
      <c r="CT12" s="12">
        <f>SUMIFS('Suivi des arrêts'!$AD$10:$AD$43,'Suivi des arrêts'!$A$10:$A$43,A12,'Suivi des arrêts'!$G$10:$G$43,BASE!$L$2)</f>
        <v>0</v>
      </c>
      <c r="CU12" s="12">
        <f t="shared" si="20"/>
        <v>0</v>
      </c>
      <c r="CV12" s="12">
        <f>SUMIFS('Suivi des arrêts'!$AD$10:$AD$43,'Suivi des arrêts'!$A$10:$A$43,A12,'Suivi des arrêts'!$G$10:$G$43,BASE!$L$5)</f>
        <v>0</v>
      </c>
      <c r="CW12" s="12">
        <f>SUMIFS('Suivi des arrêts'!$AD$10:$AD$43,'Suivi des arrêts'!$A$10:$A$43,A12,'Suivi des arrêts'!$G$10:$G$43,BASE!$L$6)</f>
        <v>0</v>
      </c>
      <c r="CX12" s="12">
        <f>SUMIFS('Suivi des arrêts'!$AD$10:$AD$43,'Suivi des arrêts'!$A$10:$A$43,A12,'Suivi des arrêts'!$G$10:$G$43,BASE!$L$8)</f>
        <v>0</v>
      </c>
      <c r="CY12" s="12">
        <f t="shared" si="21"/>
        <v>0</v>
      </c>
      <c r="CZ12" s="12">
        <f>SUMIFS('Suivi des arrêts'!$AD$10:$AD$43,'Suivi des arrêts'!$A$10:$A$43,A12,'Suivi des arrêts'!$G$10:$G$43,BASE!$L$7)</f>
        <v>0</v>
      </c>
      <c r="DA12" s="12">
        <f>SUMIFS('Absences 2017'!$O$7:$O$41,'Absences 2017'!$A$7:$A$41,A12,'Absences 2017'!$F$7:$F$41,BASE!$S$2)</f>
        <v>0</v>
      </c>
      <c r="DB12" s="12">
        <f>SUMIFS('Absences 2017'!$O$7:$O$41,'Absences 2017'!$A$7:$A$41,A12,'Absences 2017'!$F$7:$F$41,BASE!$S$3)</f>
        <v>0</v>
      </c>
      <c r="DC12" s="12">
        <f>SUMIFS('Absences 2017'!$O$7:$O$41,'Absences 2017'!$A$7:$A$41,A12,'Absences 2017'!$F$7:$F$41,BASE!$S$4)</f>
        <v>0</v>
      </c>
      <c r="DD12" s="87">
        <f>SUMIFS('Absences 2017'!$O$7:$O$41,'Absences 2017'!$A$7:$A$41,A12,'Absences 2017'!$F$7:$F$41,BASE!$S$5)</f>
        <v>0</v>
      </c>
      <c r="DE12" s="86">
        <f>SUMIFS('Suivi des arrêts'!$AE$10:$AE$43,'Suivi des arrêts'!$A$10:$A$43,A12,'Suivi des arrêts'!$G$10:$G$43,BASE!$L$3)</f>
        <v>0</v>
      </c>
      <c r="DF12" s="12">
        <f>SUMIFS('Suivi des arrêts'!$AE$10:$AE$43,'Suivi des arrêts'!$A$10:$A$43,A12,'Suivi des arrêts'!$G$10:$G$43,BASE!$L$4)</f>
        <v>0</v>
      </c>
      <c r="DG12" s="12">
        <f t="shared" si="22"/>
        <v>0</v>
      </c>
      <c r="DH12" s="12">
        <f>SUMIFS('Suivi des arrêts'!$AE$10:$AE$43,'Suivi des arrêts'!$A$10:$A$43,A12,'Suivi des arrêts'!$G$10:$G$43,BASE!$L$1)</f>
        <v>0</v>
      </c>
      <c r="DI12" s="12">
        <f>SUMIFS('Suivi des arrêts'!$AE$10:$AE$43,'Suivi des arrêts'!$A$10:$A$43,A12,'Suivi des arrêts'!$G$10:$G$43,BASE!$L$2)</f>
        <v>0</v>
      </c>
      <c r="DJ12" s="12">
        <f t="shared" si="23"/>
        <v>0</v>
      </c>
      <c r="DK12" s="12">
        <f>SUMIFS('Suivi des arrêts'!$AE$10:$AE$43,'Suivi des arrêts'!$A$10:$A$43,A12,'Suivi des arrêts'!$G$10:$G$43,BASE!$L$5)</f>
        <v>0</v>
      </c>
      <c r="DL12" s="12">
        <f>SUMIFS('Suivi des arrêts'!$AE$10:$AE$43,'Suivi des arrêts'!$A$10:$A$43,A12,'Suivi des arrêts'!$G$10:$G$43,BASE!$L$6)</f>
        <v>0</v>
      </c>
      <c r="DM12" s="12">
        <f>SUMIFS('Suivi des arrêts'!$AE$10:$AE$43,'Suivi des arrêts'!$A$10:$A$43,A12,'Suivi des arrêts'!$G$10:$G$43,BASE!$L$8)</f>
        <v>0</v>
      </c>
      <c r="DN12" s="12">
        <f t="shared" si="24"/>
        <v>0</v>
      </c>
      <c r="DO12" s="12">
        <f>SUMIFS('Suivi des arrêts'!$AE$10:$AE$43,'Suivi des arrêts'!$A$10:$A$43,A12,'Suivi des arrêts'!$G$10:$G$43,BASE!$L$7)</f>
        <v>0</v>
      </c>
      <c r="DP12" s="12">
        <f>SUMIFS('Absences 2017'!$P$7:$P$41,'Absences 2017'!$A$7:$A$41,A12,'Absences 2017'!$F$7:$F$41,BASE!$S$2)</f>
        <v>0</v>
      </c>
      <c r="DQ12" s="12">
        <f>SUMIFS('Absences 2017'!$P$7:$P$41,'Absences 2017'!$A$7:$A$41,A12,'Absences 2017'!$F$7:$F$41,BASE!$S$3)</f>
        <v>0</v>
      </c>
      <c r="DR12" s="12">
        <f>SUMIFS('Absences 2017'!$P$7:$P$41,'Absences 2017'!$A$7:$A$41,A12,'Absences 2017'!$F$7:$F$41,BASE!$S$4)</f>
        <v>0</v>
      </c>
      <c r="DS12" s="87">
        <f>SUMIFS('Absences 2017'!$P$7:$P$41,'Absences 2017'!$A$7:$A$41,A12,'Absences 2017'!$F$7:$F$41,BASE!$S$5)</f>
        <v>0</v>
      </c>
      <c r="DT12" s="86">
        <f>SUMIFS('Suivi des arrêts'!$AF$10:$AF$43,'Suivi des arrêts'!$A$10:$A$43,A12,'Suivi des arrêts'!$G$10:$G$43,BASE!$L$3)</f>
        <v>0</v>
      </c>
      <c r="DU12" s="12">
        <f>SUMIFS('Suivi des arrêts'!$AF$10:$AF$43,'Suivi des arrêts'!$A$10:$A$43,A12,'Suivi des arrêts'!$G$10:$G$43,BASE!$L$4)</f>
        <v>0</v>
      </c>
      <c r="DV12" s="12">
        <f t="shared" si="25"/>
        <v>0</v>
      </c>
      <c r="DW12" s="12">
        <f>SUMIFS('Suivi des arrêts'!$AF$10:$AF$43,'Suivi des arrêts'!$A$10:$A$43,A12,'Suivi des arrêts'!$G$10:$G$43,BASE!$L$1)</f>
        <v>0</v>
      </c>
      <c r="DX12" s="12">
        <f>SUMIFS('Suivi des arrêts'!$AF$10:$AF$43,'Suivi des arrêts'!$A$10:$A$43,A12,'Suivi des arrêts'!$G$10:$G$43,BASE!$L$2)</f>
        <v>0</v>
      </c>
      <c r="DY12" s="12">
        <f t="shared" si="26"/>
        <v>0</v>
      </c>
      <c r="DZ12" s="12">
        <f>SUMIFS('Suivi des arrêts'!$AF$10:$AF$43,'Suivi des arrêts'!$A$10:$A$43,A12,'Suivi des arrêts'!$G$10:$G$43,BASE!$L$5)</f>
        <v>0</v>
      </c>
      <c r="EA12" s="12">
        <f>SUMIFS('Suivi des arrêts'!$AF$10:$AF$43,'Suivi des arrêts'!$A$10:$A$43,A12,'Suivi des arrêts'!$G$10:$G$43,BASE!$L$6)</f>
        <v>0</v>
      </c>
      <c r="EB12" s="12">
        <f>SUMIFS('Suivi des arrêts'!$AF$10:$AF$43,'Suivi des arrêts'!$A$10:$A$43,A12,'Suivi des arrêts'!$G$10:$G$43,BASE!$L$8)</f>
        <v>0</v>
      </c>
      <c r="EC12" s="12">
        <f t="shared" si="27"/>
        <v>0</v>
      </c>
      <c r="ED12" s="12">
        <f>SUMIFS('Suivi des arrêts'!$AF$10:$AF$43,'Suivi des arrêts'!$A$10:$A$43,A12,'Suivi des arrêts'!$G$10:$G$43,BASE!$L$7)</f>
        <v>0</v>
      </c>
      <c r="EE12" s="12">
        <f>SUMIFS('Absences 2017'!$Q$7:$Q$41,'Absences 2017'!$A$7:$A$41,A12,'Absences 2017'!$F$7:$F$41,BASE!$S$2)</f>
        <v>0</v>
      </c>
      <c r="EF12" s="12">
        <f>SUMIFS('Absences 2017'!$Q$7:$Q$41,'Absences 2017'!$A$7:$A$41,A12,'Absences 2017'!$F$7:$F$41,BASE!$S$3)</f>
        <v>0</v>
      </c>
      <c r="EG12" s="12">
        <f>SUMIFS('Absences 2017'!$Q$7:$Q$41,'Absences 2017'!$A$7:$A$41,A12,'Absences 2017'!$F$7:$F$41,BASE!$S$4)</f>
        <v>0</v>
      </c>
      <c r="EH12" s="87">
        <f>SUMIFS('Absences 2017'!$Q$7:$Q$41,'Absences 2017'!$A$7:$A$41,A12,'Absences 2017'!$F$7:$F$41,BASE!$S$5)</f>
        <v>0</v>
      </c>
      <c r="EI12" s="86">
        <f>SUMIFS('Suivi des arrêts'!$AG$10:$AG$43,'Suivi des arrêts'!$A$10:$A$43,A12,'Suivi des arrêts'!$G$10:$G$43,BASE!$L$3)</f>
        <v>0</v>
      </c>
      <c r="EJ12" s="12">
        <f>SUMIFS('Suivi des arrêts'!$AG$10:$AG$43,'Suivi des arrêts'!$A$10:$A$43,A12,'Suivi des arrêts'!$G$10:$G$43,BASE!$L$4)</f>
        <v>0</v>
      </c>
      <c r="EK12" s="12">
        <f t="shared" si="28"/>
        <v>0</v>
      </c>
      <c r="EL12" s="12">
        <f>SUMIFS('Suivi des arrêts'!$AG$10:$AG$43,'Suivi des arrêts'!$A$10:$A$43,A12,'Suivi des arrêts'!$G$10:$G$43,BASE!$L$1)</f>
        <v>0</v>
      </c>
      <c r="EM12" s="12">
        <f>SUMIFS('Suivi des arrêts'!$AG$10:$AG$43,'Suivi des arrêts'!$A$10:$A$43,A12,'Suivi des arrêts'!$G$10:$G$43,BASE!$L$2)</f>
        <v>0</v>
      </c>
      <c r="EN12" s="12">
        <f t="shared" si="29"/>
        <v>0</v>
      </c>
      <c r="EO12" s="12">
        <f>SUMIFS('Suivi des arrêts'!$AG$10:$AG$43,'Suivi des arrêts'!$A$10:$A$43,A12,'Suivi des arrêts'!$G$10:$G$43,BASE!$L$5)</f>
        <v>0</v>
      </c>
      <c r="EP12" s="12">
        <f>SUMIFS('Suivi des arrêts'!$AG$10:$AG$43,'Suivi des arrêts'!$A$10:$A$43,A12,'Suivi des arrêts'!$G$10:$G$43,BASE!$L$6)</f>
        <v>0</v>
      </c>
      <c r="EQ12" s="12">
        <f>SUMIFS('Suivi des arrêts'!$AG$10:$AG$43,'Suivi des arrêts'!$A$10:$A$43,A12,'Suivi des arrêts'!$G$10:$G$43,BASE!$L$8)</f>
        <v>0</v>
      </c>
      <c r="ER12" s="12">
        <f t="shared" si="30"/>
        <v>0</v>
      </c>
      <c r="ES12" s="12">
        <f>SUMIFS('Suivi des arrêts'!$AG$10:$AG$43,'Suivi des arrêts'!$A$10:$A$43,A12,'Suivi des arrêts'!$G$10:$G$43,BASE!$L$7)</f>
        <v>0</v>
      </c>
      <c r="ET12" s="12">
        <f>SUMIFS('Absences 2017'!$R$7:$R$41,'Absences 2017'!$A$7:$A$41,A12,'Absences 2017'!$F$7:$F$41,BASE!$S$2)</f>
        <v>0</v>
      </c>
      <c r="EU12" s="12">
        <f>SUMIFS('Absences 2017'!$R$7:$R$41,'Absences 2017'!$A$7:$A$41,A12,'Absences 2017'!$F$7:$F$41,BASE!$S$3)</f>
        <v>0</v>
      </c>
      <c r="EV12" s="12">
        <f>SUMIFS('Absences 2017'!$R$7:$R$41,'Absences 2017'!$A$7:$A$41,A12,'Absences 2017'!$F$7:$F$41,BASE!$S$4)</f>
        <v>0</v>
      </c>
      <c r="EW12" s="87">
        <f>SUMIFS('Absences 2017'!$R$7:$R$41,'Absences 2017'!$A$7:$A$41,A12,'Absences 2017'!$F$7:$F$41,BASE!$S$5)</f>
        <v>0</v>
      </c>
      <c r="EX12" s="86">
        <f>SUMIFS('Suivi des arrêts'!$AH$10:$AH$43,'Suivi des arrêts'!$A$10:$A$43,A12,'Suivi des arrêts'!$G$10:$G$43,BASE!$L$3)</f>
        <v>0</v>
      </c>
      <c r="EY12" s="12">
        <f>SUMIFS('Suivi des arrêts'!$AH$10:$AH$43,'Suivi des arrêts'!$A$10:$A$43,A12,'Suivi des arrêts'!$G$10:$G$43,BASE!$L$4)</f>
        <v>0</v>
      </c>
      <c r="EZ12" s="12">
        <f t="shared" si="31"/>
        <v>0</v>
      </c>
      <c r="FA12" s="12">
        <f>SUMIFS('Suivi des arrêts'!$AH$10:$AH$43,'Suivi des arrêts'!$A$10:$A$43,A12,'Suivi des arrêts'!$G$10:$G$43,BASE!$L$1)</f>
        <v>0</v>
      </c>
      <c r="FB12" s="12">
        <f>SUMIFS('Suivi des arrêts'!$AH$10:$AH$43,'Suivi des arrêts'!$A$10:$A$43,A12,'Suivi des arrêts'!$G$10:$G$43,BASE!$L$2)</f>
        <v>0</v>
      </c>
      <c r="FC12" s="12">
        <f t="shared" si="32"/>
        <v>0</v>
      </c>
      <c r="FD12" s="12">
        <f>SUMIFS('Suivi des arrêts'!$AH$10:$AH$43,'Suivi des arrêts'!$A$10:$A$43,A12,'Suivi des arrêts'!$G$10:$G$43,BASE!$L$5)</f>
        <v>0</v>
      </c>
      <c r="FE12" s="12">
        <f>SUMIFS('Suivi des arrêts'!$AH$10:$AH$43,'Suivi des arrêts'!$A$10:$A$43,A12,'Suivi des arrêts'!$G$10:$G$43,BASE!$L$6)</f>
        <v>0</v>
      </c>
      <c r="FF12" s="12">
        <f>SUMIFS('Suivi des arrêts'!$AH$10:$AH$43,'Suivi des arrêts'!$A$10:$A$43,A12,'Suivi des arrêts'!$G$10:$G$43,BASE!$L$8)</f>
        <v>0</v>
      </c>
      <c r="FG12" s="12">
        <f t="shared" si="33"/>
        <v>0</v>
      </c>
      <c r="FH12" s="12">
        <f>SUMIFS('Suivi des arrêts'!$AH$10:$AH$43,'Suivi des arrêts'!$A$10:$A$43,A12,'Suivi des arrêts'!$G$10:$G$43,BASE!$L$7)</f>
        <v>0</v>
      </c>
      <c r="FI12" s="12">
        <f>SUMIFS('Absences 2017'!$S$7:$S$41,'Absences 2017'!$A$7:$A$41,A12,'Absences 2017'!$F$7:$F$41,BASE!$S$2)</f>
        <v>0</v>
      </c>
      <c r="FJ12" s="12">
        <f>SUMIFS('Absences 2017'!$S$7:$S$41,'Absences 2017'!$A$7:$A$41,A12,'Absences 2017'!$F$7:$F$41,BASE!$S$3)</f>
        <v>0</v>
      </c>
      <c r="FK12" s="12">
        <f>SUMIFS('Absences 2017'!$S$7:$S$41,'Absences 2017'!$A$7:$A$41,A12,'Absences 2017'!$F$7:$F$41,BASE!$S$4)</f>
        <v>0</v>
      </c>
      <c r="FL12" s="87">
        <f>SUMIFS('Absences 2017'!$S$7:$S$41,'Absences 2017'!$A$7:$A$41,A12,'Absences 2017'!$F$7:$F$41,BASE!$S$5)</f>
        <v>0</v>
      </c>
      <c r="FM12" s="86">
        <f>SUMIFS('Suivi des arrêts'!$AI$10:$AI$43,'Suivi des arrêts'!$A$10:$A$43,A12,'Suivi des arrêts'!$G$10:$G$43,BASE!$L$3)</f>
        <v>0</v>
      </c>
      <c r="FN12" s="12">
        <f>SUMIFS('Suivi des arrêts'!$AI$10:$AI$43,'Suivi des arrêts'!$A$10:$A$43,A12,'Suivi des arrêts'!$G$10:$G$43,BASE!$L$4)</f>
        <v>0</v>
      </c>
      <c r="FO12" s="12">
        <f t="shared" si="34"/>
        <v>0</v>
      </c>
      <c r="FP12" s="12">
        <f>SUMIFS('Suivi des arrêts'!$AI$10:$AI$43,'Suivi des arrêts'!$A$10:$A$43,A12,'Suivi des arrêts'!$G$10:$G$43,BASE!$L$1)</f>
        <v>0</v>
      </c>
      <c r="FQ12" s="12">
        <f>SUMIFS('Suivi des arrêts'!$AI$10:$AI$43,'Suivi des arrêts'!$A$10:$A$43,A12,'Suivi des arrêts'!$G$10:$G$43,BASE!$L$2)</f>
        <v>0</v>
      </c>
      <c r="FR12" s="12">
        <f t="shared" si="35"/>
        <v>0</v>
      </c>
      <c r="FS12" s="12">
        <f>SUMIFS('Suivi des arrêts'!$AI$10:$AI$43,'Suivi des arrêts'!$A$10:$A$43,A12,'Suivi des arrêts'!$G$10:$G$43,BASE!$L$5)</f>
        <v>0</v>
      </c>
      <c r="FT12" s="12">
        <f>SUMIFS('Suivi des arrêts'!$AI$10:$AI$43,'Suivi des arrêts'!$A$10:$A$43,A12,'Suivi des arrêts'!$G$10:$G$43,BASE!$L$6)</f>
        <v>0</v>
      </c>
      <c r="FU12" s="12">
        <f>SUMIFS('Suivi des arrêts'!$AI$10:$AI$43,'Suivi des arrêts'!$A$10:$A$43,A12,'Suivi des arrêts'!$G$10:$G$43,BASE!$L$8)</f>
        <v>0</v>
      </c>
      <c r="FV12" s="12">
        <f t="shared" si="36"/>
        <v>0</v>
      </c>
      <c r="FW12" s="12">
        <f>SUMIFS('Suivi des arrêts'!$AI$10:$AI$43,'Suivi des arrêts'!$A$10:$A$43,A12,'Suivi des arrêts'!$G$10:$G$43,BASE!$L$7)</f>
        <v>0</v>
      </c>
      <c r="FX12" s="12">
        <f>SUMIFS('Absences 2017'!$T$7:$T$41,'Absences 2017'!$A$7:$A$41,A12,'Absences 2017'!$F$7:$F$41,BASE!$S$2)</f>
        <v>0</v>
      </c>
      <c r="FY12" s="12">
        <f>SUMIFS('Absences 2017'!$T$7:$T$41,'Absences 2017'!$A$7:$A$41,A12,'Absences 2017'!$F$7:$F$41,BASE!$S$3)</f>
        <v>0</v>
      </c>
      <c r="FZ12" s="12">
        <f>SUMIFS('Absences 2017'!$T$7:$T$41,'Absences 2017'!$A$7:$A$41,A12,'Absences 2017'!$F$7:$F$41,BASE!$S$4)</f>
        <v>0</v>
      </c>
      <c r="GA12" s="87">
        <f>SUMIFS('Absences 2017'!$T$7:$T$41,'Absences 2017'!$A$7:$A$41,A12,'Absences 2017'!$F$7:$F$41,BASE!$S$5)</f>
        <v>0</v>
      </c>
      <c r="GB12" s="22">
        <f t="shared" si="37"/>
        <v>0</v>
      </c>
      <c r="GC12" s="22">
        <f t="shared" si="38"/>
        <v>0</v>
      </c>
      <c r="GD12" s="22">
        <f t="shared" si="39"/>
        <v>0</v>
      </c>
      <c r="GE12" s="22">
        <f t="shared" si="0"/>
        <v>0</v>
      </c>
      <c r="GF12" s="22">
        <f t="shared" si="0"/>
        <v>0</v>
      </c>
      <c r="GG12" s="22">
        <f t="shared" si="0"/>
        <v>0</v>
      </c>
      <c r="GH12" s="22">
        <f t="shared" si="0"/>
        <v>0</v>
      </c>
      <c r="GI12" s="22">
        <f t="shared" si="0"/>
        <v>0</v>
      </c>
    </row>
    <row r="13" spans="1:191" x14ac:dyDescent="0.25">
      <c r="A13" s="8">
        <f>+BASE!A11</f>
        <v>0</v>
      </c>
      <c r="B13" s="9">
        <f>+BASE!B11</f>
        <v>0</v>
      </c>
      <c r="C13" s="9">
        <f>+BASE!C11</f>
        <v>0</v>
      </c>
      <c r="D13" s="86">
        <f>SUMIFS('Suivi des arrêts'!$X$10:$X$43,'Suivi des arrêts'!$A$10:$A$43,A13,'Suivi des arrêts'!$G$10:$G$43,BASE!$L$3)</f>
        <v>0</v>
      </c>
      <c r="E13" s="12">
        <f>SUMIFS('Suivi des arrêts'!$X$10:$X$43,'Suivi des arrêts'!$A$10:$A$43,A13,'Suivi des arrêts'!$G$10:$G$43,BASE!$L$4)</f>
        <v>0</v>
      </c>
      <c r="F13" s="12">
        <f t="shared" si="1"/>
        <v>0</v>
      </c>
      <c r="G13" s="12">
        <f>SUMIFS('Suivi des arrêts'!$X$10:$X$43,'Suivi des arrêts'!$A$10:$A$43,A13,'Suivi des arrêts'!$G$10:$G$43,BASE!$L$1)</f>
        <v>0</v>
      </c>
      <c r="H13" s="12">
        <f>SUMIFS('Suivi des arrêts'!$X$10:$X$43,'Suivi des arrêts'!$A$10:$A$43,A13,'Suivi des arrêts'!$G$10:$G$43,BASE!$L$2)</f>
        <v>0</v>
      </c>
      <c r="I13" s="12">
        <f t="shared" si="2"/>
        <v>0</v>
      </c>
      <c r="J13" s="12">
        <f>SUMIFS('Suivi des arrêts'!$X$10:$X$43,'Suivi des arrêts'!$A$10:$A$43,A13,'Suivi des arrêts'!$G$10:$G$43,BASE!$L$5)</f>
        <v>0</v>
      </c>
      <c r="K13" s="12">
        <f>SUMIFS('Suivi des arrêts'!$X$10:$X$43,'Suivi des arrêts'!$A$10:$A$43,A13,'Suivi des arrêts'!$G$10:$G$43,BASE!$L$6)</f>
        <v>0</v>
      </c>
      <c r="L13" s="12">
        <f>SUMIFS('Suivi des arrêts'!$X$10:$X$43,'Suivi des arrêts'!$A$10:$A$43,A13,'Suivi des arrêts'!$G$10:$G$43,BASE!$L$8)</f>
        <v>0</v>
      </c>
      <c r="M13" s="12">
        <f t="shared" si="3"/>
        <v>0</v>
      </c>
      <c r="N13" s="12">
        <f>SUMIFS('Suivi des arrêts'!$X$10:$X$43,'Suivi des arrêts'!$A$10:$A$43,A13,'Suivi des arrêts'!$G$10:$G$43,BASE!$L$7)</f>
        <v>0</v>
      </c>
      <c r="O13" s="12">
        <f>SUMIFS('Absences 2017'!$I$7:$I$41,'Absences 2017'!$A$7:$A$41,A13,'Absences 2017'!$F$7:$F$41,BASE!$S$2)</f>
        <v>0</v>
      </c>
      <c r="P13" s="12">
        <f>SUMIFS('Absences 2017'!$I$7:$I$41,'Absences 2017'!$A$7:$A$41,A13,'Absences 2017'!$F$7:$F$41,BASE!$S$3)</f>
        <v>0</v>
      </c>
      <c r="Q13" s="12">
        <f>SUMIFS('Absences 2017'!$I$7:$I$41,'Absences 2017'!$A$7:$A$41,A13,'Absences 2017'!$F$7:$F$41,BASE!$S$4)</f>
        <v>0</v>
      </c>
      <c r="R13" s="87">
        <f>SUMIFS('Absences 2017'!$I$7:$I$41,'Absences 2017'!$A$7:$A$41,A13,'Absences 2017'!$F$7:$F$41,BASE!$S$5)</f>
        <v>0</v>
      </c>
      <c r="S13" s="86">
        <f>SUMIFS('Suivi des arrêts'!$Y$10:$Y$43,'Suivi des arrêts'!$A$10:$A$43,A13,'Suivi des arrêts'!$G$10:$G$43,BASE!$L$3)</f>
        <v>0</v>
      </c>
      <c r="T13" s="12">
        <f>SUMIFS('Suivi des arrêts'!$Y$10:$Y$43,'Suivi des arrêts'!$A$10:$A$43,A13,'Suivi des arrêts'!$G$10:$G$43,BASE!$L$4)</f>
        <v>0</v>
      </c>
      <c r="U13" s="12">
        <f t="shared" si="4"/>
        <v>0</v>
      </c>
      <c r="V13" s="12">
        <f>SUMIFS('Suivi des arrêts'!$Y$10:$Y$43,'Suivi des arrêts'!$A$10:$A$43,A13,'Suivi des arrêts'!$G$10:$G$43,BASE!$L$1)</f>
        <v>0</v>
      </c>
      <c r="W13" s="12">
        <f>SUMIFS('Suivi des arrêts'!$Y$10:$Y$43,'Suivi des arrêts'!$A$10:$A$43,A13,'Suivi des arrêts'!$G$10:$G$43,BASE!$L$2)</f>
        <v>0</v>
      </c>
      <c r="X13" s="12">
        <f t="shared" si="5"/>
        <v>0</v>
      </c>
      <c r="Y13" s="12">
        <f>SUMIFS('Suivi des arrêts'!$Y$10:$Y$43,'Suivi des arrêts'!$A$10:$A$43,A13,'Suivi des arrêts'!$G$10:$G$43,BASE!$L$5)</f>
        <v>0</v>
      </c>
      <c r="Z13" s="12">
        <f>SUMIFS('Suivi des arrêts'!$Y$10:$Y$43,'Suivi des arrêts'!$A$10:$A$43,A13,'Suivi des arrêts'!$G$10:$G$43,BASE!$L$6)</f>
        <v>0</v>
      </c>
      <c r="AA13" s="12">
        <f>SUMIFS('Suivi des arrêts'!$Y$10:$Y$43,'Suivi des arrêts'!$A$10:$A$43,A13,'Suivi des arrêts'!$G$10:$G$43,BASE!$L$8)</f>
        <v>0</v>
      </c>
      <c r="AB13" s="12">
        <f t="shared" si="6"/>
        <v>0</v>
      </c>
      <c r="AC13" s="12">
        <f>SUMIFS('Suivi des arrêts'!$Y$10:$Y$43,'Suivi des arrêts'!$A$10:$A$43,A13,'Suivi des arrêts'!$G$10:$G$43,BASE!$L$7)</f>
        <v>0</v>
      </c>
      <c r="AD13" s="12">
        <f>SUMIFS('Absences 2017'!$J$7:$J$41,'Absences 2017'!$A$7:$A$41,A13,'Absences 2017'!$F$7:$F$41,BASE!$S$2)</f>
        <v>0</v>
      </c>
      <c r="AE13" s="12">
        <f>SUMIFS('Absences 2017'!$J$7:$J$41,'Absences 2017'!$A$7:$A$41,A13,'Absences 2017'!$F$7:$F$41,BASE!$S$3)</f>
        <v>0</v>
      </c>
      <c r="AF13" s="12">
        <f>SUMIFS('Absences 2017'!$J$7:$J$41,'Absences 2017'!$A$7:$A$41,A13,'Absences 2017'!$F$7:$F$41,BASE!$S$4)</f>
        <v>0</v>
      </c>
      <c r="AG13" s="87">
        <f>SUMIFS('Absences 2017'!$J$7:$J$41,'Absences 2017'!$A$7:$A$41,A13,'Absences 2017'!$F$7:$F$41,BASE!$S$5)</f>
        <v>0</v>
      </c>
      <c r="AH13" s="86">
        <f>SUMIFS('Suivi des arrêts'!$Z$10:$Z$43,'Suivi des arrêts'!$A$10:$A$43,A13,'Suivi des arrêts'!$G$10:$G$43,BASE!$L$3)</f>
        <v>0</v>
      </c>
      <c r="AI13" s="12">
        <f>SUMIFS('Suivi des arrêts'!$Z$10:$Z$43,'Suivi des arrêts'!$A$10:$A$43,A13,'Suivi des arrêts'!$G$10:$G$43,BASE!$L$4)</f>
        <v>0</v>
      </c>
      <c r="AJ13" s="12">
        <f t="shared" si="7"/>
        <v>0</v>
      </c>
      <c r="AK13" s="12">
        <f>SUMIFS('Suivi des arrêts'!$Z$10:$Z$43,'Suivi des arrêts'!$A$10:$A$43,A13,'Suivi des arrêts'!$G$10:$G$43,BASE!$L$1)</f>
        <v>0</v>
      </c>
      <c r="AL13" s="12">
        <f>SUMIFS('Suivi des arrêts'!$Z$10:$Z$43,'Suivi des arrêts'!$A$10:$A$43,A13,'Suivi des arrêts'!$G$10:$G$43,BASE!$L$2)</f>
        <v>0</v>
      </c>
      <c r="AM13" s="12">
        <f t="shared" si="8"/>
        <v>0</v>
      </c>
      <c r="AN13" s="12">
        <f>SUMIFS('Suivi des arrêts'!$Z$10:$Z$43,'Suivi des arrêts'!$A$10:$A$43,A13,'Suivi des arrêts'!$G$10:$G$43,BASE!$L$5)</f>
        <v>0</v>
      </c>
      <c r="AO13" s="12">
        <f>SUMIFS('Suivi des arrêts'!$Z$10:$Z$43,'Suivi des arrêts'!$A$10:$A$43,A13,'Suivi des arrêts'!$G$10:$G$43,BASE!$L$6)</f>
        <v>0</v>
      </c>
      <c r="AP13" s="12">
        <f>SUMIFS('Suivi des arrêts'!$Z$10:$Z$43,'Suivi des arrêts'!$A$10:$A$43,A13,'Suivi des arrêts'!$G$10:$G$43,BASE!$L$8)</f>
        <v>0</v>
      </c>
      <c r="AQ13" s="12">
        <f t="shared" si="9"/>
        <v>0</v>
      </c>
      <c r="AR13" s="12">
        <f>SUMIFS('Suivi des arrêts'!$Z$10:$Z$43,'Suivi des arrêts'!$A$10:$A$43,A13,'Suivi des arrêts'!$G$10:$G$43,BASE!$L$7)</f>
        <v>0</v>
      </c>
      <c r="AS13" s="12">
        <f>SUMIFS('Absences 2017'!$K$7:$K$41,'Absences 2017'!$A$7:$A$41,A13,'Absences 2017'!$F$7:$F$41,BASE!$S$2)</f>
        <v>0</v>
      </c>
      <c r="AT13" s="12">
        <f>SUMIFS('Absences 2017'!$K$7:$K$41,'Absences 2017'!$A$7:$A$41,A13,'Absences 2017'!$F$7:$F$41,BASE!$S$3)</f>
        <v>0</v>
      </c>
      <c r="AU13" s="12">
        <f>SUMIFS('Absences 2017'!$K$7:$K$41,'Absences 2017'!$A$7:$A$41,A13,'Absences 2017'!$F$7:$F$41,BASE!$S$4)</f>
        <v>0</v>
      </c>
      <c r="AV13" s="87">
        <f>SUMIFS('Absences 2017'!$K$7:$K$41,'Absences 2017'!$A$7:$A$41,A13,'Absences 2017'!$F$7:$F$41,BASE!$S$5)</f>
        <v>0</v>
      </c>
      <c r="AW13" s="86">
        <f>SUMIFS('Suivi des arrêts'!$AA$10:$AA$43,'Suivi des arrêts'!$A$10:$A$43,A13,'Suivi des arrêts'!$G$10:$G$43,BASE!$L$3)</f>
        <v>0</v>
      </c>
      <c r="AX13" s="12">
        <f>SUMIFS('Suivi des arrêts'!$AA$10:$AA$43,'Suivi des arrêts'!$A$10:$A$43,A13,'Suivi des arrêts'!$G$10:$G$43,BASE!$L$4)</f>
        <v>0</v>
      </c>
      <c r="AY13" s="12">
        <f t="shared" si="10"/>
        <v>0</v>
      </c>
      <c r="AZ13" s="12">
        <f>SUMIFS('Suivi des arrêts'!$AA$10:$AA$43,'Suivi des arrêts'!$A$10:$A$43,A13,'Suivi des arrêts'!$G$10:$G$43,BASE!$L$1)</f>
        <v>0</v>
      </c>
      <c r="BA13" s="12">
        <f>SUMIFS('Suivi des arrêts'!$AA$10:$AA$43,'Suivi des arrêts'!$A$10:$A$43,A13,'Suivi des arrêts'!$G$10:$G$43,BASE!$L$2)</f>
        <v>0</v>
      </c>
      <c r="BB13" s="12">
        <f t="shared" si="11"/>
        <v>0</v>
      </c>
      <c r="BC13" s="12">
        <f>SUMIFS('Suivi des arrêts'!$AA$10:$AA$43,'Suivi des arrêts'!$A$10:$A$43,A13,'Suivi des arrêts'!$G$10:$G$43,BASE!$L$5)</f>
        <v>0</v>
      </c>
      <c r="BD13" s="12">
        <f>SUMIFS('Suivi des arrêts'!$AA$10:$AA$43,'Suivi des arrêts'!$A$10:$A$43,A13,'Suivi des arrêts'!$G$10:$G$43,BASE!$L$6)</f>
        <v>0</v>
      </c>
      <c r="BE13" s="12">
        <f>SUMIFS('Suivi des arrêts'!$AA$10:$AA$43,'Suivi des arrêts'!$A$10:$A$43,A13,'Suivi des arrêts'!$G$10:$G$43,BASE!$L$8)</f>
        <v>0</v>
      </c>
      <c r="BF13" s="12">
        <f t="shared" si="12"/>
        <v>0</v>
      </c>
      <c r="BG13" s="12">
        <f>SUMIFS('Suivi des arrêts'!$AA$10:$AA$43,'Suivi des arrêts'!$A$10:$A$43,A13,'Suivi des arrêts'!$G$10:$G$43,BASE!$L$7)</f>
        <v>0</v>
      </c>
      <c r="BH13" s="12">
        <f>SUMIFS('Absences 2017'!$L$7:$L$41,'Absences 2017'!$A$7:$A$41,A13,'Absences 2017'!$F$7:$F$41,BASE!$S$2)</f>
        <v>0</v>
      </c>
      <c r="BI13" s="12">
        <f>SUMIFS('Absences 2017'!$L$7:$L$41,'Absences 2017'!$A$7:$A$41,A13,'Absences 2017'!$F$7:$F$41,BASE!$S$3)</f>
        <v>0</v>
      </c>
      <c r="BJ13" s="12">
        <f>SUMIFS('Absences 2017'!$L$7:$L$41,'Absences 2017'!$A$7:$A$41,A13,'Absences 2017'!$F$7:$F$41,BASE!$S$4)</f>
        <v>0</v>
      </c>
      <c r="BK13" s="87">
        <f>SUMIFS('Absences 2017'!$L$7:$L$41,'Absences 2017'!$A$7:$A$41,A13,'Absences 2017'!$F$7:$F$41,BASE!$S$5)</f>
        <v>0</v>
      </c>
      <c r="BL13" s="86">
        <f>SUMIFS('Suivi des arrêts'!$AB$10:$AB$43,'Suivi des arrêts'!$A$10:$A$43,A13,'Suivi des arrêts'!$G$10:$G$43,BASE!$L$3)</f>
        <v>0</v>
      </c>
      <c r="BM13" s="12">
        <f>SUMIFS('Suivi des arrêts'!$AB$10:$AB$43,'Suivi des arrêts'!$A$10:$A$43,A13,'Suivi des arrêts'!$G$10:$G$43,BASE!$L$4)</f>
        <v>0</v>
      </c>
      <c r="BN13" s="12">
        <f t="shared" si="13"/>
        <v>0</v>
      </c>
      <c r="BO13" s="12">
        <f>SUMIFS('Suivi des arrêts'!$AB$10:$AB$43,'Suivi des arrêts'!$A$10:$A$43,A13,'Suivi des arrêts'!$G$10:$G$43,BASE!$L$1)</f>
        <v>0</v>
      </c>
      <c r="BP13" s="12">
        <f>SUMIFS('Suivi des arrêts'!$AB$10:$AB$43,'Suivi des arrêts'!$A$10:$A$43,A13,'Suivi des arrêts'!$G$10:$G$43,BASE!$L$2)</f>
        <v>0</v>
      </c>
      <c r="BQ13" s="12">
        <f t="shared" si="14"/>
        <v>0</v>
      </c>
      <c r="BR13" s="12">
        <f>SUMIFS('Suivi des arrêts'!$AB$10:$AB$43,'Suivi des arrêts'!$A$10:$A$43,A13,'Suivi des arrêts'!$G$10:$G$43,BASE!$L$5)</f>
        <v>0</v>
      </c>
      <c r="BS13" s="12">
        <f>SUMIFS('Suivi des arrêts'!$AB$10:$AB$43,'Suivi des arrêts'!$A$10:$A$43,A13,'Suivi des arrêts'!$G$10:$G$43,BASE!$L$6)</f>
        <v>0</v>
      </c>
      <c r="BT13" s="12">
        <f>SUMIFS('Suivi des arrêts'!$AB$10:$AB$43,'Suivi des arrêts'!$A$10:$A$43,A13,'Suivi des arrêts'!$G$10:$G$43,BASE!$L$8)</f>
        <v>0</v>
      </c>
      <c r="BU13" s="12">
        <f t="shared" si="15"/>
        <v>0</v>
      </c>
      <c r="BV13" s="12">
        <f>SUMIFS('Suivi des arrêts'!$AB$10:$AB$43,'Suivi des arrêts'!$A$10:$A$43,A13,'Suivi des arrêts'!$G$10:$G$43,BASE!$L$7)</f>
        <v>0</v>
      </c>
      <c r="BW13" s="12">
        <f>SUMIFS('Absences 2017'!$M$7:$M$41,'Absences 2017'!$A$7:$A$41,A13,'Absences 2017'!$F$7:$F$41,BASE!$S$2)</f>
        <v>0</v>
      </c>
      <c r="BX13" s="12">
        <f>SUMIFS('Absences 2017'!$M$7:$M$41,'Absences 2017'!$A$7:$A$41,A13,'Absences 2017'!$F$7:$F$41,BASE!$S$3)</f>
        <v>0</v>
      </c>
      <c r="BY13" s="12">
        <f>SUMIFS('Absences 2017'!$M$7:$M$41,'Absences 2017'!$A$7:$A$41,A13,'Absences 2017'!$F$7:$F$41,BASE!$S$4)</f>
        <v>0</v>
      </c>
      <c r="BZ13" s="87">
        <f>SUMIFS('Absences 2017'!$M$7:$M$41,'Absences 2017'!$A$7:$A$41,A13,'Absences 2017'!$F$7:$F$41,BASE!$S$5)</f>
        <v>0</v>
      </c>
      <c r="CA13" s="86">
        <f>SUMIFS('Suivi des arrêts'!$AC$10:$AC$43,'Suivi des arrêts'!$A$10:$A$43,A13,'Suivi des arrêts'!$G$10:$G$43,BASE!$L$3)</f>
        <v>0</v>
      </c>
      <c r="CB13" s="12">
        <f>SUMIFS('Suivi des arrêts'!$AC$10:$AC$43,'Suivi des arrêts'!$A$10:$A$43,A13,'Suivi des arrêts'!$G$10:$G$43,BASE!$L$4)</f>
        <v>0</v>
      </c>
      <c r="CC13" s="12">
        <f t="shared" si="16"/>
        <v>0</v>
      </c>
      <c r="CD13" s="12">
        <f>SUMIFS('Suivi des arrêts'!$AC$10:$AC$43,'Suivi des arrêts'!$A$10:$A$43,A13,'Suivi des arrêts'!$G$10:$G$43,BASE!$L$1)</f>
        <v>0</v>
      </c>
      <c r="CE13" s="12">
        <f>SUMIFS('Suivi des arrêts'!$AC$10:$AC$43,'Suivi des arrêts'!$A$10:$A$43,A13,'Suivi des arrêts'!$G$10:$G$43,BASE!$L$2)</f>
        <v>0</v>
      </c>
      <c r="CF13" s="12">
        <f t="shared" si="17"/>
        <v>0</v>
      </c>
      <c r="CG13" s="12">
        <f>SUMIFS('Suivi des arrêts'!$AC$10:$AC$43,'Suivi des arrêts'!$A$10:$A$43,A13,'Suivi des arrêts'!$G$10:$G$43,BASE!$L$5)</f>
        <v>0</v>
      </c>
      <c r="CH13" s="12">
        <f>SUMIFS('Suivi des arrêts'!$AC$10:$AC$43,'Suivi des arrêts'!$A$10:$A$43,A13,'Suivi des arrêts'!$G$10:$G$43,BASE!$L$6)</f>
        <v>0</v>
      </c>
      <c r="CI13" s="12">
        <f>SUMIFS('Suivi des arrêts'!$AC$10:$AC$43,'Suivi des arrêts'!$A$10:$A$43,A13,'Suivi des arrêts'!$G$10:$G$43,BASE!$L$8)</f>
        <v>0</v>
      </c>
      <c r="CJ13" s="12">
        <f t="shared" si="18"/>
        <v>0</v>
      </c>
      <c r="CK13" s="12">
        <f>SUMIFS('Suivi des arrêts'!$AC$10:$AC$43,'Suivi des arrêts'!$A$10:$A$43,A13,'Suivi des arrêts'!$G$10:$G$43,BASE!$L$7)</f>
        <v>0</v>
      </c>
      <c r="CL13" s="12">
        <f>SUMIFS('Absences 2017'!$N$7:$N$41,'Absences 2017'!$A$7:$A$41,A13,'Absences 2017'!$F$7:$F$41,BASE!$S$2)</f>
        <v>0</v>
      </c>
      <c r="CM13" s="12">
        <f>SUMIFS('Absences 2017'!$N$7:$N$41,'Absences 2017'!$A$7:$A$41,A13,'Absences 2017'!$F$7:$F$41,BASE!$S$3)</f>
        <v>0</v>
      </c>
      <c r="CN13" s="12">
        <f>SUMIFS('Absences 2017'!$N$7:$N$41,'Absences 2017'!$A$7:$A$41,A13,'Absences 2017'!$F$7:$F$41,BASE!$S$4)</f>
        <v>0</v>
      </c>
      <c r="CO13" s="87">
        <f>SUMIFS('Absences 2017'!$N$7:$N$41,'Absences 2017'!$A$7:$A$41,A13,'Absences 2017'!$F$7:$F$41,BASE!$S$5)</f>
        <v>0</v>
      </c>
      <c r="CP13" s="86">
        <f>SUMIFS('Suivi des arrêts'!$AD$10:$AD$43,'Suivi des arrêts'!$A$10:$A$43,A13,'Suivi des arrêts'!$G$10:$G$43,BASE!$L$3)</f>
        <v>0</v>
      </c>
      <c r="CQ13" s="12">
        <f>SUMIFS('Suivi des arrêts'!$AD$10:$AD$43,'Suivi des arrêts'!$A$10:$A$43,A13,'Suivi des arrêts'!$G$10:$G$43,BASE!$L$4)</f>
        <v>0</v>
      </c>
      <c r="CR13" s="12">
        <f t="shared" si="19"/>
        <v>0</v>
      </c>
      <c r="CS13" s="12">
        <f>SUMIFS('Suivi des arrêts'!$AD$10:$AD$43,'Suivi des arrêts'!$A$10:$A$43,A13,'Suivi des arrêts'!$G$10:$G$43,BASE!$L$1)</f>
        <v>0</v>
      </c>
      <c r="CT13" s="12">
        <f>SUMIFS('Suivi des arrêts'!$AD$10:$AD$43,'Suivi des arrêts'!$A$10:$A$43,A13,'Suivi des arrêts'!$G$10:$G$43,BASE!$L$2)</f>
        <v>0</v>
      </c>
      <c r="CU13" s="12">
        <f t="shared" si="20"/>
        <v>0</v>
      </c>
      <c r="CV13" s="12">
        <f>SUMIFS('Suivi des arrêts'!$AD$10:$AD$43,'Suivi des arrêts'!$A$10:$A$43,A13,'Suivi des arrêts'!$G$10:$G$43,BASE!$L$5)</f>
        <v>0</v>
      </c>
      <c r="CW13" s="12">
        <f>SUMIFS('Suivi des arrêts'!$AD$10:$AD$43,'Suivi des arrêts'!$A$10:$A$43,A13,'Suivi des arrêts'!$G$10:$G$43,BASE!$L$6)</f>
        <v>0</v>
      </c>
      <c r="CX13" s="12">
        <f>SUMIFS('Suivi des arrêts'!$AD$10:$AD$43,'Suivi des arrêts'!$A$10:$A$43,A13,'Suivi des arrêts'!$G$10:$G$43,BASE!$L$8)</f>
        <v>0</v>
      </c>
      <c r="CY13" s="12">
        <f t="shared" si="21"/>
        <v>0</v>
      </c>
      <c r="CZ13" s="12">
        <f>SUMIFS('Suivi des arrêts'!$AD$10:$AD$43,'Suivi des arrêts'!$A$10:$A$43,A13,'Suivi des arrêts'!$G$10:$G$43,BASE!$L$7)</f>
        <v>0</v>
      </c>
      <c r="DA13" s="12">
        <f>SUMIFS('Absences 2017'!$O$7:$O$41,'Absences 2017'!$A$7:$A$41,A13,'Absences 2017'!$F$7:$F$41,BASE!$S$2)</f>
        <v>0</v>
      </c>
      <c r="DB13" s="12">
        <f>SUMIFS('Absences 2017'!$O$7:$O$41,'Absences 2017'!$A$7:$A$41,A13,'Absences 2017'!$F$7:$F$41,BASE!$S$3)</f>
        <v>0</v>
      </c>
      <c r="DC13" s="12">
        <f>SUMIFS('Absences 2017'!$O$7:$O$41,'Absences 2017'!$A$7:$A$41,A13,'Absences 2017'!$F$7:$F$41,BASE!$S$4)</f>
        <v>0</v>
      </c>
      <c r="DD13" s="87">
        <f>SUMIFS('Absences 2017'!$O$7:$O$41,'Absences 2017'!$A$7:$A$41,A13,'Absences 2017'!$F$7:$F$41,BASE!$S$5)</f>
        <v>0</v>
      </c>
      <c r="DE13" s="86">
        <f>SUMIFS('Suivi des arrêts'!$AE$10:$AE$43,'Suivi des arrêts'!$A$10:$A$43,A13,'Suivi des arrêts'!$G$10:$G$43,BASE!$L$3)</f>
        <v>0</v>
      </c>
      <c r="DF13" s="12">
        <f>SUMIFS('Suivi des arrêts'!$AE$10:$AE$43,'Suivi des arrêts'!$A$10:$A$43,A13,'Suivi des arrêts'!$G$10:$G$43,BASE!$L$4)</f>
        <v>0</v>
      </c>
      <c r="DG13" s="12">
        <f t="shared" si="22"/>
        <v>0</v>
      </c>
      <c r="DH13" s="12">
        <f>SUMIFS('Suivi des arrêts'!$AE$10:$AE$43,'Suivi des arrêts'!$A$10:$A$43,A13,'Suivi des arrêts'!$G$10:$G$43,BASE!$L$1)</f>
        <v>0</v>
      </c>
      <c r="DI13" s="12">
        <f>SUMIFS('Suivi des arrêts'!$AE$10:$AE$43,'Suivi des arrêts'!$A$10:$A$43,A13,'Suivi des arrêts'!$G$10:$G$43,BASE!$L$2)</f>
        <v>0</v>
      </c>
      <c r="DJ13" s="12">
        <f t="shared" si="23"/>
        <v>0</v>
      </c>
      <c r="DK13" s="12">
        <f>SUMIFS('Suivi des arrêts'!$AE$10:$AE$43,'Suivi des arrêts'!$A$10:$A$43,A13,'Suivi des arrêts'!$G$10:$G$43,BASE!$L$5)</f>
        <v>0</v>
      </c>
      <c r="DL13" s="12">
        <f>SUMIFS('Suivi des arrêts'!$AE$10:$AE$43,'Suivi des arrêts'!$A$10:$A$43,A13,'Suivi des arrêts'!$G$10:$G$43,BASE!$L$6)</f>
        <v>0</v>
      </c>
      <c r="DM13" s="12">
        <f>SUMIFS('Suivi des arrêts'!$AE$10:$AE$43,'Suivi des arrêts'!$A$10:$A$43,A13,'Suivi des arrêts'!$G$10:$G$43,BASE!$L$8)</f>
        <v>0</v>
      </c>
      <c r="DN13" s="12">
        <f t="shared" si="24"/>
        <v>0</v>
      </c>
      <c r="DO13" s="12">
        <f>SUMIFS('Suivi des arrêts'!$AE$10:$AE$43,'Suivi des arrêts'!$A$10:$A$43,A13,'Suivi des arrêts'!$G$10:$G$43,BASE!$L$7)</f>
        <v>0</v>
      </c>
      <c r="DP13" s="12">
        <f>SUMIFS('Absences 2017'!$P$7:$P$41,'Absences 2017'!$A$7:$A$41,A13,'Absences 2017'!$F$7:$F$41,BASE!$S$2)</f>
        <v>0</v>
      </c>
      <c r="DQ13" s="12">
        <f>SUMIFS('Absences 2017'!$P$7:$P$41,'Absences 2017'!$A$7:$A$41,A13,'Absences 2017'!$F$7:$F$41,BASE!$S$3)</f>
        <v>0</v>
      </c>
      <c r="DR13" s="12">
        <f>SUMIFS('Absences 2017'!$P$7:$P$41,'Absences 2017'!$A$7:$A$41,A13,'Absences 2017'!$F$7:$F$41,BASE!$S$4)</f>
        <v>0</v>
      </c>
      <c r="DS13" s="87">
        <f>SUMIFS('Absences 2017'!$P$7:$P$41,'Absences 2017'!$A$7:$A$41,A13,'Absences 2017'!$F$7:$F$41,BASE!$S$5)</f>
        <v>0</v>
      </c>
      <c r="DT13" s="86">
        <f>SUMIFS('Suivi des arrêts'!$AF$10:$AF$43,'Suivi des arrêts'!$A$10:$A$43,A13,'Suivi des arrêts'!$G$10:$G$43,BASE!$L$3)</f>
        <v>0</v>
      </c>
      <c r="DU13" s="12">
        <f>SUMIFS('Suivi des arrêts'!$AF$10:$AF$43,'Suivi des arrêts'!$A$10:$A$43,A13,'Suivi des arrêts'!$G$10:$G$43,BASE!$L$4)</f>
        <v>0</v>
      </c>
      <c r="DV13" s="12">
        <f t="shared" si="25"/>
        <v>0</v>
      </c>
      <c r="DW13" s="12">
        <f>SUMIFS('Suivi des arrêts'!$AF$10:$AF$43,'Suivi des arrêts'!$A$10:$A$43,A13,'Suivi des arrêts'!$G$10:$G$43,BASE!$L$1)</f>
        <v>0</v>
      </c>
      <c r="DX13" s="12">
        <f>SUMIFS('Suivi des arrêts'!$AF$10:$AF$43,'Suivi des arrêts'!$A$10:$A$43,A13,'Suivi des arrêts'!$G$10:$G$43,BASE!$L$2)</f>
        <v>0</v>
      </c>
      <c r="DY13" s="12">
        <f t="shared" si="26"/>
        <v>0</v>
      </c>
      <c r="DZ13" s="12">
        <f>SUMIFS('Suivi des arrêts'!$AF$10:$AF$43,'Suivi des arrêts'!$A$10:$A$43,A13,'Suivi des arrêts'!$G$10:$G$43,BASE!$L$5)</f>
        <v>0</v>
      </c>
      <c r="EA13" s="12">
        <f>SUMIFS('Suivi des arrêts'!$AF$10:$AF$43,'Suivi des arrêts'!$A$10:$A$43,A13,'Suivi des arrêts'!$G$10:$G$43,BASE!$L$6)</f>
        <v>0</v>
      </c>
      <c r="EB13" s="12">
        <f>SUMIFS('Suivi des arrêts'!$AF$10:$AF$43,'Suivi des arrêts'!$A$10:$A$43,A13,'Suivi des arrêts'!$G$10:$G$43,BASE!$L$8)</f>
        <v>0</v>
      </c>
      <c r="EC13" s="12">
        <f t="shared" si="27"/>
        <v>0</v>
      </c>
      <c r="ED13" s="12">
        <f>SUMIFS('Suivi des arrêts'!$AF$10:$AF$43,'Suivi des arrêts'!$A$10:$A$43,A13,'Suivi des arrêts'!$G$10:$G$43,BASE!$L$7)</f>
        <v>0</v>
      </c>
      <c r="EE13" s="12">
        <f>SUMIFS('Absences 2017'!$Q$7:$Q$41,'Absences 2017'!$A$7:$A$41,A13,'Absences 2017'!$F$7:$F$41,BASE!$S$2)</f>
        <v>0</v>
      </c>
      <c r="EF13" s="12">
        <f>SUMIFS('Absences 2017'!$Q$7:$Q$41,'Absences 2017'!$A$7:$A$41,A13,'Absences 2017'!$F$7:$F$41,BASE!$S$3)</f>
        <v>0</v>
      </c>
      <c r="EG13" s="12">
        <f>SUMIFS('Absences 2017'!$Q$7:$Q$41,'Absences 2017'!$A$7:$A$41,A13,'Absences 2017'!$F$7:$F$41,BASE!$S$4)</f>
        <v>0</v>
      </c>
      <c r="EH13" s="87">
        <f>SUMIFS('Absences 2017'!$Q$7:$Q$41,'Absences 2017'!$A$7:$A$41,A13,'Absences 2017'!$F$7:$F$41,BASE!$S$5)</f>
        <v>0</v>
      </c>
      <c r="EI13" s="86">
        <f>SUMIFS('Suivi des arrêts'!$AG$10:$AG$43,'Suivi des arrêts'!$A$10:$A$43,A13,'Suivi des arrêts'!$G$10:$G$43,BASE!$L$3)</f>
        <v>0</v>
      </c>
      <c r="EJ13" s="12">
        <f>SUMIFS('Suivi des arrêts'!$AG$10:$AG$43,'Suivi des arrêts'!$A$10:$A$43,A13,'Suivi des arrêts'!$G$10:$G$43,BASE!$L$4)</f>
        <v>0</v>
      </c>
      <c r="EK13" s="12">
        <f t="shared" si="28"/>
        <v>0</v>
      </c>
      <c r="EL13" s="12">
        <f>SUMIFS('Suivi des arrêts'!$AG$10:$AG$43,'Suivi des arrêts'!$A$10:$A$43,A13,'Suivi des arrêts'!$G$10:$G$43,BASE!$L$1)</f>
        <v>0</v>
      </c>
      <c r="EM13" s="12">
        <f>SUMIFS('Suivi des arrêts'!$AG$10:$AG$43,'Suivi des arrêts'!$A$10:$A$43,A13,'Suivi des arrêts'!$G$10:$G$43,BASE!$L$2)</f>
        <v>0</v>
      </c>
      <c r="EN13" s="12">
        <f t="shared" si="29"/>
        <v>0</v>
      </c>
      <c r="EO13" s="12">
        <f>SUMIFS('Suivi des arrêts'!$AG$10:$AG$43,'Suivi des arrêts'!$A$10:$A$43,A13,'Suivi des arrêts'!$G$10:$G$43,BASE!$L$5)</f>
        <v>0</v>
      </c>
      <c r="EP13" s="12">
        <f>SUMIFS('Suivi des arrêts'!$AG$10:$AG$43,'Suivi des arrêts'!$A$10:$A$43,A13,'Suivi des arrêts'!$G$10:$G$43,BASE!$L$6)</f>
        <v>0</v>
      </c>
      <c r="EQ13" s="12">
        <f>SUMIFS('Suivi des arrêts'!$AG$10:$AG$43,'Suivi des arrêts'!$A$10:$A$43,A13,'Suivi des arrêts'!$G$10:$G$43,BASE!$L$8)</f>
        <v>0</v>
      </c>
      <c r="ER13" s="12">
        <f t="shared" si="30"/>
        <v>0</v>
      </c>
      <c r="ES13" s="12">
        <f>SUMIFS('Suivi des arrêts'!$AG$10:$AG$43,'Suivi des arrêts'!$A$10:$A$43,A13,'Suivi des arrêts'!$G$10:$G$43,BASE!$L$7)</f>
        <v>0</v>
      </c>
      <c r="ET13" s="12">
        <f>SUMIFS('Absences 2017'!$R$7:$R$41,'Absences 2017'!$A$7:$A$41,A13,'Absences 2017'!$F$7:$F$41,BASE!$S$2)</f>
        <v>0</v>
      </c>
      <c r="EU13" s="12">
        <f>SUMIFS('Absences 2017'!$R$7:$R$41,'Absences 2017'!$A$7:$A$41,A13,'Absences 2017'!$F$7:$F$41,BASE!$S$3)</f>
        <v>0</v>
      </c>
      <c r="EV13" s="12">
        <f>SUMIFS('Absences 2017'!$R$7:$R$41,'Absences 2017'!$A$7:$A$41,A13,'Absences 2017'!$F$7:$F$41,BASE!$S$4)</f>
        <v>0</v>
      </c>
      <c r="EW13" s="87">
        <f>SUMIFS('Absences 2017'!$R$7:$R$41,'Absences 2017'!$A$7:$A$41,A13,'Absences 2017'!$F$7:$F$41,BASE!$S$5)</f>
        <v>0</v>
      </c>
      <c r="EX13" s="86">
        <f>SUMIFS('Suivi des arrêts'!$AH$10:$AH$43,'Suivi des arrêts'!$A$10:$A$43,A13,'Suivi des arrêts'!$G$10:$G$43,BASE!$L$3)</f>
        <v>0</v>
      </c>
      <c r="EY13" s="12">
        <f>SUMIFS('Suivi des arrêts'!$AH$10:$AH$43,'Suivi des arrêts'!$A$10:$A$43,A13,'Suivi des arrêts'!$G$10:$G$43,BASE!$L$4)</f>
        <v>0</v>
      </c>
      <c r="EZ13" s="12">
        <f t="shared" si="31"/>
        <v>0</v>
      </c>
      <c r="FA13" s="12">
        <f>SUMIFS('Suivi des arrêts'!$AH$10:$AH$43,'Suivi des arrêts'!$A$10:$A$43,A13,'Suivi des arrêts'!$G$10:$G$43,BASE!$L$1)</f>
        <v>0</v>
      </c>
      <c r="FB13" s="12">
        <f>SUMIFS('Suivi des arrêts'!$AH$10:$AH$43,'Suivi des arrêts'!$A$10:$A$43,A13,'Suivi des arrêts'!$G$10:$G$43,BASE!$L$2)</f>
        <v>0</v>
      </c>
      <c r="FC13" s="12">
        <f t="shared" si="32"/>
        <v>0</v>
      </c>
      <c r="FD13" s="12">
        <f>SUMIFS('Suivi des arrêts'!$AH$10:$AH$43,'Suivi des arrêts'!$A$10:$A$43,A13,'Suivi des arrêts'!$G$10:$G$43,BASE!$L$5)</f>
        <v>0</v>
      </c>
      <c r="FE13" s="12">
        <f>SUMIFS('Suivi des arrêts'!$AH$10:$AH$43,'Suivi des arrêts'!$A$10:$A$43,A13,'Suivi des arrêts'!$G$10:$G$43,BASE!$L$6)</f>
        <v>0</v>
      </c>
      <c r="FF13" s="12">
        <f>SUMIFS('Suivi des arrêts'!$AH$10:$AH$43,'Suivi des arrêts'!$A$10:$A$43,A13,'Suivi des arrêts'!$G$10:$G$43,BASE!$L$8)</f>
        <v>0</v>
      </c>
      <c r="FG13" s="12">
        <f t="shared" si="33"/>
        <v>0</v>
      </c>
      <c r="FH13" s="12">
        <f>SUMIFS('Suivi des arrêts'!$AH$10:$AH$43,'Suivi des arrêts'!$A$10:$A$43,A13,'Suivi des arrêts'!$G$10:$G$43,BASE!$L$7)</f>
        <v>0</v>
      </c>
      <c r="FI13" s="12">
        <f>SUMIFS('Absences 2017'!$S$7:$S$41,'Absences 2017'!$A$7:$A$41,A13,'Absences 2017'!$F$7:$F$41,BASE!$S$2)</f>
        <v>0</v>
      </c>
      <c r="FJ13" s="12">
        <f>SUMIFS('Absences 2017'!$S$7:$S$41,'Absences 2017'!$A$7:$A$41,A13,'Absences 2017'!$F$7:$F$41,BASE!$S$3)</f>
        <v>0</v>
      </c>
      <c r="FK13" s="12">
        <f>SUMIFS('Absences 2017'!$S$7:$S$41,'Absences 2017'!$A$7:$A$41,A13,'Absences 2017'!$F$7:$F$41,BASE!$S$4)</f>
        <v>0</v>
      </c>
      <c r="FL13" s="87">
        <f>SUMIFS('Absences 2017'!$S$7:$S$41,'Absences 2017'!$A$7:$A$41,A13,'Absences 2017'!$F$7:$F$41,BASE!$S$5)</f>
        <v>0</v>
      </c>
      <c r="FM13" s="86">
        <f>SUMIFS('Suivi des arrêts'!$AI$10:$AI$43,'Suivi des arrêts'!$A$10:$A$43,A13,'Suivi des arrêts'!$G$10:$G$43,BASE!$L$3)</f>
        <v>0</v>
      </c>
      <c r="FN13" s="12">
        <f>SUMIFS('Suivi des arrêts'!$AI$10:$AI$43,'Suivi des arrêts'!$A$10:$A$43,A13,'Suivi des arrêts'!$G$10:$G$43,BASE!$L$4)</f>
        <v>0</v>
      </c>
      <c r="FO13" s="12">
        <f t="shared" si="34"/>
        <v>0</v>
      </c>
      <c r="FP13" s="12">
        <f>SUMIFS('Suivi des arrêts'!$AI$10:$AI$43,'Suivi des arrêts'!$A$10:$A$43,A13,'Suivi des arrêts'!$G$10:$G$43,BASE!$L$1)</f>
        <v>0</v>
      </c>
      <c r="FQ13" s="12">
        <f>SUMIFS('Suivi des arrêts'!$AI$10:$AI$43,'Suivi des arrêts'!$A$10:$A$43,A13,'Suivi des arrêts'!$G$10:$G$43,BASE!$L$2)</f>
        <v>0</v>
      </c>
      <c r="FR13" s="12">
        <f t="shared" si="35"/>
        <v>0</v>
      </c>
      <c r="FS13" s="12">
        <f>SUMIFS('Suivi des arrêts'!$AI$10:$AI$43,'Suivi des arrêts'!$A$10:$A$43,A13,'Suivi des arrêts'!$G$10:$G$43,BASE!$L$5)</f>
        <v>0</v>
      </c>
      <c r="FT13" s="12">
        <f>SUMIFS('Suivi des arrêts'!$AI$10:$AI$43,'Suivi des arrêts'!$A$10:$A$43,A13,'Suivi des arrêts'!$G$10:$G$43,BASE!$L$6)</f>
        <v>0</v>
      </c>
      <c r="FU13" s="12">
        <f>SUMIFS('Suivi des arrêts'!$AI$10:$AI$43,'Suivi des arrêts'!$A$10:$A$43,A13,'Suivi des arrêts'!$G$10:$G$43,BASE!$L$8)</f>
        <v>0</v>
      </c>
      <c r="FV13" s="12">
        <f t="shared" si="36"/>
        <v>0</v>
      </c>
      <c r="FW13" s="12">
        <f>SUMIFS('Suivi des arrêts'!$AI$10:$AI$43,'Suivi des arrêts'!$A$10:$A$43,A13,'Suivi des arrêts'!$G$10:$G$43,BASE!$L$7)</f>
        <v>0</v>
      </c>
      <c r="FX13" s="12">
        <f>SUMIFS('Absences 2017'!$T$7:$T$41,'Absences 2017'!$A$7:$A$41,A13,'Absences 2017'!$F$7:$F$41,BASE!$S$2)</f>
        <v>0</v>
      </c>
      <c r="FY13" s="12">
        <f>SUMIFS('Absences 2017'!$T$7:$T$41,'Absences 2017'!$A$7:$A$41,A13,'Absences 2017'!$F$7:$F$41,BASE!$S$3)</f>
        <v>0</v>
      </c>
      <c r="FZ13" s="12">
        <f>SUMIFS('Absences 2017'!$T$7:$T$41,'Absences 2017'!$A$7:$A$41,A13,'Absences 2017'!$F$7:$F$41,BASE!$S$4)</f>
        <v>0</v>
      </c>
      <c r="GA13" s="87">
        <f>SUMIFS('Absences 2017'!$T$7:$T$41,'Absences 2017'!$A$7:$A$41,A13,'Absences 2017'!$F$7:$F$41,BASE!$S$5)</f>
        <v>0</v>
      </c>
      <c r="GB13" s="22">
        <f t="shared" si="37"/>
        <v>0</v>
      </c>
      <c r="GC13" s="22">
        <f t="shared" si="38"/>
        <v>0</v>
      </c>
      <c r="GD13" s="22">
        <f t="shared" si="39"/>
        <v>0</v>
      </c>
      <c r="GE13" s="22">
        <f t="shared" si="0"/>
        <v>0</v>
      </c>
      <c r="GF13" s="22">
        <f t="shared" si="0"/>
        <v>0</v>
      </c>
      <c r="GG13" s="22">
        <f t="shared" si="0"/>
        <v>0</v>
      </c>
      <c r="GH13" s="22">
        <f t="shared" si="0"/>
        <v>0</v>
      </c>
      <c r="GI13" s="22">
        <f t="shared" si="0"/>
        <v>0</v>
      </c>
    </row>
    <row r="14" spans="1:191" x14ac:dyDescent="0.25">
      <c r="A14" s="8">
        <f>+BASE!A12</f>
        <v>0</v>
      </c>
      <c r="B14" s="9">
        <f>+BASE!B12</f>
        <v>0</v>
      </c>
      <c r="C14" s="9">
        <f>+BASE!C12</f>
        <v>0</v>
      </c>
      <c r="D14" s="86">
        <f>SUMIFS('Suivi des arrêts'!$X$10:$X$43,'Suivi des arrêts'!$A$10:$A$43,A14,'Suivi des arrêts'!$G$10:$G$43,BASE!$L$3)</f>
        <v>0</v>
      </c>
      <c r="E14" s="12">
        <f>SUMIFS('Suivi des arrêts'!$X$10:$X$43,'Suivi des arrêts'!$A$10:$A$43,A14,'Suivi des arrêts'!$G$10:$G$43,BASE!$L$4)</f>
        <v>0</v>
      </c>
      <c r="F14" s="12">
        <f t="shared" si="1"/>
        <v>0</v>
      </c>
      <c r="G14" s="12">
        <f>SUMIFS('Suivi des arrêts'!$X$10:$X$43,'Suivi des arrêts'!$A$10:$A$43,A14,'Suivi des arrêts'!$G$10:$G$43,BASE!$L$1)</f>
        <v>0</v>
      </c>
      <c r="H14" s="12">
        <f>SUMIFS('Suivi des arrêts'!$X$10:$X$43,'Suivi des arrêts'!$A$10:$A$43,A14,'Suivi des arrêts'!$G$10:$G$43,BASE!$L$2)</f>
        <v>0</v>
      </c>
      <c r="I14" s="12">
        <f t="shared" si="2"/>
        <v>0</v>
      </c>
      <c r="J14" s="12">
        <f>SUMIFS('Suivi des arrêts'!$X$10:$X$43,'Suivi des arrêts'!$A$10:$A$43,A14,'Suivi des arrêts'!$G$10:$G$43,BASE!$L$5)</f>
        <v>0</v>
      </c>
      <c r="K14" s="12">
        <f>SUMIFS('Suivi des arrêts'!$X$10:$X$43,'Suivi des arrêts'!$A$10:$A$43,A14,'Suivi des arrêts'!$G$10:$G$43,BASE!$L$6)</f>
        <v>0</v>
      </c>
      <c r="L14" s="12">
        <f>SUMIFS('Suivi des arrêts'!$X$10:$X$43,'Suivi des arrêts'!$A$10:$A$43,A14,'Suivi des arrêts'!$G$10:$G$43,BASE!$L$8)</f>
        <v>0</v>
      </c>
      <c r="M14" s="12">
        <f t="shared" si="3"/>
        <v>0</v>
      </c>
      <c r="N14" s="12">
        <f>SUMIFS('Suivi des arrêts'!$X$10:$X$43,'Suivi des arrêts'!$A$10:$A$43,A14,'Suivi des arrêts'!$G$10:$G$43,BASE!$L$7)</f>
        <v>0</v>
      </c>
      <c r="O14" s="12">
        <f>SUMIFS('Absences 2017'!$I$7:$I$41,'Absences 2017'!$A$7:$A$41,A14,'Absences 2017'!$F$7:$F$41,BASE!$S$2)</f>
        <v>0</v>
      </c>
      <c r="P14" s="12">
        <f>SUMIFS('Absences 2017'!$I$7:$I$41,'Absences 2017'!$A$7:$A$41,A14,'Absences 2017'!$F$7:$F$41,BASE!$S$3)</f>
        <v>0</v>
      </c>
      <c r="Q14" s="12">
        <f>SUMIFS('Absences 2017'!$I$7:$I$41,'Absences 2017'!$A$7:$A$41,A14,'Absences 2017'!$F$7:$F$41,BASE!$S$4)</f>
        <v>0</v>
      </c>
      <c r="R14" s="87">
        <f>SUMIFS('Absences 2017'!$I$7:$I$41,'Absences 2017'!$A$7:$A$41,A14,'Absences 2017'!$F$7:$F$41,BASE!$S$5)</f>
        <v>0</v>
      </c>
      <c r="S14" s="86">
        <f>SUMIFS('Suivi des arrêts'!$Y$10:$Y$43,'Suivi des arrêts'!$A$10:$A$43,A14,'Suivi des arrêts'!$G$10:$G$43,BASE!$L$3)</f>
        <v>0</v>
      </c>
      <c r="T14" s="12">
        <f>SUMIFS('Suivi des arrêts'!$Y$10:$Y$43,'Suivi des arrêts'!$A$10:$A$43,A14,'Suivi des arrêts'!$G$10:$G$43,BASE!$L$4)</f>
        <v>0</v>
      </c>
      <c r="U14" s="12">
        <f t="shared" si="4"/>
        <v>0</v>
      </c>
      <c r="V14" s="12">
        <f>SUMIFS('Suivi des arrêts'!$Y$10:$Y$43,'Suivi des arrêts'!$A$10:$A$43,A14,'Suivi des arrêts'!$G$10:$G$43,BASE!$L$1)</f>
        <v>0</v>
      </c>
      <c r="W14" s="12">
        <f>SUMIFS('Suivi des arrêts'!$Y$10:$Y$43,'Suivi des arrêts'!$A$10:$A$43,A14,'Suivi des arrêts'!$G$10:$G$43,BASE!$L$2)</f>
        <v>0</v>
      </c>
      <c r="X14" s="12">
        <f t="shared" si="5"/>
        <v>0</v>
      </c>
      <c r="Y14" s="12">
        <f>SUMIFS('Suivi des arrêts'!$Y$10:$Y$43,'Suivi des arrêts'!$A$10:$A$43,A14,'Suivi des arrêts'!$G$10:$G$43,BASE!$L$5)</f>
        <v>0</v>
      </c>
      <c r="Z14" s="12">
        <f>SUMIFS('Suivi des arrêts'!$Y$10:$Y$43,'Suivi des arrêts'!$A$10:$A$43,A14,'Suivi des arrêts'!$G$10:$G$43,BASE!$L$6)</f>
        <v>0</v>
      </c>
      <c r="AA14" s="12">
        <f>SUMIFS('Suivi des arrêts'!$Y$10:$Y$43,'Suivi des arrêts'!$A$10:$A$43,A14,'Suivi des arrêts'!$G$10:$G$43,BASE!$L$8)</f>
        <v>0</v>
      </c>
      <c r="AB14" s="12">
        <f t="shared" si="6"/>
        <v>0</v>
      </c>
      <c r="AC14" s="12">
        <f>SUMIFS('Suivi des arrêts'!$Y$10:$Y$43,'Suivi des arrêts'!$A$10:$A$43,A14,'Suivi des arrêts'!$G$10:$G$43,BASE!$L$7)</f>
        <v>0</v>
      </c>
      <c r="AD14" s="12">
        <f>SUMIFS('Absences 2017'!$J$7:$J$41,'Absences 2017'!$A$7:$A$41,A14,'Absences 2017'!$F$7:$F$41,BASE!$S$2)</f>
        <v>0</v>
      </c>
      <c r="AE14" s="12">
        <f>SUMIFS('Absences 2017'!$J$7:$J$41,'Absences 2017'!$A$7:$A$41,A14,'Absences 2017'!$F$7:$F$41,BASE!$S$3)</f>
        <v>0</v>
      </c>
      <c r="AF14" s="12">
        <f>SUMIFS('Absences 2017'!$J$7:$J$41,'Absences 2017'!$A$7:$A$41,A14,'Absences 2017'!$F$7:$F$41,BASE!$S$4)</f>
        <v>0</v>
      </c>
      <c r="AG14" s="87">
        <f>SUMIFS('Absences 2017'!$J$7:$J$41,'Absences 2017'!$A$7:$A$41,A14,'Absences 2017'!$F$7:$F$41,BASE!$S$5)</f>
        <v>0</v>
      </c>
      <c r="AH14" s="86">
        <f>SUMIFS('Suivi des arrêts'!$Z$10:$Z$43,'Suivi des arrêts'!$A$10:$A$43,A14,'Suivi des arrêts'!$G$10:$G$43,BASE!$L$3)</f>
        <v>0</v>
      </c>
      <c r="AI14" s="12">
        <f>SUMIFS('Suivi des arrêts'!$Z$10:$Z$43,'Suivi des arrêts'!$A$10:$A$43,A14,'Suivi des arrêts'!$G$10:$G$43,BASE!$L$4)</f>
        <v>0</v>
      </c>
      <c r="AJ14" s="12">
        <f t="shared" si="7"/>
        <v>0</v>
      </c>
      <c r="AK14" s="12">
        <f>SUMIFS('Suivi des arrêts'!$Z$10:$Z$43,'Suivi des arrêts'!$A$10:$A$43,A14,'Suivi des arrêts'!$G$10:$G$43,BASE!$L$1)</f>
        <v>0</v>
      </c>
      <c r="AL14" s="12">
        <f>SUMIFS('Suivi des arrêts'!$Z$10:$Z$43,'Suivi des arrêts'!$A$10:$A$43,A14,'Suivi des arrêts'!$G$10:$G$43,BASE!$L$2)</f>
        <v>0</v>
      </c>
      <c r="AM14" s="12">
        <f t="shared" si="8"/>
        <v>0</v>
      </c>
      <c r="AN14" s="12">
        <f>SUMIFS('Suivi des arrêts'!$Z$10:$Z$43,'Suivi des arrêts'!$A$10:$A$43,A14,'Suivi des arrêts'!$G$10:$G$43,BASE!$L$5)</f>
        <v>0</v>
      </c>
      <c r="AO14" s="12">
        <f>SUMIFS('Suivi des arrêts'!$Z$10:$Z$43,'Suivi des arrêts'!$A$10:$A$43,A14,'Suivi des arrêts'!$G$10:$G$43,BASE!$L$6)</f>
        <v>0</v>
      </c>
      <c r="AP14" s="12">
        <f>SUMIFS('Suivi des arrêts'!$Z$10:$Z$43,'Suivi des arrêts'!$A$10:$A$43,A14,'Suivi des arrêts'!$G$10:$G$43,BASE!$L$8)</f>
        <v>0</v>
      </c>
      <c r="AQ14" s="12">
        <f t="shared" si="9"/>
        <v>0</v>
      </c>
      <c r="AR14" s="12">
        <f>SUMIFS('Suivi des arrêts'!$Z$10:$Z$43,'Suivi des arrêts'!$A$10:$A$43,A14,'Suivi des arrêts'!$G$10:$G$43,BASE!$L$7)</f>
        <v>0</v>
      </c>
      <c r="AS14" s="12">
        <f>SUMIFS('Absences 2017'!$K$7:$K$41,'Absences 2017'!$A$7:$A$41,A14,'Absences 2017'!$F$7:$F$41,BASE!$S$2)</f>
        <v>0</v>
      </c>
      <c r="AT14" s="12">
        <f>SUMIFS('Absences 2017'!$K$7:$K$41,'Absences 2017'!$A$7:$A$41,A14,'Absences 2017'!$F$7:$F$41,BASE!$S$3)</f>
        <v>0</v>
      </c>
      <c r="AU14" s="12">
        <f>SUMIFS('Absences 2017'!$K$7:$K$41,'Absences 2017'!$A$7:$A$41,A14,'Absences 2017'!$F$7:$F$41,BASE!$S$4)</f>
        <v>0</v>
      </c>
      <c r="AV14" s="87">
        <f>SUMIFS('Absences 2017'!$K$7:$K$41,'Absences 2017'!$A$7:$A$41,A14,'Absences 2017'!$F$7:$F$41,BASE!$S$5)</f>
        <v>0</v>
      </c>
      <c r="AW14" s="86">
        <f>SUMIFS('Suivi des arrêts'!$AA$10:$AA$43,'Suivi des arrêts'!$A$10:$A$43,A14,'Suivi des arrêts'!$G$10:$G$43,BASE!$L$3)</f>
        <v>0</v>
      </c>
      <c r="AX14" s="12">
        <f>SUMIFS('Suivi des arrêts'!$AA$10:$AA$43,'Suivi des arrêts'!$A$10:$A$43,A14,'Suivi des arrêts'!$G$10:$G$43,BASE!$L$4)</f>
        <v>0</v>
      </c>
      <c r="AY14" s="12">
        <f t="shared" si="10"/>
        <v>0</v>
      </c>
      <c r="AZ14" s="12">
        <f>SUMIFS('Suivi des arrêts'!$AA$10:$AA$43,'Suivi des arrêts'!$A$10:$A$43,A14,'Suivi des arrêts'!$G$10:$G$43,BASE!$L$1)</f>
        <v>0</v>
      </c>
      <c r="BA14" s="12">
        <f>SUMIFS('Suivi des arrêts'!$AA$10:$AA$43,'Suivi des arrêts'!$A$10:$A$43,A14,'Suivi des arrêts'!$G$10:$G$43,BASE!$L$2)</f>
        <v>0</v>
      </c>
      <c r="BB14" s="12">
        <f t="shared" si="11"/>
        <v>0</v>
      </c>
      <c r="BC14" s="12">
        <f>SUMIFS('Suivi des arrêts'!$AA$10:$AA$43,'Suivi des arrêts'!$A$10:$A$43,A14,'Suivi des arrêts'!$G$10:$G$43,BASE!$L$5)</f>
        <v>0</v>
      </c>
      <c r="BD14" s="12">
        <f>SUMIFS('Suivi des arrêts'!$AA$10:$AA$43,'Suivi des arrêts'!$A$10:$A$43,A14,'Suivi des arrêts'!$G$10:$G$43,BASE!$L$6)</f>
        <v>0</v>
      </c>
      <c r="BE14" s="12">
        <f>SUMIFS('Suivi des arrêts'!$AA$10:$AA$43,'Suivi des arrêts'!$A$10:$A$43,A14,'Suivi des arrêts'!$G$10:$G$43,BASE!$L$8)</f>
        <v>0</v>
      </c>
      <c r="BF14" s="12">
        <f t="shared" si="12"/>
        <v>0</v>
      </c>
      <c r="BG14" s="12">
        <f>SUMIFS('Suivi des arrêts'!$AA$10:$AA$43,'Suivi des arrêts'!$A$10:$A$43,A14,'Suivi des arrêts'!$G$10:$G$43,BASE!$L$7)</f>
        <v>0</v>
      </c>
      <c r="BH14" s="12">
        <f>SUMIFS('Absences 2017'!$L$7:$L$41,'Absences 2017'!$A$7:$A$41,A14,'Absences 2017'!$F$7:$F$41,BASE!$S$2)</f>
        <v>0</v>
      </c>
      <c r="BI14" s="12">
        <f>SUMIFS('Absences 2017'!$L$7:$L$41,'Absences 2017'!$A$7:$A$41,A14,'Absences 2017'!$F$7:$F$41,BASE!$S$3)</f>
        <v>0</v>
      </c>
      <c r="BJ14" s="12">
        <f>SUMIFS('Absences 2017'!$L$7:$L$41,'Absences 2017'!$A$7:$A$41,A14,'Absences 2017'!$F$7:$F$41,BASE!$S$4)</f>
        <v>0</v>
      </c>
      <c r="BK14" s="87">
        <f>SUMIFS('Absences 2017'!$L$7:$L$41,'Absences 2017'!$A$7:$A$41,A14,'Absences 2017'!$F$7:$F$41,BASE!$S$5)</f>
        <v>0</v>
      </c>
      <c r="BL14" s="86">
        <f>SUMIFS('Suivi des arrêts'!$AB$10:$AB$43,'Suivi des arrêts'!$A$10:$A$43,A14,'Suivi des arrêts'!$G$10:$G$43,BASE!$L$3)</f>
        <v>0</v>
      </c>
      <c r="BM14" s="12">
        <f>SUMIFS('Suivi des arrêts'!$AB$10:$AB$43,'Suivi des arrêts'!$A$10:$A$43,A14,'Suivi des arrêts'!$G$10:$G$43,BASE!$L$4)</f>
        <v>0</v>
      </c>
      <c r="BN14" s="12">
        <f t="shared" si="13"/>
        <v>0</v>
      </c>
      <c r="BO14" s="12">
        <f>SUMIFS('Suivi des arrêts'!$AB$10:$AB$43,'Suivi des arrêts'!$A$10:$A$43,A14,'Suivi des arrêts'!$G$10:$G$43,BASE!$L$1)</f>
        <v>0</v>
      </c>
      <c r="BP14" s="12">
        <f>SUMIFS('Suivi des arrêts'!$AB$10:$AB$43,'Suivi des arrêts'!$A$10:$A$43,A14,'Suivi des arrêts'!$G$10:$G$43,BASE!$L$2)</f>
        <v>0</v>
      </c>
      <c r="BQ14" s="12">
        <f t="shared" si="14"/>
        <v>0</v>
      </c>
      <c r="BR14" s="12">
        <f>SUMIFS('Suivi des arrêts'!$AB$10:$AB$43,'Suivi des arrêts'!$A$10:$A$43,A14,'Suivi des arrêts'!$G$10:$G$43,BASE!$L$5)</f>
        <v>0</v>
      </c>
      <c r="BS14" s="12">
        <f>SUMIFS('Suivi des arrêts'!$AB$10:$AB$43,'Suivi des arrêts'!$A$10:$A$43,A14,'Suivi des arrêts'!$G$10:$G$43,BASE!$L$6)</f>
        <v>0</v>
      </c>
      <c r="BT14" s="12">
        <f>SUMIFS('Suivi des arrêts'!$AB$10:$AB$43,'Suivi des arrêts'!$A$10:$A$43,A14,'Suivi des arrêts'!$G$10:$G$43,BASE!$L$8)</f>
        <v>0</v>
      </c>
      <c r="BU14" s="12">
        <f t="shared" si="15"/>
        <v>0</v>
      </c>
      <c r="BV14" s="12">
        <f>SUMIFS('Suivi des arrêts'!$AB$10:$AB$43,'Suivi des arrêts'!$A$10:$A$43,A14,'Suivi des arrêts'!$G$10:$G$43,BASE!$L$7)</f>
        <v>0</v>
      </c>
      <c r="BW14" s="12">
        <f>SUMIFS('Absences 2017'!$M$7:$M$41,'Absences 2017'!$A$7:$A$41,A14,'Absences 2017'!$F$7:$F$41,BASE!$S$2)</f>
        <v>0</v>
      </c>
      <c r="BX14" s="12">
        <f>SUMIFS('Absences 2017'!$M$7:$M$41,'Absences 2017'!$A$7:$A$41,A14,'Absences 2017'!$F$7:$F$41,BASE!$S$3)</f>
        <v>0</v>
      </c>
      <c r="BY14" s="12">
        <f>SUMIFS('Absences 2017'!$M$7:$M$41,'Absences 2017'!$A$7:$A$41,A14,'Absences 2017'!$F$7:$F$41,BASE!$S$4)</f>
        <v>0</v>
      </c>
      <c r="BZ14" s="87">
        <f>SUMIFS('Absences 2017'!$M$7:$M$41,'Absences 2017'!$A$7:$A$41,A14,'Absences 2017'!$F$7:$F$41,BASE!$S$5)</f>
        <v>0</v>
      </c>
      <c r="CA14" s="86">
        <f>SUMIFS('Suivi des arrêts'!$AC$10:$AC$43,'Suivi des arrêts'!$A$10:$A$43,A14,'Suivi des arrêts'!$G$10:$G$43,BASE!$L$3)</f>
        <v>0</v>
      </c>
      <c r="CB14" s="12">
        <f>SUMIFS('Suivi des arrêts'!$AC$10:$AC$43,'Suivi des arrêts'!$A$10:$A$43,A14,'Suivi des arrêts'!$G$10:$G$43,BASE!$L$4)</f>
        <v>0</v>
      </c>
      <c r="CC14" s="12">
        <f t="shared" si="16"/>
        <v>0</v>
      </c>
      <c r="CD14" s="12">
        <f>SUMIFS('Suivi des arrêts'!$AC$10:$AC$43,'Suivi des arrêts'!$A$10:$A$43,A14,'Suivi des arrêts'!$G$10:$G$43,BASE!$L$1)</f>
        <v>0</v>
      </c>
      <c r="CE14" s="12">
        <f>SUMIFS('Suivi des arrêts'!$AC$10:$AC$43,'Suivi des arrêts'!$A$10:$A$43,A14,'Suivi des arrêts'!$G$10:$G$43,BASE!$L$2)</f>
        <v>0</v>
      </c>
      <c r="CF14" s="12">
        <f t="shared" si="17"/>
        <v>0</v>
      </c>
      <c r="CG14" s="12">
        <f>SUMIFS('Suivi des arrêts'!$AC$10:$AC$43,'Suivi des arrêts'!$A$10:$A$43,A14,'Suivi des arrêts'!$G$10:$G$43,BASE!$L$5)</f>
        <v>0</v>
      </c>
      <c r="CH14" s="12">
        <f>SUMIFS('Suivi des arrêts'!$AC$10:$AC$43,'Suivi des arrêts'!$A$10:$A$43,A14,'Suivi des arrêts'!$G$10:$G$43,BASE!$L$6)</f>
        <v>0</v>
      </c>
      <c r="CI14" s="12">
        <f>SUMIFS('Suivi des arrêts'!$AC$10:$AC$43,'Suivi des arrêts'!$A$10:$A$43,A14,'Suivi des arrêts'!$G$10:$G$43,BASE!$L$8)</f>
        <v>0</v>
      </c>
      <c r="CJ14" s="12">
        <f t="shared" si="18"/>
        <v>0</v>
      </c>
      <c r="CK14" s="12">
        <f>SUMIFS('Suivi des arrêts'!$AC$10:$AC$43,'Suivi des arrêts'!$A$10:$A$43,A14,'Suivi des arrêts'!$G$10:$G$43,BASE!$L$7)</f>
        <v>0</v>
      </c>
      <c r="CL14" s="12">
        <f>SUMIFS('Absences 2017'!$N$7:$N$41,'Absences 2017'!$A$7:$A$41,A14,'Absences 2017'!$F$7:$F$41,BASE!$S$2)</f>
        <v>0</v>
      </c>
      <c r="CM14" s="12">
        <f>SUMIFS('Absences 2017'!$N$7:$N$41,'Absences 2017'!$A$7:$A$41,A14,'Absences 2017'!$F$7:$F$41,BASE!$S$3)</f>
        <v>0</v>
      </c>
      <c r="CN14" s="12">
        <f>SUMIFS('Absences 2017'!$N$7:$N$41,'Absences 2017'!$A$7:$A$41,A14,'Absences 2017'!$F$7:$F$41,BASE!$S$4)</f>
        <v>0</v>
      </c>
      <c r="CO14" s="87">
        <f>SUMIFS('Absences 2017'!$N$7:$N$41,'Absences 2017'!$A$7:$A$41,A14,'Absences 2017'!$F$7:$F$41,BASE!$S$5)</f>
        <v>0</v>
      </c>
      <c r="CP14" s="86">
        <f>SUMIFS('Suivi des arrêts'!$AD$10:$AD$43,'Suivi des arrêts'!$A$10:$A$43,A14,'Suivi des arrêts'!$G$10:$G$43,BASE!$L$3)</f>
        <v>0</v>
      </c>
      <c r="CQ14" s="12">
        <f>SUMIFS('Suivi des arrêts'!$AD$10:$AD$43,'Suivi des arrêts'!$A$10:$A$43,A14,'Suivi des arrêts'!$G$10:$G$43,BASE!$L$4)</f>
        <v>0</v>
      </c>
      <c r="CR14" s="12">
        <f t="shared" si="19"/>
        <v>0</v>
      </c>
      <c r="CS14" s="12">
        <f>SUMIFS('Suivi des arrêts'!$AD$10:$AD$43,'Suivi des arrêts'!$A$10:$A$43,A14,'Suivi des arrêts'!$G$10:$G$43,BASE!$L$1)</f>
        <v>0</v>
      </c>
      <c r="CT14" s="12">
        <f>SUMIFS('Suivi des arrêts'!$AD$10:$AD$43,'Suivi des arrêts'!$A$10:$A$43,A14,'Suivi des arrêts'!$G$10:$G$43,BASE!$L$2)</f>
        <v>0</v>
      </c>
      <c r="CU14" s="12">
        <f t="shared" si="20"/>
        <v>0</v>
      </c>
      <c r="CV14" s="12">
        <f>SUMIFS('Suivi des arrêts'!$AD$10:$AD$43,'Suivi des arrêts'!$A$10:$A$43,A14,'Suivi des arrêts'!$G$10:$G$43,BASE!$L$5)</f>
        <v>0</v>
      </c>
      <c r="CW14" s="12">
        <f>SUMIFS('Suivi des arrêts'!$AD$10:$AD$43,'Suivi des arrêts'!$A$10:$A$43,A14,'Suivi des arrêts'!$G$10:$G$43,BASE!$L$6)</f>
        <v>0</v>
      </c>
      <c r="CX14" s="12">
        <f>SUMIFS('Suivi des arrêts'!$AD$10:$AD$43,'Suivi des arrêts'!$A$10:$A$43,A14,'Suivi des arrêts'!$G$10:$G$43,BASE!$L$8)</f>
        <v>0</v>
      </c>
      <c r="CY14" s="12">
        <f t="shared" si="21"/>
        <v>0</v>
      </c>
      <c r="CZ14" s="12">
        <f>SUMIFS('Suivi des arrêts'!$AD$10:$AD$43,'Suivi des arrêts'!$A$10:$A$43,A14,'Suivi des arrêts'!$G$10:$G$43,BASE!$L$7)</f>
        <v>0</v>
      </c>
      <c r="DA14" s="12">
        <f>SUMIFS('Absences 2017'!$O$7:$O$41,'Absences 2017'!$A$7:$A$41,A14,'Absences 2017'!$F$7:$F$41,BASE!$S$2)</f>
        <v>0</v>
      </c>
      <c r="DB14" s="12">
        <f>SUMIFS('Absences 2017'!$O$7:$O$41,'Absences 2017'!$A$7:$A$41,A14,'Absences 2017'!$F$7:$F$41,BASE!$S$3)</f>
        <v>0</v>
      </c>
      <c r="DC14" s="12">
        <f>SUMIFS('Absences 2017'!$O$7:$O$41,'Absences 2017'!$A$7:$A$41,A14,'Absences 2017'!$F$7:$F$41,BASE!$S$4)</f>
        <v>0</v>
      </c>
      <c r="DD14" s="87">
        <f>SUMIFS('Absences 2017'!$O$7:$O$41,'Absences 2017'!$A$7:$A$41,A14,'Absences 2017'!$F$7:$F$41,BASE!$S$5)</f>
        <v>0</v>
      </c>
      <c r="DE14" s="86">
        <f>SUMIFS('Suivi des arrêts'!$AE$10:$AE$43,'Suivi des arrêts'!$A$10:$A$43,A14,'Suivi des arrêts'!$G$10:$G$43,BASE!$L$3)</f>
        <v>0</v>
      </c>
      <c r="DF14" s="12">
        <f>SUMIFS('Suivi des arrêts'!$AE$10:$AE$43,'Suivi des arrêts'!$A$10:$A$43,A14,'Suivi des arrêts'!$G$10:$G$43,BASE!$L$4)</f>
        <v>0</v>
      </c>
      <c r="DG14" s="12">
        <f t="shared" si="22"/>
        <v>0</v>
      </c>
      <c r="DH14" s="12">
        <f>SUMIFS('Suivi des arrêts'!$AE$10:$AE$43,'Suivi des arrêts'!$A$10:$A$43,A14,'Suivi des arrêts'!$G$10:$G$43,BASE!$L$1)</f>
        <v>0</v>
      </c>
      <c r="DI14" s="12">
        <f>SUMIFS('Suivi des arrêts'!$AE$10:$AE$43,'Suivi des arrêts'!$A$10:$A$43,A14,'Suivi des arrêts'!$G$10:$G$43,BASE!$L$2)</f>
        <v>0</v>
      </c>
      <c r="DJ14" s="12">
        <f t="shared" si="23"/>
        <v>0</v>
      </c>
      <c r="DK14" s="12">
        <f>SUMIFS('Suivi des arrêts'!$AE$10:$AE$43,'Suivi des arrêts'!$A$10:$A$43,A14,'Suivi des arrêts'!$G$10:$G$43,BASE!$L$5)</f>
        <v>0</v>
      </c>
      <c r="DL14" s="12">
        <f>SUMIFS('Suivi des arrêts'!$AE$10:$AE$43,'Suivi des arrêts'!$A$10:$A$43,A14,'Suivi des arrêts'!$G$10:$G$43,BASE!$L$6)</f>
        <v>0</v>
      </c>
      <c r="DM14" s="12">
        <f>SUMIFS('Suivi des arrêts'!$AE$10:$AE$43,'Suivi des arrêts'!$A$10:$A$43,A14,'Suivi des arrêts'!$G$10:$G$43,BASE!$L$8)</f>
        <v>0</v>
      </c>
      <c r="DN14" s="12">
        <f t="shared" si="24"/>
        <v>0</v>
      </c>
      <c r="DO14" s="12">
        <f>SUMIFS('Suivi des arrêts'!$AE$10:$AE$43,'Suivi des arrêts'!$A$10:$A$43,A14,'Suivi des arrêts'!$G$10:$G$43,BASE!$L$7)</f>
        <v>0</v>
      </c>
      <c r="DP14" s="12">
        <f>SUMIFS('Absences 2017'!$P$7:$P$41,'Absences 2017'!$A$7:$A$41,A14,'Absences 2017'!$F$7:$F$41,BASE!$S$2)</f>
        <v>0</v>
      </c>
      <c r="DQ14" s="12">
        <f>SUMIFS('Absences 2017'!$P$7:$P$41,'Absences 2017'!$A$7:$A$41,A14,'Absences 2017'!$F$7:$F$41,BASE!$S$3)</f>
        <v>0</v>
      </c>
      <c r="DR14" s="12">
        <f>SUMIFS('Absences 2017'!$P$7:$P$41,'Absences 2017'!$A$7:$A$41,A14,'Absences 2017'!$F$7:$F$41,BASE!$S$4)</f>
        <v>0</v>
      </c>
      <c r="DS14" s="87">
        <f>SUMIFS('Absences 2017'!$P$7:$P$41,'Absences 2017'!$A$7:$A$41,A14,'Absences 2017'!$F$7:$F$41,BASE!$S$5)</f>
        <v>0</v>
      </c>
      <c r="DT14" s="86">
        <f>SUMIFS('Suivi des arrêts'!$AF$10:$AF$43,'Suivi des arrêts'!$A$10:$A$43,A14,'Suivi des arrêts'!$G$10:$G$43,BASE!$L$3)</f>
        <v>0</v>
      </c>
      <c r="DU14" s="12">
        <f>SUMIFS('Suivi des arrêts'!$AF$10:$AF$43,'Suivi des arrêts'!$A$10:$A$43,A14,'Suivi des arrêts'!$G$10:$G$43,BASE!$L$4)</f>
        <v>0</v>
      </c>
      <c r="DV14" s="12">
        <f t="shared" si="25"/>
        <v>0</v>
      </c>
      <c r="DW14" s="12">
        <f>SUMIFS('Suivi des arrêts'!$AF$10:$AF$43,'Suivi des arrêts'!$A$10:$A$43,A14,'Suivi des arrêts'!$G$10:$G$43,BASE!$L$1)</f>
        <v>0</v>
      </c>
      <c r="DX14" s="12">
        <f>SUMIFS('Suivi des arrêts'!$AF$10:$AF$43,'Suivi des arrêts'!$A$10:$A$43,A14,'Suivi des arrêts'!$G$10:$G$43,BASE!$L$2)</f>
        <v>0</v>
      </c>
      <c r="DY14" s="12">
        <f t="shared" si="26"/>
        <v>0</v>
      </c>
      <c r="DZ14" s="12">
        <f>SUMIFS('Suivi des arrêts'!$AF$10:$AF$43,'Suivi des arrêts'!$A$10:$A$43,A14,'Suivi des arrêts'!$G$10:$G$43,BASE!$L$5)</f>
        <v>0</v>
      </c>
      <c r="EA14" s="12">
        <f>SUMIFS('Suivi des arrêts'!$AF$10:$AF$43,'Suivi des arrêts'!$A$10:$A$43,A14,'Suivi des arrêts'!$G$10:$G$43,BASE!$L$6)</f>
        <v>0</v>
      </c>
      <c r="EB14" s="12">
        <f>SUMIFS('Suivi des arrêts'!$AF$10:$AF$43,'Suivi des arrêts'!$A$10:$A$43,A14,'Suivi des arrêts'!$G$10:$G$43,BASE!$L$8)</f>
        <v>0</v>
      </c>
      <c r="EC14" s="12">
        <f t="shared" si="27"/>
        <v>0</v>
      </c>
      <c r="ED14" s="12">
        <f>SUMIFS('Suivi des arrêts'!$AF$10:$AF$43,'Suivi des arrêts'!$A$10:$A$43,A14,'Suivi des arrêts'!$G$10:$G$43,BASE!$L$7)</f>
        <v>0</v>
      </c>
      <c r="EE14" s="12">
        <f>SUMIFS('Absences 2017'!$Q$7:$Q$41,'Absences 2017'!$A$7:$A$41,A14,'Absences 2017'!$F$7:$F$41,BASE!$S$2)</f>
        <v>0</v>
      </c>
      <c r="EF14" s="12">
        <f>SUMIFS('Absences 2017'!$Q$7:$Q$41,'Absences 2017'!$A$7:$A$41,A14,'Absences 2017'!$F$7:$F$41,BASE!$S$3)</f>
        <v>0</v>
      </c>
      <c r="EG14" s="12">
        <f>SUMIFS('Absences 2017'!$Q$7:$Q$41,'Absences 2017'!$A$7:$A$41,A14,'Absences 2017'!$F$7:$F$41,BASE!$S$4)</f>
        <v>0</v>
      </c>
      <c r="EH14" s="87">
        <f>SUMIFS('Absences 2017'!$Q$7:$Q$41,'Absences 2017'!$A$7:$A$41,A14,'Absences 2017'!$F$7:$F$41,BASE!$S$5)</f>
        <v>0</v>
      </c>
      <c r="EI14" s="86">
        <f>SUMIFS('Suivi des arrêts'!$AG$10:$AG$43,'Suivi des arrêts'!$A$10:$A$43,A14,'Suivi des arrêts'!$G$10:$G$43,BASE!$L$3)</f>
        <v>0</v>
      </c>
      <c r="EJ14" s="12">
        <f>SUMIFS('Suivi des arrêts'!$AG$10:$AG$43,'Suivi des arrêts'!$A$10:$A$43,A14,'Suivi des arrêts'!$G$10:$G$43,BASE!$L$4)</f>
        <v>0</v>
      </c>
      <c r="EK14" s="12">
        <f t="shared" si="28"/>
        <v>0</v>
      </c>
      <c r="EL14" s="12">
        <f>SUMIFS('Suivi des arrêts'!$AG$10:$AG$43,'Suivi des arrêts'!$A$10:$A$43,A14,'Suivi des arrêts'!$G$10:$G$43,BASE!$L$1)</f>
        <v>0</v>
      </c>
      <c r="EM14" s="12">
        <f>SUMIFS('Suivi des arrêts'!$AG$10:$AG$43,'Suivi des arrêts'!$A$10:$A$43,A14,'Suivi des arrêts'!$G$10:$G$43,BASE!$L$2)</f>
        <v>0</v>
      </c>
      <c r="EN14" s="12">
        <f t="shared" si="29"/>
        <v>0</v>
      </c>
      <c r="EO14" s="12">
        <f>SUMIFS('Suivi des arrêts'!$AG$10:$AG$43,'Suivi des arrêts'!$A$10:$A$43,A14,'Suivi des arrêts'!$G$10:$G$43,BASE!$L$5)</f>
        <v>0</v>
      </c>
      <c r="EP14" s="12">
        <f>SUMIFS('Suivi des arrêts'!$AG$10:$AG$43,'Suivi des arrêts'!$A$10:$A$43,A14,'Suivi des arrêts'!$G$10:$G$43,BASE!$L$6)</f>
        <v>0</v>
      </c>
      <c r="EQ14" s="12">
        <f>SUMIFS('Suivi des arrêts'!$AG$10:$AG$43,'Suivi des arrêts'!$A$10:$A$43,A14,'Suivi des arrêts'!$G$10:$G$43,BASE!$L$8)</f>
        <v>0</v>
      </c>
      <c r="ER14" s="12">
        <f t="shared" si="30"/>
        <v>0</v>
      </c>
      <c r="ES14" s="12">
        <f>SUMIFS('Suivi des arrêts'!$AG$10:$AG$43,'Suivi des arrêts'!$A$10:$A$43,A14,'Suivi des arrêts'!$G$10:$G$43,BASE!$L$7)</f>
        <v>0</v>
      </c>
      <c r="ET14" s="12">
        <f>SUMIFS('Absences 2017'!$R$7:$R$41,'Absences 2017'!$A$7:$A$41,A14,'Absences 2017'!$F$7:$F$41,BASE!$S$2)</f>
        <v>0</v>
      </c>
      <c r="EU14" s="12">
        <f>SUMIFS('Absences 2017'!$R$7:$R$41,'Absences 2017'!$A$7:$A$41,A14,'Absences 2017'!$F$7:$F$41,BASE!$S$3)</f>
        <v>0</v>
      </c>
      <c r="EV14" s="12">
        <f>SUMIFS('Absences 2017'!$R$7:$R$41,'Absences 2017'!$A$7:$A$41,A14,'Absences 2017'!$F$7:$F$41,BASE!$S$4)</f>
        <v>0</v>
      </c>
      <c r="EW14" s="87">
        <f>SUMIFS('Absences 2017'!$R$7:$R$41,'Absences 2017'!$A$7:$A$41,A14,'Absences 2017'!$F$7:$F$41,BASE!$S$5)</f>
        <v>0</v>
      </c>
      <c r="EX14" s="86">
        <f>SUMIFS('Suivi des arrêts'!$AH$10:$AH$43,'Suivi des arrêts'!$A$10:$A$43,A14,'Suivi des arrêts'!$G$10:$G$43,BASE!$L$3)</f>
        <v>0</v>
      </c>
      <c r="EY14" s="12">
        <f>SUMIFS('Suivi des arrêts'!$AH$10:$AH$43,'Suivi des arrêts'!$A$10:$A$43,A14,'Suivi des arrêts'!$G$10:$G$43,BASE!$L$4)</f>
        <v>0</v>
      </c>
      <c r="EZ14" s="12">
        <f t="shared" si="31"/>
        <v>0</v>
      </c>
      <c r="FA14" s="12">
        <f>SUMIFS('Suivi des arrêts'!$AH$10:$AH$43,'Suivi des arrêts'!$A$10:$A$43,A14,'Suivi des arrêts'!$G$10:$G$43,BASE!$L$1)</f>
        <v>0</v>
      </c>
      <c r="FB14" s="12">
        <f>SUMIFS('Suivi des arrêts'!$AH$10:$AH$43,'Suivi des arrêts'!$A$10:$A$43,A14,'Suivi des arrêts'!$G$10:$G$43,BASE!$L$2)</f>
        <v>0</v>
      </c>
      <c r="FC14" s="12">
        <f t="shared" si="32"/>
        <v>0</v>
      </c>
      <c r="FD14" s="12">
        <f>SUMIFS('Suivi des arrêts'!$AH$10:$AH$43,'Suivi des arrêts'!$A$10:$A$43,A14,'Suivi des arrêts'!$G$10:$G$43,BASE!$L$5)</f>
        <v>0</v>
      </c>
      <c r="FE14" s="12">
        <f>SUMIFS('Suivi des arrêts'!$AH$10:$AH$43,'Suivi des arrêts'!$A$10:$A$43,A14,'Suivi des arrêts'!$G$10:$G$43,BASE!$L$6)</f>
        <v>0</v>
      </c>
      <c r="FF14" s="12">
        <f>SUMIFS('Suivi des arrêts'!$AH$10:$AH$43,'Suivi des arrêts'!$A$10:$A$43,A14,'Suivi des arrêts'!$G$10:$G$43,BASE!$L$8)</f>
        <v>0</v>
      </c>
      <c r="FG14" s="12">
        <f t="shared" si="33"/>
        <v>0</v>
      </c>
      <c r="FH14" s="12">
        <f>SUMIFS('Suivi des arrêts'!$AH$10:$AH$43,'Suivi des arrêts'!$A$10:$A$43,A14,'Suivi des arrêts'!$G$10:$G$43,BASE!$L$7)</f>
        <v>0</v>
      </c>
      <c r="FI14" s="12">
        <f>SUMIFS('Absences 2017'!$S$7:$S$41,'Absences 2017'!$A$7:$A$41,A14,'Absences 2017'!$F$7:$F$41,BASE!$S$2)</f>
        <v>0</v>
      </c>
      <c r="FJ14" s="12">
        <f>SUMIFS('Absences 2017'!$S$7:$S$41,'Absences 2017'!$A$7:$A$41,A14,'Absences 2017'!$F$7:$F$41,BASE!$S$3)</f>
        <v>0</v>
      </c>
      <c r="FK14" s="12">
        <f>SUMIFS('Absences 2017'!$S$7:$S$41,'Absences 2017'!$A$7:$A$41,A14,'Absences 2017'!$F$7:$F$41,BASE!$S$4)</f>
        <v>0</v>
      </c>
      <c r="FL14" s="87">
        <f>SUMIFS('Absences 2017'!$S$7:$S$41,'Absences 2017'!$A$7:$A$41,A14,'Absences 2017'!$F$7:$F$41,BASE!$S$5)</f>
        <v>0</v>
      </c>
      <c r="FM14" s="86">
        <f>SUMIFS('Suivi des arrêts'!$AI$10:$AI$43,'Suivi des arrêts'!$A$10:$A$43,A14,'Suivi des arrêts'!$G$10:$G$43,BASE!$L$3)</f>
        <v>0</v>
      </c>
      <c r="FN14" s="12">
        <f>SUMIFS('Suivi des arrêts'!$AI$10:$AI$43,'Suivi des arrêts'!$A$10:$A$43,A14,'Suivi des arrêts'!$G$10:$G$43,BASE!$L$4)</f>
        <v>0</v>
      </c>
      <c r="FO14" s="12">
        <f t="shared" si="34"/>
        <v>0</v>
      </c>
      <c r="FP14" s="12">
        <f>SUMIFS('Suivi des arrêts'!$AI$10:$AI$43,'Suivi des arrêts'!$A$10:$A$43,A14,'Suivi des arrêts'!$G$10:$G$43,BASE!$L$1)</f>
        <v>0</v>
      </c>
      <c r="FQ14" s="12">
        <f>SUMIFS('Suivi des arrêts'!$AI$10:$AI$43,'Suivi des arrêts'!$A$10:$A$43,A14,'Suivi des arrêts'!$G$10:$G$43,BASE!$L$2)</f>
        <v>0</v>
      </c>
      <c r="FR14" s="12">
        <f t="shared" si="35"/>
        <v>0</v>
      </c>
      <c r="FS14" s="12">
        <f>SUMIFS('Suivi des arrêts'!$AI$10:$AI$43,'Suivi des arrêts'!$A$10:$A$43,A14,'Suivi des arrêts'!$G$10:$G$43,BASE!$L$5)</f>
        <v>0</v>
      </c>
      <c r="FT14" s="12">
        <f>SUMIFS('Suivi des arrêts'!$AI$10:$AI$43,'Suivi des arrêts'!$A$10:$A$43,A14,'Suivi des arrêts'!$G$10:$G$43,BASE!$L$6)</f>
        <v>0</v>
      </c>
      <c r="FU14" s="12">
        <f>SUMIFS('Suivi des arrêts'!$AI$10:$AI$43,'Suivi des arrêts'!$A$10:$A$43,A14,'Suivi des arrêts'!$G$10:$G$43,BASE!$L$8)</f>
        <v>0</v>
      </c>
      <c r="FV14" s="12">
        <f t="shared" si="36"/>
        <v>0</v>
      </c>
      <c r="FW14" s="12">
        <f>SUMIFS('Suivi des arrêts'!$AI$10:$AI$43,'Suivi des arrêts'!$A$10:$A$43,A14,'Suivi des arrêts'!$G$10:$G$43,BASE!$L$7)</f>
        <v>0</v>
      </c>
      <c r="FX14" s="12">
        <f>SUMIFS('Absences 2017'!$T$7:$T$41,'Absences 2017'!$A$7:$A$41,A14,'Absences 2017'!$F$7:$F$41,BASE!$S$2)</f>
        <v>0</v>
      </c>
      <c r="FY14" s="12">
        <f>SUMIFS('Absences 2017'!$T$7:$T$41,'Absences 2017'!$A$7:$A$41,A14,'Absences 2017'!$F$7:$F$41,BASE!$S$3)</f>
        <v>0</v>
      </c>
      <c r="FZ14" s="12">
        <f>SUMIFS('Absences 2017'!$T$7:$T$41,'Absences 2017'!$A$7:$A$41,A14,'Absences 2017'!$F$7:$F$41,BASE!$S$4)</f>
        <v>0</v>
      </c>
      <c r="GA14" s="87">
        <f>SUMIFS('Absences 2017'!$T$7:$T$41,'Absences 2017'!$A$7:$A$41,A14,'Absences 2017'!$F$7:$F$41,BASE!$S$5)</f>
        <v>0</v>
      </c>
      <c r="GB14" s="22">
        <f t="shared" si="37"/>
        <v>0</v>
      </c>
      <c r="GC14" s="22">
        <f t="shared" si="38"/>
        <v>0</v>
      </c>
      <c r="GD14" s="22">
        <f t="shared" si="39"/>
        <v>0</v>
      </c>
      <c r="GE14" s="22">
        <f t="shared" si="0"/>
        <v>0</v>
      </c>
      <c r="GF14" s="22">
        <f t="shared" si="0"/>
        <v>0</v>
      </c>
      <c r="GG14" s="22">
        <f t="shared" si="0"/>
        <v>0</v>
      </c>
      <c r="GH14" s="22">
        <f t="shared" si="0"/>
        <v>0</v>
      </c>
      <c r="GI14" s="22">
        <f t="shared" si="0"/>
        <v>0</v>
      </c>
    </row>
    <row r="15" spans="1:191" x14ac:dyDescent="0.25">
      <c r="A15" s="8">
        <f>+BASE!A13</f>
        <v>0</v>
      </c>
      <c r="B15" s="9">
        <f>+BASE!B13</f>
        <v>0</v>
      </c>
      <c r="C15" s="9">
        <f>+BASE!C13</f>
        <v>0</v>
      </c>
      <c r="D15" s="86">
        <f>SUMIFS('Suivi des arrêts'!$X$10:$X$43,'Suivi des arrêts'!$A$10:$A$43,A15,'Suivi des arrêts'!$G$10:$G$43,BASE!$L$3)</f>
        <v>0</v>
      </c>
      <c r="E15" s="12">
        <f>SUMIFS('Suivi des arrêts'!$X$10:$X$43,'Suivi des arrêts'!$A$10:$A$43,A15,'Suivi des arrêts'!$G$10:$G$43,BASE!$L$4)</f>
        <v>0</v>
      </c>
      <c r="F15" s="12">
        <f t="shared" si="1"/>
        <v>0</v>
      </c>
      <c r="G15" s="12">
        <f>SUMIFS('Suivi des arrêts'!$X$10:$X$43,'Suivi des arrêts'!$A$10:$A$43,A15,'Suivi des arrêts'!$G$10:$G$43,BASE!$L$1)</f>
        <v>0</v>
      </c>
      <c r="H15" s="12">
        <f>SUMIFS('Suivi des arrêts'!$X$10:$X$43,'Suivi des arrêts'!$A$10:$A$43,A15,'Suivi des arrêts'!$G$10:$G$43,BASE!$L$2)</f>
        <v>0</v>
      </c>
      <c r="I15" s="12">
        <f t="shared" si="2"/>
        <v>0</v>
      </c>
      <c r="J15" s="12">
        <f>SUMIFS('Suivi des arrêts'!$X$10:$X$43,'Suivi des arrêts'!$A$10:$A$43,A15,'Suivi des arrêts'!$G$10:$G$43,BASE!$L$5)</f>
        <v>0</v>
      </c>
      <c r="K15" s="12">
        <f>SUMIFS('Suivi des arrêts'!$X$10:$X$43,'Suivi des arrêts'!$A$10:$A$43,A15,'Suivi des arrêts'!$G$10:$G$43,BASE!$L$6)</f>
        <v>0</v>
      </c>
      <c r="L15" s="12">
        <f>SUMIFS('Suivi des arrêts'!$X$10:$X$43,'Suivi des arrêts'!$A$10:$A$43,A15,'Suivi des arrêts'!$G$10:$G$43,BASE!$L$8)</f>
        <v>0</v>
      </c>
      <c r="M15" s="12">
        <f t="shared" si="3"/>
        <v>0</v>
      </c>
      <c r="N15" s="12">
        <f>SUMIFS('Suivi des arrêts'!$X$10:$X$43,'Suivi des arrêts'!$A$10:$A$43,A15,'Suivi des arrêts'!$G$10:$G$43,BASE!$L$7)</f>
        <v>0</v>
      </c>
      <c r="O15" s="12">
        <f>SUMIFS('Absences 2017'!$I$7:$I$41,'Absences 2017'!$A$7:$A$41,A15,'Absences 2017'!$F$7:$F$41,BASE!$S$2)</f>
        <v>0</v>
      </c>
      <c r="P15" s="12">
        <f>SUMIFS('Absences 2017'!$I$7:$I$41,'Absences 2017'!$A$7:$A$41,A15,'Absences 2017'!$F$7:$F$41,BASE!$S$3)</f>
        <v>0</v>
      </c>
      <c r="Q15" s="12">
        <f>SUMIFS('Absences 2017'!$I$7:$I$41,'Absences 2017'!$A$7:$A$41,A15,'Absences 2017'!$F$7:$F$41,BASE!$S$4)</f>
        <v>0</v>
      </c>
      <c r="R15" s="87">
        <f>SUMIFS('Absences 2017'!$I$7:$I$41,'Absences 2017'!$A$7:$A$41,A15,'Absences 2017'!$F$7:$F$41,BASE!$S$5)</f>
        <v>0</v>
      </c>
      <c r="S15" s="86">
        <f>SUMIFS('Suivi des arrêts'!$Y$10:$Y$43,'Suivi des arrêts'!$A$10:$A$43,A15,'Suivi des arrêts'!$G$10:$G$43,BASE!$L$3)</f>
        <v>0</v>
      </c>
      <c r="T15" s="12">
        <f>SUMIFS('Suivi des arrêts'!$Y$10:$Y$43,'Suivi des arrêts'!$A$10:$A$43,A15,'Suivi des arrêts'!$G$10:$G$43,BASE!$L$4)</f>
        <v>0</v>
      </c>
      <c r="U15" s="12">
        <f t="shared" si="4"/>
        <v>0</v>
      </c>
      <c r="V15" s="12">
        <f>SUMIFS('Suivi des arrêts'!$Y$10:$Y$43,'Suivi des arrêts'!$A$10:$A$43,A15,'Suivi des arrêts'!$G$10:$G$43,BASE!$L$1)</f>
        <v>0</v>
      </c>
      <c r="W15" s="12">
        <f>SUMIFS('Suivi des arrêts'!$Y$10:$Y$43,'Suivi des arrêts'!$A$10:$A$43,A15,'Suivi des arrêts'!$G$10:$G$43,BASE!$L$2)</f>
        <v>0</v>
      </c>
      <c r="X15" s="12">
        <f t="shared" si="5"/>
        <v>0</v>
      </c>
      <c r="Y15" s="12">
        <f>SUMIFS('Suivi des arrêts'!$Y$10:$Y$43,'Suivi des arrêts'!$A$10:$A$43,A15,'Suivi des arrêts'!$G$10:$G$43,BASE!$L$5)</f>
        <v>0</v>
      </c>
      <c r="Z15" s="12">
        <f>SUMIFS('Suivi des arrêts'!$Y$10:$Y$43,'Suivi des arrêts'!$A$10:$A$43,A15,'Suivi des arrêts'!$G$10:$G$43,BASE!$L$6)</f>
        <v>0</v>
      </c>
      <c r="AA15" s="12">
        <f>SUMIFS('Suivi des arrêts'!$Y$10:$Y$43,'Suivi des arrêts'!$A$10:$A$43,A15,'Suivi des arrêts'!$G$10:$G$43,BASE!$L$8)</f>
        <v>0</v>
      </c>
      <c r="AB15" s="12">
        <f t="shared" si="6"/>
        <v>0</v>
      </c>
      <c r="AC15" s="12">
        <f>SUMIFS('Suivi des arrêts'!$Y$10:$Y$43,'Suivi des arrêts'!$A$10:$A$43,A15,'Suivi des arrêts'!$G$10:$G$43,BASE!$L$7)</f>
        <v>0</v>
      </c>
      <c r="AD15" s="12">
        <f>SUMIFS('Absences 2017'!$J$7:$J$41,'Absences 2017'!$A$7:$A$41,A15,'Absences 2017'!$F$7:$F$41,BASE!$S$2)</f>
        <v>0</v>
      </c>
      <c r="AE15" s="12">
        <f>SUMIFS('Absences 2017'!$J$7:$J$41,'Absences 2017'!$A$7:$A$41,A15,'Absences 2017'!$F$7:$F$41,BASE!$S$3)</f>
        <v>0</v>
      </c>
      <c r="AF15" s="12">
        <f>SUMIFS('Absences 2017'!$J$7:$J$41,'Absences 2017'!$A$7:$A$41,A15,'Absences 2017'!$F$7:$F$41,BASE!$S$4)</f>
        <v>0</v>
      </c>
      <c r="AG15" s="87">
        <f>SUMIFS('Absences 2017'!$J$7:$J$41,'Absences 2017'!$A$7:$A$41,A15,'Absences 2017'!$F$7:$F$41,BASE!$S$5)</f>
        <v>0</v>
      </c>
      <c r="AH15" s="86">
        <f>SUMIFS('Suivi des arrêts'!$Z$10:$Z$43,'Suivi des arrêts'!$A$10:$A$43,A15,'Suivi des arrêts'!$G$10:$G$43,BASE!$L$3)</f>
        <v>0</v>
      </c>
      <c r="AI15" s="12">
        <f>SUMIFS('Suivi des arrêts'!$Z$10:$Z$43,'Suivi des arrêts'!$A$10:$A$43,A15,'Suivi des arrêts'!$G$10:$G$43,BASE!$L$4)</f>
        <v>0</v>
      </c>
      <c r="AJ15" s="12">
        <f t="shared" si="7"/>
        <v>0</v>
      </c>
      <c r="AK15" s="12">
        <f>SUMIFS('Suivi des arrêts'!$Z$10:$Z$43,'Suivi des arrêts'!$A$10:$A$43,A15,'Suivi des arrêts'!$G$10:$G$43,BASE!$L$1)</f>
        <v>0</v>
      </c>
      <c r="AL15" s="12">
        <f>SUMIFS('Suivi des arrêts'!$Z$10:$Z$43,'Suivi des arrêts'!$A$10:$A$43,A15,'Suivi des arrêts'!$G$10:$G$43,BASE!$L$2)</f>
        <v>0</v>
      </c>
      <c r="AM15" s="12">
        <f t="shared" si="8"/>
        <v>0</v>
      </c>
      <c r="AN15" s="12">
        <f>SUMIFS('Suivi des arrêts'!$Z$10:$Z$43,'Suivi des arrêts'!$A$10:$A$43,A15,'Suivi des arrêts'!$G$10:$G$43,BASE!$L$5)</f>
        <v>0</v>
      </c>
      <c r="AO15" s="12">
        <f>SUMIFS('Suivi des arrêts'!$Z$10:$Z$43,'Suivi des arrêts'!$A$10:$A$43,A15,'Suivi des arrêts'!$G$10:$G$43,BASE!$L$6)</f>
        <v>0</v>
      </c>
      <c r="AP15" s="12">
        <f>SUMIFS('Suivi des arrêts'!$Z$10:$Z$43,'Suivi des arrêts'!$A$10:$A$43,A15,'Suivi des arrêts'!$G$10:$G$43,BASE!$L$8)</f>
        <v>0</v>
      </c>
      <c r="AQ15" s="12">
        <f t="shared" si="9"/>
        <v>0</v>
      </c>
      <c r="AR15" s="12">
        <f>SUMIFS('Suivi des arrêts'!$Z$10:$Z$43,'Suivi des arrêts'!$A$10:$A$43,A15,'Suivi des arrêts'!$G$10:$G$43,BASE!$L$7)</f>
        <v>0</v>
      </c>
      <c r="AS15" s="12">
        <f>SUMIFS('Absences 2017'!$K$7:$K$41,'Absences 2017'!$A$7:$A$41,A15,'Absences 2017'!$F$7:$F$41,BASE!$S$2)</f>
        <v>0</v>
      </c>
      <c r="AT15" s="12">
        <f>SUMIFS('Absences 2017'!$K$7:$K$41,'Absences 2017'!$A$7:$A$41,A15,'Absences 2017'!$F$7:$F$41,BASE!$S$3)</f>
        <v>0</v>
      </c>
      <c r="AU15" s="12">
        <f>SUMIFS('Absences 2017'!$K$7:$K$41,'Absences 2017'!$A$7:$A$41,A15,'Absences 2017'!$F$7:$F$41,BASE!$S$4)</f>
        <v>0</v>
      </c>
      <c r="AV15" s="87">
        <f>SUMIFS('Absences 2017'!$K$7:$K$41,'Absences 2017'!$A$7:$A$41,A15,'Absences 2017'!$F$7:$F$41,BASE!$S$5)</f>
        <v>0</v>
      </c>
      <c r="AW15" s="86">
        <f>SUMIFS('Suivi des arrêts'!$AA$10:$AA$43,'Suivi des arrêts'!$A$10:$A$43,A15,'Suivi des arrêts'!$G$10:$G$43,BASE!$L$3)</f>
        <v>0</v>
      </c>
      <c r="AX15" s="12">
        <f>SUMIFS('Suivi des arrêts'!$AA$10:$AA$43,'Suivi des arrêts'!$A$10:$A$43,A15,'Suivi des arrêts'!$G$10:$G$43,BASE!$L$4)</f>
        <v>0</v>
      </c>
      <c r="AY15" s="12">
        <f t="shared" si="10"/>
        <v>0</v>
      </c>
      <c r="AZ15" s="12">
        <f>SUMIFS('Suivi des arrêts'!$AA$10:$AA$43,'Suivi des arrêts'!$A$10:$A$43,A15,'Suivi des arrêts'!$G$10:$G$43,BASE!$L$1)</f>
        <v>0</v>
      </c>
      <c r="BA15" s="12">
        <f>SUMIFS('Suivi des arrêts'!$AA$10:$AA$43,'Suivi des arrêts'!$A$10:$A$43,A15,'Suivi des arrêts'!$G$10:$G$43,BASE!$L$2)</f>
        <v>0</v>
      </c>
      <c r="BB15" s="12">
        <f t="shared" si="11"/>
        <v>0</v>
      </c>
      <c r="BC15" s="12">
        <f>SUMIFS('Suivi des arrêts'!$AA$10:$AA$43,'Suivi des arrêts'!$A$10:$A$43,A15,'Suivi des arrêts'!$G$10:$G$43,BASE!$L$5)</f>
        <v>0</v>
      </c>
      <c r="BD15" s="12">
        <f>SUMIFS('Suivi des arrêts'!$AA$10:$AA$43,'Suivi des arrêts'!$A$10:$A$43,A15,'Suivi des arrêts'!$G$10:$G$43,BASE!$L$6)</f>
        <v>0</v>
      </c>
      <c r="BE15" s="12">
        <f>SUMIFS('Suivi des arrêts'!$AA$10:$AA$43,'Suivi des arrêts'!$A$10:$A$43,A15,'Suivi des arrêts'!$G$10:$G$43,BASE!$L$8)</f>
        <v>0</v>
      </c>
      <c r="BF15" s="12">
        <f t="shared" si="12"/>
        <v>0</v>
      </c>
      <c r="BG15" s="12">
        <f>SUMIFS('Suivi des arrêts'!$AA$10:$AA$43,'Suivi des arrêts'!$A$10:$A$43,A15,'Suivi des arrêts'!$G$10:$G$43,BASE!$L$7)</f>
        <v>0</v>
      </c>
      <c r="BH15" s="12">
        <f>SUMIFS('Absences 2017'!$L$7:$L$41,'Absences 2017'!$A$7:$A$41,A15,'Absences 2017'!$F$7:$F$41,BASE!$S$2)</f>
        <v>0</v>
      </c>
      <c r="BI15" s="12">
        <f>SUMIFS('Absences 2017'!$L$7:$L$41,'Absences 2017'!$A$7:$A$41,A15,'Absences 2017'!$F$7:$F$41,BASE!$S$3)</f>
        <v>0</v>
      </c>
      <c r="BJ15" s="12">
        <f>SUMIFS('Absences 2017'!$L$7:$L$41,'Absences 2017'!$A$7:$A$41,A15,'Absences 2017'!$F$7:$F$41,BASE!$S$4)</f>
        <v>0</v>
      </c>
      <c r="BK15" s="87">
        <f>SUMIFS('Absences 2017'!$L$7:$L$41,'Absences 2017'!$A$7:$A$41,A15,'Absences 2017'!$F$7:$F$41,BASE!$S$5)</f>
        <v>0</v>
      </c>
      <c r="BL15" s="86">
        <f>SUMIFS('Suivi des arrêts'!$AB$10:$AB$43,'Suivi des arrêts'!$A$10:$A$43,A15,'Suivi des arrêts'!$G$10:$G$43,BASE!$L$3)</f>
        <v>0</v>
      </c>
      <c r="BM15" s="12">
        <f>SUMIFS('Suivi des arrêts'!$AB$10:$AB$43,'Suivi des arrêts'!$A$10:$A$43,A15,'Suivi des arrêts'!$G$10:$G$43,BASE!$L$4)</f>
        <v>0</v>
      </c>
      <c r="BN15" s="12">
        <f t="shared" si="13"/>
        <v>0</v>
      </c>
      <c r="BO15" s="12">
        <f>SUMIFS('Suivi des arrêts'!$AB$10:$AB$43,'Suivi des arrêts'!$A$10:$A$43,A15,'Suivi des arrêts'!$G$10:$G$43,BASE!$L$1)</f>
        <v>0</v>
      </c>
      <c r="BP15" s="12">
        <f>SUMIFS('Suivi des arrêts'!$AB$10:$AB$43,'Suivi des arrêts'!$A$10:$A$43,A15,'Suivi des arrêts'!$G$10:$G$43,BASE!$L$2)</f>
        <v>0</v>
      </c>
      <c r="BQ15" s="12">
        <f t="shared" si="14"/>
        <v>0</v>
      </c>
      <c r="BR15" s="12">
        <f>SUMIFS('Suivi des arrêts'!$AB$10:$AB$43,'Suivi des arrêts'!$A$10:$A$43,A15,'Suivi des arrêts'!$G$10:$G$43,BASE!$L$5)</f>
        <v>0</v>
      </c>
      <c r="BS15" s="12">
        <f>SUMIFS('Suivi des arrêts'!$AB$10:$AB$43,'Suivi des arrêts'!$A$10:$A$43,A15,'Suivi des arrêts'!$G$10:$G$43,BASE!$L$6)</f>
        <v>0</v>
      </c>
      <c r="BT15" s="12">
        <f>SUMIFS('Suivi des arrêts'!$AB$10:$AB$43,'Suivi des arrêts'!$A$10:$A$43,A15,'Suivi des arrêts'!$G$10:$G$43,BASE!$L$8)</f>
        <v>0</v>
      </c>
      <c r="BU15" s="12">
        <f t="shared" si="15"/>
        <v>0</v>
      </c>
      <c r="BV15" s="12">
        <f>SUMIFS('Suivi des arrêts'!$AB$10:$AB$43,'Suivi des arrêts'!$A$10:$A$43,A15,'Suivi des arrêts'!$G$10:$G$43,BASE!$L$7)</f>
        <v>0</v>
      </c>
      <c r="BW15" s="12">
        <f>SUMIFS('Absences 2017'!$M$7:$M$41,'Absences 2017'!$A$7:$A$41,A15,'Absences 2017'!$F$7:$F$41,BASE!$S$2)</f>
        <v>0</v>
      </c>
      <c r="BX15" s="12">
        <f>SUMIFS('Absences 2017'!$M$7:$M$41,'Absences 2017'!$A$7:$A$41,A15,'Absences 2017'!$F$7:$F$41,BASE!$S$3)</f>
        <v>0</v>
      </c>
      <c r="BY15" s="12">
        <f>SUMIFS('Absences 2017'!$M$7:$M$41,'Absences 2017'!$A$7:$A$41,A15,'Absences 2017'!$F$7:$F$41,BASE!$S$4)</f>
        <v>0</v>
      </c>
      <c r="BZ15" s="87">
        <f>SUMIFS('Absences 2017'!$M$7:$M$41,'Absences 2017'!$A$7:$A$41,A15,'Absences 2017'!$F$7:$F$41,BASE!$S$5)</f>
        <v>0</v>
      </c>
      <c r="CA15" s="86">
        <f>SUMIFS('Suivi des arrêts'!$AC$10:$AC$43,'Suivi des arrêts'!$A$10:$A$43,A15,'Suivi des arrêts'!$G$10:$G$43,BASE!$L$3)</f>
        <v>0</v>
      </c>
      <c r="CB15" s="12">
        <f>SUMIFS('Suivi des arrêts'!$AC$10:$AC$43,'Suivi des arrêts'!$A$10:$A$43,A15,'Suivi des arrêts'!$G$10:$G$43,BASE!$L$4)</f>
        <v>0</v>
      </c>
      <c r="CC15" s="12">
        <f t="shared" si="16"/>
        <v>0</v>
      </c>
      <c r="CD15" s="12">
        <f>SUMIFS('Suivi des arrêts'!$AC$10:$AC$43,'Suivi des arrêts'!$A$10:$A$43,A15,'Suivi des arrêts'!$G$10:$G$43,BASE!$L$1)</f>
        <v>0</v>
      </c>
      <c r="CE15" s="12">
        <f>SUMIFS('Suivi des arrêts'!$AC$10:$AC$43,'Suivi des arrêts'!$A$10:$A$43,A15,'Suivi des arrêts'!$G$10:$G$43,BASE!$L$2)</f>
        <v>0</v>
      </c>
      <c r="CF15" s="12">
        <f t="shared" si="17"/>
        <v>0</v>
      </c>
      <c r="CG15" s="12">
        <f>SUMIFS('Suivi des arrêts'!$AC$10:$AC$43,'Suivi des arrêts'!$A$10:$A$43,A15,'Suivi des arrêts'!$G$10:$G$43,BASE!$L$5)</f>
        <v>0</v>
      </c>
      <c r="CH15" s="12">
        <f>SUMIFS('Suivi des arrêts'!$AC$10:$AC$43,'Suivi des arrêts'!$A$10:$A$43,A15,'Suivi des arrêts'!$G$10:$G$43,BASE!$L$6)</f>
        <v>0</v>
      </c>
      <c r="CI15" s="12">
        <f>SUMIFS('Suivi des arrêts'!$AC$10:$AC$43,'Suivi des arrêts'!$A$10:$A$43,A15,'Suivi des arrêts'!$G$10:$G$43,BASE!$L$8)</f>
        <v>0</v>
      </c>
      <c r="CJ15" s="12">
        <f t="shared" si="18"/>
        <v>0</v>
      </c>
      <c r="CK15" s="12">
        <f>SUMIFS('Suivi des arrêts'!$AC$10:$AC$43,'Suivi des arrêts'!$A$10:$A$43,A15,'Suivi des arrêts'!$G$10:$G$43,BASE!$L$7)</f>
        <v>0</v>
      </c>
      <c r="CL15" s="12">
        <f>SUMIFS('Absences 2017'!$N$7:$N$41,'Absences 2017'!$A$7:$A$41,A15,'Absences 2017'!$F$7:$F$41,BASE!$S$2)</f>
        <v>0</v>
      </c>
      <c r="CM15" s="12">
        <f>SUMIFS('Absences 2017'!$N$7:$N$41,'Absences 2017'!$A$7:$A$41,A15,'Absences 2017'!$F$7:$F$41,BASE!$S$3)</f>
        <v>0</v>
      </c>
      <c r="CN15" s="12">
        <f>SUMIFS('Absences 2017'!$N$7:$N$41,'Absences 2017'!$A$7:$A$41,A15,'Absences 2017'!$F$7:$F$41,BASE!$S$4)</f>
        <v>0</v>
      </c>
      <c r="CO15" s="87">
        <f>SUMIFS('Absences 2017'!$N$7:$N$41,'Absences 2017'!$A$7:$A$41,A15,'Absences 2017'!$F$7:$F$41,BASE!$S$5)</f>
        <v>0</v>
      </c>
      <c r="CP15" s="86">
        <f>SUMIFS('Suivi des arrêts'!$AD$10:$AD$43,'Suivi des arrêts'!$A$10:$A$43,A15,'Suivi des arrêts'!$G$10:$G$43,BASE!$L$3)</f>
        <v>0</v>
      </c>
      <c r="CQ15" s="12">
        <f>SUMIFS('Suivi des arrêts'!$AD$10:$AD$43,'Suivi des arrêts'!$A$10:$A$43,A15,'Suivi des arrêts'!$G$10:$G$43,BASE!$L$4)</f>
        <v>0</v>
      </c>
      <c r="CR15" s="12">
        <f t="shared" si="19"/>
        <v>0</v>
      </c>
      <c r="CS15" s="12">
        <f>SUMIFS('Suivi des arrêts'!$AD$10:$AD$43,'Suivi des arrêts'!$A$10:$A$43,A15,'Suivi des arrêts'!$G$10:$G$43,BASE!$L$1)</f>
        <v>0</v>
      </c>
      <c r="CT15" s="12">
        <f>SUMIFS('Suivi des arrêts'!$AD$10:$AD$43,'Suivi des arrêts'!$A$10:$A$43,A15,'Suivi des arrêts'!$G$10:$G$43,BASE!$L$2)</f>
        <v>0</v>
      </c>
      <c r="CU15" s="12">
        <f t="shared" si="20"/>
        <v>0</v>
      </c>
      <c r="CV15" s="12">
        <f>SUMIFS('Suivi des arrêts'!$AD$10:$AD$43,'Suivi des arrêts'!$A$10:$A$43,A15,'Suivi des arrêts'!$G$10:$G$43,BASE!$L$5)</f>
        <v>0</v>
      </c>
      <c r="CW15" s="12">
        <f>SUMIFS('Suivi des arrêts'!$AD$10:$AD$43,'Suivi des arrêts'!$A$10:$A$43,A15,'Suivi des arrêts'!$G$10:$G$43,BASE!$L$6)</f>
        <v>0</v>
      </c>
      <c r="CX15" s="12">
        <f>SUMIFS('Suivi des arrêts'!$AD$10:$AD$43,'Suivi des arrêts'!$A$10:$A$43,A15,'Suivi des arrêts'!$G$10:$G$43,BASE!$L$8)</f>
        <v>0</v>
      </c>
      <c r="CY15" s="12">
        <f t="shared" si="21"/>
        <v>0</v>
      </c>
      <c r="CZ15" s="12">
        <f>SUMIFS('Suivi des arrêts'!$AD$10:$AD$43,'Suivi des arrêts'!$A$10:$A$43,A15,'Suivi des arrêts'!$G$10:$G$43,BASE!$L$7)</f>
        <v>0</v>
      </c>
      <c r="DA15" s="12">
        <f>SUMIFS('Absences 2017'!$O$7:$O$41,'Absences 2017'!$A$7:$A$41,A15,'Absences 2017'!$F$7:$F$41,BASE!$S$2)</f>
        <v>0</v>
      </c>
      <c r="DB15" s="12">
        <f>SUMIFS('Absences 2017'!$O$7:$O$41,'Absences 2017'!$A$7:$A$41,A15,'Absences 2017'!$F$7:$F$41,BASE!$S$3)</f>
        <v>0</v>
      </c>
      <c r="DC15" s="12">
        <f>SUMIFS('Absences 2017'!$O$7:$O$41,'Absences 2017'!$A$7:$A$41,A15,'Absences 2017'!$F$7:$F$41,BASE!$S$4)</f>
        <v>0</v>
      </c>
      <c r="DD15" s="87">
        <f>SUMIFS('Absences 2017'!$O$7:$O$41,'Absences 2017'!$A$7:$A$41,A15,'Absences 2017'!$F$7:$F$41,BASE!$S$5)</f>
        <v>0</v>
      </c>
      <c r="DE15" s="86">
        <f>SUMIFS('Suivi des arrêts'!$AE$10:$AE$43,'Suivi des arrêts'!$A$10:$A$43,A15,'Suivi des arrêts'!$G$10:$G$43,BASE!$L$3)</f>
        <v>0</v>
      </c>
      <c r="DF15" s="12">
        <f>SUMIFS('Suivi des arrêts'!$AE$10:$AE$43,'Suivi des arrêts'!$A$10:$A$43,A15,'Suivi des arrêts'!$G$10:$G$43,BASE!$L$4)</f>
        <v>0</v>
      </c>
      <c r="DG15" s="12">
        <f t="shared" si="22"/>
        <v>0</v>
      </c>
      <c r="DH15" s="12">
        <f>SUMIFS('Suivi des arrêts'!$AE$10:$AE$43,'Suivi des arrêts'!$A$10:$A$43,A15,'Suivi des arrêts'!$G$10:$G$43,BASE!$L$1)</f>
        <v>0</v>
      </c>
      <c r="DI15" s="12">
        <f>SUMIFS('Suivi des arrêts'!$AE$10:$AE$43,'Suivi des arrêts'!$A$10:$A$43,A15,'Suivi des arrêts'!$G$10:$G$43,BASE!$L$2)</f>
        <v>0</v>
      </c>
      <c r="DJ15" s="12">
        <f t="shared" si="23"/>
        <v>0</v>
      </c>
      <c r="DK15" s="12">
        <f>SUMIFS('Suivi des arrêts'!$AE$10:$AE$43,'Suivi des arrêts'!$A$10:$A$43,A15,'Suivi des arrêts'!$G$10:$G$43,BASE!$L$5)</f>
        <v>0</v>
      </c>
      <c r="DL15" s="12">
        <f>SUMIFS('Suivi des arrêts'!$AE$10:$AE$43,'Suivi des arrêts'!$A$10:$A$43,A15,'Suivi des arrêts'!$G$10:$G$43,BASE!$L$6)</f>
        <v>0</v>
      </c>
      <c r="DM15" s="12">
        <f>SUMIFS('Suivi des arrêts'!$AE$10:$AE$43,'Suivi des arrêts'!$A$10:$A$43,A15,'Suivi des arrêts'!$G$10:$G$43,BASE!$L$8)</f>
        <v>0</v>
      </c>
      <c r="DN15" s="12">
        <f t="shared" si="24"/>
        <v>0</v>
      </c>
      <c r="DO15" s="12">
        <f>SUMIFS('Suivi des arrêts'!$AE$10:$AE$43,'Suivi des arrêts'!$A$10:$A$43,A15,'Suivi des arrêts'!$G$10:$G$43,BASE!$L$7)</f>
        <v>0</v>
      </c>
      <c r="DP15" s="12">
        <f>SUMIFS('Absences 2017'!$P$7:$P$41,'Absences 2017'!$A$7:$A$41,A15,'Absences 2017'!$F$7:$F$41,BASE!$S$2)</f>
        <v>0</v>
      </c>
      <c r="DQ15" s="12">
        <f>SUMIFS('Absences 2017'!$P$7:$P$41,'Absences 2017'!$A$7:$A$41,A15,'Absences 2017'!$F$7:$F$41,BASE!$S$3)</f>
        <v>0</v>
      </c>
      <c r="DR15" s="12">
        <f>SUMIFS('Absences 2017'!$P$7:$P$41,'Absences 2017'!$A$7:$A$41,A15,'Absences 2017'!$F$7:$F$41,BASE!$S$4)</f>
        <v>0</v>
      </c>
      <c r="DS15" s="87">
        <f>SUMIFS('Absences 2017'!$P$7:$P$41,'Absences 2017'!$A$7:$A$41,A15,'Absences 2017'!$F$7:$F$41,BASE!$S$5)</f>
        <v>0</v>
      </c>
      <c r="DT15" s="86">
        <f>SUMIFS('Suivi des arrêts'!$AF$10:$AF$43,'Suivi des arrêts'!$A$10:$A$43,A15,'Suivi des arrêts'!$G$10:$G$43,BASE!$L$3)</f>
        <v>0</v>
      </c>
      <c r="DU15" s="12">
        <f>SUMIFS('Suivi des arrêts'!$AF$10:$AF$43,'Suivi des arrêts'!$A$10:$A$43,A15,'Suivi des arrêts'!$G$10:$G$43,BASE!$L$4)</f>
        <v>0</v>
      </c>
      <c r="DV15" s="12">
        <f t="shared" si="25"/>
        <v>0</v>
      </c>
      <c r="DW15" s="12">
        <f>SUMIFS('Suivi des arrêts'!$AF$10:$AF$43,'Suivi des arrêts'!$A$10:$A$43,A15,'Suivi des arrêts'!$G$10:$G$43,BASE!$L$1)</f>
        <v>0</v>
      </c>
      <c r="DX15" s="12">
        <f>SUMIFS('Suivi des arrêts'!$AF$10:$AF$43,'Suivi des arrêts'!$A$10:$A$43,A15,'Suivi des arrêts'!$G$10:$G$43,BASE!$L$2)</f>
        <v>0</v>
      </c>
      <c r="DY15" s="12">
        <f t="shared" si="26"/>
        <v>0</v>
      </c>
      <c r="DZ15" s="12">
        <f>SUMIFS('Suivi des arrêts'!$AF$10:$AF$43,'Suivi des arrêts'!$A$10:$A$43,A15,'Suivi des arrêts'!$G$10:$G$43,BASE!$L$5)</f>
        <v>0</v>
      </c>
      <c r="EA15" s="12">
        <f>SUMIFS('Suivi des arrêts'!$AF$10:$AF$43,'Suivi des arrêts'!$A$10:$A$43,A15,'Suivi des arrêts'!$G$10:$G$43,BASE!$L$6)</f>
        <v>0</v>
      </c>
      <c r="EB15" s="12">
        <f>SUMIFS('Suivi des arrêts'!$AF$10:$AF$43,'Suivi des arrêts'!$A$10:$A$43,A15,'Suivi des arrêts'!$G$10:$G$43,BASE!$L$8)</f>
        <v>0</v>
      </c>
      <c r="EC15" s="12">
        <f t="shared" si="27"/>
        <v>0</v>
      </c>
      <c r="ED15" s="12">
        <f>SUMIFS('Suivi des arrêts'!$AF$10:$AF$43,'Suivi des arrêts'!$A$10:$A$43,A15,'Suivi des arrêts'!$G$10:$G$43,BASE!$L$7)</f>
        <v>0</v>
      </c>
      <c r="EE15" s="12">
        <f>SUMIFS('Absences 2017'!$Q$7:$Q$41,'Absences 2017'!$A$7:$A$41,A15,'Absences 2017'!$F$7:$F$41,BASE!$S$2)</f>
        <v>0</v>
      </c>
      <c r="EF15" s="12">
        <f>SUMIFS('Absences 2017'!$Q$7:$Q$41,'Absences 2017'!$A$7:$A$41,A15,'Absences 2017'!$F$7:$F$41,BASE!$S$3)</f>
        <v>0</v>
      </c>
      <c r="EG15" s="12">
        <f>SUMIFS('Absences 2017'!$Q$7:$Q$41,'Absences 2017'!$A$7:$A$41,A15,'Absences 2017'!$F$7:$F$41,BASE!$S$4)</f>
        <v>0</v>
      </c>
      <c r="EH15" s="87">
        <f>SUMIFS('Absences 2017'!$Q$7:$Q$41,'Absences 2017'!$A$7:$A$41,A15,'Absences 2017'!$F$7:$F$41,BASE!$S$5)</f>
        <v>0</v>
      </c>
      <c r="EI15" s="86">
        <f>SUMIFS('Suivi des arrêts'!$AG$10:$AG$43,'Suivi des arrêts'!$A$10:$A$43,A15,'Suivi des arrêts'!$G$10:$G$43,BASE!$L$3)</f>
        <v>0</v>
      </c>
      <c r="EJ15" s="12">
        <f>SUMIFS('Suivi des arrêts'!$AG$10:$AG$43,'Suivi des arrêts'!$A$10:$A$43,A15,'Suivi des arrêts'!$G$10:$G$43,BASE!$L$4)</f>
        <v>0</v>
      </c>
      <c r="EK15" s="12">
        <f t="shared" si="28"/>
        <v>0</v>
      </c>
      <c r="EL15" s="12">
        <f>SUMIFS('Suivi des arrêts'!$AG$10:$AG$43,'Suivi des arrêts'!$A$10:$A$43,A15,'Suivi des arrêts'!$G$10:$G$43,BASE!$L$1)</f>
        <v>0</v>
      </c>
      <c r="EM15" s="12">
        <f>SUMIFS('Suivi des arrêts'!$AG$10:$AG$43,'Suivi des arrêts'!$A$10:$A$43,A15,'Suivi des arrêts'!$G$10:$G$43,BASE!$L$2)</f>
        <v>0</v>
      </c>
      <c r="EN15" s="12">
        <f t="shared" si="29"/>
        <v>0</v>
      </c>
      <c r="EO15" s="12">
        <f>SUMIFS('Suivi des arrêts'!$AG$10:$AG$43,'Suivi des arrêts'!$A$10:$A$43,A15,'Suivi des arrêts'!$G$10:$G$43,BASE!$L$5)</f>
        <v>0</v>
      </c>
      <c r="EP15" s="12">
        <f>SUMIFS('Suivi des arrêts'!$AG$10:$AG$43,'Suivi des arrêts'!$A$10:$A$43,A15,'Suivi des arrêts'!$G$10:$G$43,BASE!$L$6)</f>
        <v>0</v>
      </c>
      <c r="EQ15" s="12">
        <f>SUMIFS('Suivi des arrêts'!$AG$10:$AG$43,'Suivi des arrêts'!$A$10:$A$43,A15,'Suivi des arrêts'!$G$10:$G$43,BASE!$L$8)</f>
        <v>0</v>
      </c>
      <c r="ER15" s="12">
        <f t="shared" si="30"/>
        <v>0</v>
      </c>
      <c r="ES15" s="12">
        <f>SUMIFS('Suivi des arrêts'!$AG$10:$AG$43,'Suivi des arrêts'!$A$10:$A$43,A15,'Suivi des arrêts'!$G$10:$G$43,BASE!$L$7)</f>
        <v>0</v>
      </c>
      <c r="ET15" s="12">
        <f>SUMIFS('Absences 2017'!$R$7:$R$41,'Absences 2017'!$A$7:$A$41,A15,'Absences 2017'!$F$7:$F$41,BASE!$S$2)</f>
        <v>0</v>
      </c>
      <c r="EU15" s="12">
        <f>SUMIFS('Absences 2017'!$R$7:$R$41,'Absences 2017'!$A$7:$A$41,A15,'Absences 2017'!$F$7:$F$41,BASE!$S$3)</f>
        <v>0</v>
      </c>
      <c r="EV15" s="12">
        <f>SUMIFS('Absences 2017'!$R$7:$R$41,'Absences 2017'!$A$7:$A$41,A15,'Absences 2017'!$F$7:$F$41,BASE!$S$4)</f>
        <v>0</v>
      </c>
      <c r="EW15" s="87">
        <f>SUMIFS('Absences 2017'!$R$7:$R$41,'Absences 2017'!$A$7:$A$41,A15,'Absences 2017'!$F$7:$F$41,BASE!$S$5)</f>
        <v>0</v>
      </c>
      <c r="EX15" s="86">
        <f>SUMIFS('Suivi des arrêts'!$AH$10:$AH$43,'Suivi des arrêts'!$A$10:$A$43,A15,'Suivi des arrêts'!$G$10:$G$43,BASE!$L$3)</f>
        <v>0</v>
      </c>
      <c r="EY15" s="12">
        <f>SUMIFS('Suivi des arrêts'!$AH$10:$AH$43,'Suivi des arrêts'!$A$10:$A$43,A15,'Suivi des arrêts'!$G$10:$G$43,BASE!$L$4)</f>
        <v>0</v>
      </c>
      <c r="EZ15" s="12">
        <f t="shared" si="31"/>
        <v>0</v>
      </c>
      <c r="FA15" s="12">
        <f>SUMIFS('Suivi des arrêts'!$AH$10:$AH$43,'Suivi des arrêts'!$A$10:$A$43,A15,'Suivi des arrêts'!$G$10:$G$43,BASE!$L$1)</f>
        <v>0</v>
      </c>
      <c r="FB15" s="12">
        <f>SUMIFS('Suivi des arrêts'!$AH$10:$AH$43,'Suivi des arrêts'!$A$10:$A$43,A15,'Suivi des arrêts'!$G$10:$G$43,BASE!$L$2)</f>
        <v>0</v>
      </c>
      <c r="FC15" s="12">
        <f t="shared" si="32"/>
        <v>0</v>
      </c>
      <c r="FD15" s="12">
        <f>SUMIFS('Suivi des arrêts'!$AH$10:$AH$43,'Suivi des arrêts'!$A$10:$A$43,A15,'Suivi des arrêts'!$G$10:$G$43,BASE!$L$5)</f>
        <v>0</v>
      </c>
      <c r="FE15" s="12">
        <f>SUMIFS('Suivi des arrêts'!$AH$10:$AH$43,'Suivi des arrêts'!$A$10:$A$43,A15,'Suivi des arrêts'!$G$10:$G$43,BASE!$L$6)</f>
        <v>0</v>
      </c>
      <c r="FF15" s="12">
        <f>SUMIFS('Suivi des arrêts'!$AH$10:$AH$43,'Suivi des arrêts'!$A$10:$A$43,A15,'Suivi des arrêts'!$G$10:$G$43,BASE!$L$8)</f>
        <v>0</v>
      </c>
      <c r="FG15" s="12">
        <f t="shared" si="33"/>
        <v>0</v>
      </c>
      <c r="FH15" s="12">
        <f>SUMIFS('Suivi des arrêts'!$AH$10:$AH$43,'Suivi des arrêts'!$A$10:$A$43,A15,'Suivi des arrêts'!$G$10:$G$43,BASE!$L$7)</f>
        <v>0</v>
      </c>
      <c r="FI15" s="12">
        <f>SUMIFS('Absences 2017'!$S$7:$S$41,'Absences 2017'!$A$7:$A$41,A15,'Absences 2017'!$F$7:$F$41,BASE!$S$2)</f>
        <v>0</v>
      </c>
      <c r="FJ15" s="12">
        <f>SUMIFS('Absences 2017'!$S$7:$S$41,'Absences 2017'!$A$7:$A$41,A15,'Absences 2017'!$F$7:$F$41,BASE!$S$3)</f>
        <v>0</v>
      </c>
      <c r="FK15" s="12">
        <f>SUMIFS('Absences 2017'!$S$7:$S$41,'Absences 2017'!$A$7:$A$41,A15,'Absences 2017'!$F$7:$F$41,BASE!$S$4)</f>
        <v>0</v>
      </c>
      <c r="FL15" s="87">
        <f>SUMIFS('Absences 2017'!$S$7:$S$41,'Absences 2017'!$A$7:$A$41,A15,'Absences 2017'!$F$7:$F$41,BASE!$S$5)</f>
        <v>0</v>
      </c>
      <c r="FM15" s="86">
        <f>SUMIFS('Suivi des arrêts'!$AI$10:$AI$43,'Suivi des arrêts'!$A$10:$A$43,A15,'Suivi des arrêts'!$G$10:$G$43,BASE!$L$3)</f>
        <v>0</v>
      </c>
      <c r="FN15" s="12">
        <f>SUMIFS('Suivi des arrêts'!$AI$10:$AI$43,'Suivi des arrêts'!$A$10:$A$43,A15,'Suivi des arrêts'!$G$10:$G$43,BASE!$L$4)</f>
        <v>0</v>
      </c>
      <c r="FO15" s="12">
        <f t="shared" si="34"/>
        <v>0</v>
      </c>
      <c r="FP15" s="12">
        <f>SUMIFS('Suivi des arrêts'!$AI$10:$AI$43,'Suivi des arrêts'!$A$10:$A$43,A15,'Suivi des arrêts'!$G$10:$G$43,BASE!$L$1)</f>
        <v>0</v>
      </c>
      <c r="FQ15" s="12">
        <f>SUMIFS('Suivi des arrêts'!$AI$10:$AI$43,'Suivi des arrêts'!$A$10:$A$43,A15,'Suivi des arrêts'!$G$10:$G$43,BASE!$L$2)</f>
        <v>0</v>
      </c>
      <c r="FR15" s="12">
        <f t="shared" si="35"/>
        <v>0</v>
      </c>
      <c r="FS15" s="12">
        <f>SUMIFS('Suivi des arrêts'!$AI$10:$AI$43,'Suivi des arrêts'!$A$10:$A$43,A15,'Suivi des arrêts'!$G$10:$G$43,BASE!$L$5)</f>
        <v>0</v>
      </c>
      <c r="FT15" s="12">
        <f>SUMIFS('Suivi des arrêts'!$AI$10:$AI$43,'Suivi des arrêts'!$A$10:$A$43,A15,'Suivi des arrêts'!$G$10:$G$43,BASE!$L$6)</f>
        <v>0</v>
      </c>
      <c r="FU15" s="12">
        <f>SUMIFS('Suivi des arrêts'!$AI$10:$AI$43,'Suivi des arrêts'!$A$10:$A$43,A15,'Suivi des arrêts'!$G$10:$G$43,BASE!$L$8)</f>
        <v>0</v>
      </c>
      <c r="FV15" s="12">
        <f t="shared" si="36"/>
        <v>0</v>
      </c>
      <c r="FW15" s="12">
        <f>SUMIFS('Suivi des arrêts'!$AI$10:$AI$43,'Suivi des arrêts'!$A$10:$A$43,A15,'Suivi des arrêts'!$G$10:$G$43,BASE!$L$7)</f>
        <v>0</v>
      </c>
      <c r="FX15" s="12">
        <f>SUMIFS('Absences 2017'!$T$7:$T$41,'Absences 2017'!$A$7:$A$41,A15,'Absences 2017'!$F$7:$F$41,BASE!$S$2)</f>
        <v>0</v>
      </c>
      <c r="FY15" s="12">
        <f>SUMIFS('Absences 2017'!$T$7:$T$41,'Absences 2017'!$A$7:$A$41,A15,'Absences 2017'!$F$7:$F$41,BASE!$S$3)</f>
        <v>0</v>
      </c>
      <c r="FZ15" s="12">
        <f>SUMIFS('Absences 2017'!$T$7:$T$41,'Absences 2017'!$A$7:$A$41,A15,'Absences 2017'!$F$7:$F$41,BASE!$S$4)</f>
        <v>0</v>
      </c>
      <c r="GA15" s="87">
        <f>SUMIFS('Absences 2017'!$T$7:$T$41,'Absences 2017'!$A$7:$A$41,A15,'Absences 2017'!$F$7:$F$41,BASE!$S$5)</f>
        <v>0</v>
      </c>
      <c r="GB15" s="22">
        <f t="shared" si="37"/>
        <v>0</v>
      </c>
      <c r="GC15" s="22">
        <f t="shared" si="38"/>
        <v>0</v>
      </c>
      <c r="GD15" s="22">
        <f t="shared" si="39"/>
        <v>0</v>
      </c>
      <c r="GE15" s="22">
        <f t="shared" si="0"/>
        <v>0</v>
      </c>
      <c r="GF15" s="22">
        <f t="shared" si="0"/>
        <v>0</v>
      </c>
      <c r="GG15" s="22">
        <f t="shared" si="0"/>
        <v>0</v>
      </c>
      <c r="GH15" s="22">
        <f t="shared" si="0"/>
        <v>0</v>
      </c>
      <c r="GI15" s="22">
        <f t="shared" si="0"/>
        <v>0</v>
      </c>
    </row>
    <row r="16" spans="1:191" x14ac:dyDescent="0.25">
      <c r="A16" s="8">
        <f>+BASE!A14</f>
        <v>0</v>
      </c>
      <c r="B16" s="9">
        <f>+BASE!B14</f>
        <v>0</v>
      </c>
      <c r="C16" s="9">
        <f>+BASE!C14</f>
        <v>0</v>
      </c>
      <c r="D16" s="86">
        <f>SUMIFS('Suivi des arrêts'!$X$10:$X$43,'Suivi des arrêts'!$A$10:$A$43,A16,'Suivi des arrêts'!$G$10:$G$43,BASE!$L$3)</f>
        <v>0</v>
      </c>
      <c r="E16" s="12">
        <f>SUMIFS('Suivi des arrêts'!$X$10:$X$43,'Suivi des arrêts'!$A$10:$A$43,A16,'Suivi des arrêts'!$G$10:$G$43,BASE!$L$4)</f>
        <v>0</v>
      </c>
      <c r="F16" s="12">
        <f t="shared" si="1"/>
        <v>0</v>
      </c>
      <c r="G16" s="12">
        <f>SUMIFS('Suivi des arrêts'!$X$10:$X$43,'Suivi des arrêts'!$A$10:$A$43,A16,'Suivi des arrêts'!$G$10:$G$43,BASE!$L$1)</f>
        <v>0</v>
      </c>
      <c r="H16" s="12">
        <f>SUMIFS('Suivi des arrêts'!$X$10:$X$43,'Suivi des arrêts'!$A$10:$A$43,A16,'Suivi des arrêts'!$G$10:$G$43,BASE!$L$2)</f>
        <v>0</v>
      </c>
      <c r="I16" s="12">
        <f t="shared" si="2"/>
        <v>0</v>
      </c>
      <c r="J16" s="12">
        <f>SUMIFS('Suivi des arrêts'!$X$10:$X$43,'Suivi des arrêts'!$A$10:$A$43,A16,'Suivi des arrêts'!$G$10:$G$43,BASE!$L$5)</f>
        <v>0</v>
      </c>
      <c r="K16" s="12">
        <f>SUMIFS('Suivi des arrêts'!$X$10:$X$43,'Suivi des arrêts'!$A$10:$A$43,A16,'Suivi des arrêts'!$G$10:$G$43,BASE!$L$6)</f>
        <v>0</v>
      </c>
      <c r="L16" s="12">
        <f>SUMIFS('Suivi des arrêts'!$X$10:$X$43,'Suivi des arrêts'!$A$10:$A$43,A16,'Suivi des arrêts'!$G$10:$G$43,BASE!$L$8)</f>
        <v>0</v>
      </c>
      <c r="M16" s="12">
        <f t="shared" si="3"/>
        <v>0</v>
      </c>
      <c r="N16" s="12">
        <f>SUMIFS('Suivi des arrêts'!$X$10:$X$43,'Suivi des arrêts'!$A$10:$A$43,A16,'Suivi des arrêts'!$G$10:$G$43,BASE!$L$7)</f>
        <v>0</v>
      </c>
      <c r="O16" s="12">
        <f>SUMIFS('Absences 2017'!$I$7:$I$41,'Absences 2017'!$A$7:$A$41,A16,'Absences 2017'!$F$7:$F$41,BASE!$S$2)</f>
        <v>0</v>
      </c>
      <c r="P16" s="12">
        <f>SUMIFS('Absences 2017'!$I$7:$I$41,'Absences 2017'!$A$7:$A$41,A16,'Absences 2017'!$F$7:$F$41,BASE!$S$3)</f>
        <v>0</v>
      </c>
      <c r="Q16" s="12">
        <f>SUMIFS('Absences 2017'!$I$7:$I$41,'Absences 2017'!$A$7:$A$41,A16,'Absences 2017'!$F$7:$F$41,BASE!$S$4)</f>
        <v>0</v>
      </c>
      <c r="R16" s="87">
        <f>SUMIFS('Absences 2017'!$I$7:$I$41,'Absences 2017'!$A$7:$A$41,A16,'Absences 2017'!$F$7:$F$41,BASE!$S$5)</f>
        <v>0</v>
      </c>
      <c r="S16" s="86">
        <f>SUMIFS('Suivi des arrêts'!$Y$10:$Y$43,'Suivi des arrêts'!$A$10:$A$43,A16,'Suivi des arrêts'!$G$10:$G$43,BASE!$L$3)</f>
        <v>0</v>
      </c>
      <c r="T16" s="12">
        <f>SUMIFS('Suivi des arrêts'!$Y$10:$Y$43,'Suivi des arrêts'!$A$10:$A$43,A16,'Suivi des arrêts'!$G$10:$G$43,BASE!$L$4)</f>
        <v>0</v>
      </c>
      <c r="U16" s="12">
        <f t="shared" si="4"/>
        <v>0</v>
      </c>
      <c r="V16" s="12">
        <f>SUMIFS('Suivi des arrêts'!$Y$10:$Y$43,'Suivi des arrêts'!$A$10:$A$43,A16,'Suivi des arrêts'!$G$10:$G$43,BASE!$L$1)</f>
        <v>0</v>
      </c>
      <c r="W16" s="12">
        <f>SUMIFS('Suivi des arrêts'!$Y$10:$Y$43,'Suivi des arrêts'!$A$10:$A$43,A16,'Suivi des arrêts'!$G$10:$G$43,BASE!$L$2)</f>
        <v>0</v>
      </c>
      <c r="X16" s="12">
        <f t="shared" si="5"/>
        <v>0</v>
      </c>
      <c r="Y16" s="12">
        <f>SUMIFS('Suivi des arrêts'!$Y$10:$Y$43,'Suivi des arrêts'!$A$10:$A$43,A16,'Suivi des arrêts'!$G$10:$G$43,BASE!$L$5)</f>
        <v>0</v>
      </c>
      <c r="Z16" s="12">
        <f>SUMIFS('Suivi des arrêts'!$Y$10:$Y$43,'Suivi des arrêts'!$A$10:$A$43,A16,'Suivi des arrêts'!$G$10:$G$43,BASE!$L$6)</f>
        <v>0</v>
      </c>
      <c r="AA16" s="12">
        <f>SUMIFS('Suivi des arrêts'!$Y$10:$Y$43,'Suivi des arrêts'!$A$10:$A$43,A16,'Suivi des arrêts'!$G$10:$G$43,BASE!$L$8)</f>
        <v>0</v>
      </c>
      <c r="AB16" s="12">
        <f t="shared" si="6"/>
        <v>0</v>
      </c>
      <c r="AC16" s="12">
        <f>SUMIFS('Suivi des arrêts'!$Y$10:$Y$43,'Suivi des arrêts'!$A$10:$A$43,A16,'Suivi des arrêts'!$G$10:$G$43,BASE!$L$7)</f>
        <v>0</v>
      </c>
      <c r="AD16" s="12">
        <f>SUMIFS('Absences 2017'!$J$7:$J$41,'Absences 2017'!$A$7:$A$41,A16,'Absences 2017'!$F$7:$F$41,BASE!$S$2)</f>
        <v>0</v>
      </c>
      <c r="AE16" s="12">
        <f>SUMIFS('Absences 2017'!$J$7:$J$41,'Absences 2017'!$A$7:$A$41,A16,'Absences 2017'!$F$7:$F$41,BASE!$S$3)</f>
        <v>0</v>
      </c>
      <c r="AF16" s="12">
        <f>SUMIFS('Absences 2017'!$J$7:$J$41,'Absences 2017'!$A$7:$A$41,A16,'Absences 2017'!$F$7:$F$41,BASE!$S$4)</f>
        <v>0</v>
      </c>
      <c r="AG16" s="87">
        <f>SUMIFS('Absences 2017'!$J$7:$J$41,'Absences 2017'!$A$7:$A$41,A16,'Absences 2017'!$F$7:$F$41,BASE!$S$5)</f>
        <v>0</v>
      </c>
      <c r="AH16" s="86">
        <f>SUMIFS('Suivi des arrêts'!$Z$10:$Z$43,'Suivi des arrêts'!$A$10:$A$43,A16,'Suivi des arrêts'!$G$10:$G$43,BASE!$L$3)</f>
        <v>0</v>
      </c>
      <c r="AI16" s="12">
        <f>SUMIFS('Suivi des arrêts'!$Z$10:$Z$43,'Suivi des arrêts'!$A$10:$A$43,A16,'Suivi des arrêts'!$G$10:$G$43,BASE!$L$4)</f>
        <v>0</v>
      </c>
      <c r="AJ16" s="12">
        <f t="shared" si="7"/>
        <v>0</v>
      </c>
      <c r="AK16" s="12">
        <f>SUMIFS('Suivi des arrêts'!$Z$10:$Z$43,'Suivi des arrêts'!$A$10:$A$43,A16,'Suivi des arrêts'!$G$10:$G$43,BASE!$L$1)</f>
        <v>0</v>
      </c>
      <c r="AL16" s="12">
        <f>SUMIFS('Suivi des arrêts'!$Z$10:$Z$43,'Suivi des arrêts'!$A$10:$A$43,A16,'Suivi des arrêts'!$G$10:$G$43,BASE!$L$2)</f>
        <v>0</v>
      </c>
      <c r="AM16" s="12">
        <f t="shared" si="8"/>
        <v>0</v>
      </c>
      <c r="AN16" s="12">
        <f>SUMIFS('Suivi des arrêts'!$Z$10:$Z$43,'Suivi des arrêts'!$A$10:$A$43,A16,'Suivi des arrêts'!$G$10:$G$43,BASE!$L$5)</f>
        <v>0</v>
      </c>
      <c r="AO16" s="12">
        <f>SUMIFS('Suivi des arrêts'!$Z$10:$Z$43,'Suivi des arrêts'!$A$10:$A$43,A16,'Suivi des arrêts'!$G$10:$G$43,BASE!$L$6)</f>
        <v>0</v>
      </c>
      <c r="AP16" s="12">
        <f>SUMIFS('Suivi des arrêts'!$Z$10:$Z$43,'Suivi des arrêts'!$A$10:$A$43,A16,'Suivi des arrêts'!$G$10:$G$43,BASE!$L$8)</f>
        <v>0</v>
      </c>
      <c r="AQ16" s="12">
        <f t="shared" si="9"/>
        <v>0</v>
      </c>
      <c r="AR16" s="12">
        <f>SUMIFS('Suivi des arrêts'!$Z$10:$Z$43,'Suivi des arrêts'!$A$10:$A$43,A16,'Suivi des arrêts'!$G$10:$G$43,BASE!$L$7)</f>
        <v>0</v>
      </c>
      <c r="AS16" s="12">
        <f>SUMIFS('Absences 2017'!$K$7:$K$41,'Absences 2017'!$A$7:$A$41,A16,'Absences 2017'!$F$7:$F$41,BASE!$S$2)</f>
        <v>0</v>
      </c>
      <c r="AT16" s="12">
        <f>SUMIFS('Absences 2017'!$K$7:$K$41,'Absences 2017'!$A$7:$A$41,A16,'Absences 2017'!$F$7:$F$41,BASE!$S$3)</f>
        <v>0</v>
      </c>
      <c r="AU16" s="12">
        <f>SUMIFS('Absences 2017'!$K$7:$K$41,'Absences 2017'!$A$7:$A$41,A16,'Absences 2017'!$F$7:$F$41,BASE!$S$4)</f>
        <v>0</v>
      </c>
      <c r="AV16" s="87">
        <f>SUMIFS('Absences 2017'!$K$7:$K$41,'Absences 2017'!$A$7:$A$41,A16,'Absences 2017'!$F$7:$F$41,BASE!$S$5)</f>
        <v>0</v>
      </c>
      <c r="AW16" s="86">
        <f>SUMIFS('Suivi des arrêts'!$AA$10:$AA$43,'Suivi des arrêts'!$A$10:$A$43,A16,'Suivi des arrêts'!$G$10:$G$43,BASE!$L$3)</f>
        <v>0</v>
      </c>
      <c r="AX16" s="12">
        <f>SUMIFS('Suivi des arrêts'!$AA$10:$AA$43,'Suivi des arrêts'!$A$10:$A$43,A16,'Suivi des arrêts'!$G$10:$G$43,BASE!$L$4)</f>
        <v>0</v>
      </c>
      <c r="AY16" s="12">
        <f t="shared" si="10"/>
        <v>0</v>
      </c>
      <c r="AZ16" s="12">
        <f>SUMIFS('Suivi des arrêts'!$AA$10:$AA$43,'Suivi des arrêts'!$A$10:$A$43,A16,'Suivi des arrêts'!$G$10:$G$43,BASE!$L$1)</f>
        <v>0</v>
      </c>
      <c r="BA16" s="12">
        <f>SUMIFS('Suivi des arrêts'!$AA$10:$AA$43,'Suivi des arrêts'!$A$10:$A$43,A16,'Suivi des arrêts'!$G$10:$G$43,BASE!$L$2)</f>
        <v>0</v>
      </c>
      <c r="BB16" s="12">
        <f t="shared" si="11"/>
        <v>0</v>
      </c>
      <c r="BC16" s="12">
        <f>SUMIFS('Suivi des arrêts'!$AA$10:$AA$43,'Suivi des arrêts'!$A$10:$A$43,A16,'Suivi des arrêts'!$G$10:$G$43,BASE!$L$5)</f>
        <v>0</v>
      </c>
      <c r="BD16" s="12">
        <f>SUMIFS('Suivi des arrêts'!$AA$10:$AA$43,'Suivi des arrêts'!$A$10:$A$43,A16,'Suivi des arrêts'!$G$10:$G$43,BASE!$L$6)</f>
        <v>0</v>
      </c>
      <c r="BE16" s="12">
        <f>SUMIFS('Suivi des arrêts'!$AA$10:$AA$43,'Suivi des arrêts'!$A$10:$A$43,A16,'Suivi des arrêts'!$G$10:$G$43,BASE!$L$8)</f>
        <v>0</v>
      </c>
      <c r="BF16" s="12">
        <f t="shared" si="12"/>
        <v>0</v>
      </c>
      <c r="BG16" s="12">
        <f>SUMIFS('Suivi des arrêts'!$AA$10:$AA$43,'Suivi des arrêts'!$A$10:$A$43,A16,'Suivi des arrêts'!$G$10:$G$43,BASE!$L$7)</f>
        <v>0</v>
      </c>
      <c r="BH16" s="12">
        <f>SUMIFS('Absences 2017'!$L$7:$L$41,'Absences 2017'!$A$7:$A$41,A16,'Absences 2017'!$F$7:$F$41,BASE!$S$2)</f>
        <v>0</v>
      </c>
      <c r="BI16" s="12">
        <f>SUMIFS('Absences 2017'!$L$7:$L$41,'Absences 2017'!$A$7:$A$41,A16,'Absences 2017'!$F$7:$F$41,BASE!$S$3)</f>
        <v>0</v>
      </c>
      <c r="BJ16" s="12">
        <f>SUMIFS('Absences 2017'!$L$7:$L$41,'Absences 2017'!$A$7:$A$41,A16,'Absences 2017'!$F$7:$F$41,BASE!$S$4)</f>
        <v>0</v>
      </c>
      <c r="BK16" s="87">
        <f>SUMIFS('Absences 2017'!$L$7:$L$41,'Absences 2017'!$A$7:$A$41,A16,'Absences 2017'!$F$7:$F$41,BASE!$S$5)</f>
        <v>0</v>
      </c>
      <c r="BL16" s="86">
        <f>SUMIFS('Suivi des arrêts'!$AB$10:$AB$43,'Suivi des arrêts'!$A$10:$A$43,A16,'Suivi des arrêts'!$G$10:$G$43,BASE!$L$3)</f>
        <v>0</v>
      </c>
      <c r="BM16" s="12">
        <f>SUMIFS('Suivi des arrêts'!$AB$10:$AB$43,'Suivi des arrêts'!$A$10:$A$43,A16,'Suivi des arrêts'!$G$10:$G$43,BASE!$L$4)</f>
        <v>0</v>
      </c>
      <c r="BN16" s="12">
        <f t="shared" si="13"/>
        <v>0</v>
      </c>
      <c r="BO16" s="12">
        <f>SUMIFS('Suivi des arrêts'!$AB$10:$AB$43,'Suivi des arrêts'!$A$10:$A$43,A16,'Suivi des arrêts'!$G$10:$G$43,BASE!$L$1)</f>
        <v>0</v>
      </c>
      <c r="BP16" s="12">
        <f>SUMIFS('Suivi des arrêts'!$AB$10:$AB$43,'Suivi des arrêts'!$A$10:$A$43,A16,'Suivi des arrêts'!$G$10:$G$43,BASE!$L$2)</f>
        <v>0</v>
      </c>
      <c r="BQ16" s="12">
        <f t="shared" si="14"/>
        <v>0</v>
      </c>
      <c r="BR16" s="12">
        <f>SUMIFS('Suivi des arrêts'!$AB$10:$AB$43,'Suivi des arrêts'!$A$10:$A$43,A16,'Suivi des arrêts'!$G$10:$G$43,BASE!$L$5)</f>
        <v>0</v>
      </c>
      <c r="BS16" s="12">
        <f>SUMIFS('Suivi des arrêts'!$AB$10:$AB$43,'Suivi des arrêts'!$A$10:$A$43,A16,'Suivi des arrêts'!$G$10:$G$43,BASE!$L$6)</f>
        <v>0</v>
      </c>
      <c r="BT16" s="12">
        <f>SUMIFS('Suivi des arrêts'!$AB$10:$AB$43,'Suivi des arrêts'!$A$10:$A$43,A16,'Suivi des arrêts'!$G$10:$G$43,BASE!$L$8)</f>
        <v>0</v>
      </c>
      <c r="BU16" s="12">
        <f t="shared" si="15"/>
        <v>0</v>
      </c>
      <c r="BV16" s="12">
        <f>SUMIFS('Suivi des arrêts'!$AB$10:$AB$43,'Suivi des arrêts'!$A$10:$A$43,A16,'Suivi des arrêts'!$G$10:$G$43,BASE!$L$7)</f>
        <v>0</v>
      </c>
      <c r="BW16" s="12">
        <f>SUMIFS('Absences 2017'!$M$7:$M$41,'Absences 2017'!$A$7:$A$41,A16,'Absences 2017'!$F$7:$F$41,BASE!$S$2)</f>
        <v>0</v>
      </c>
      <c r="BX16" s="12">
        <f>SUMIFS('Absences 2017'!$M$7:$M$41,'Absences 2017'!$A$7:$A$41,A16,'Absences 2017'!$F$7:$F$41,BASE!$S$3)</f>
        <v>0</v>
      </c>
      <c r="BY16" s="12">
        <f>SUMIFS('Absences 2017'!$M$7:$M$41,'Absences 2017'!$A$7:$A$41,A16,'Absences 2017'!$F$7:$F$41,BASE!$S$4)</f>
        <v>0</v>
      </c>
      <c r="BZ16" s="87">
        <f>SUMIFS('Absences 2017'!$M$7:$M$41,'Absences 2017'!$A$7:$A$41,A16,'Absences 2017'!$F$7:$F$41,BASE!$S$5)</f>
        <v>0</v>
      </c>
      <c r="CA16" s="86">
        <f>SUMIFS('Suivi des arrêts'!$AC$10:$AC$43,'Suivi des arrêts'!$A$10:$A$43,A16,'Suivi des arrêts'!$G$10:$G$43,BASE!$L$3)</f>
        <v>0</v>
      </c>
      <c r="CB16" s="12">
        <f>SUMIFS('Suivi des arrêts'!$AC$10:$AC$43,'Suivi des arrêts'!$A$10:$A$43,A16,'Suivi des arrêts'!$G$10:$G$43,BASE!$L$4)</f>
        <v>0</v>
      </c>
      <c r="CC16" s="12">
        <f t="shared" si="16"/>
        <v>0</v>
      </c>
      <c r="CD16" s="12">
        <f>SUMIFS('Suivi des arrêts'!$AC$10:$AC$43,'Suivi des arrêts'!$A$10:$A$43,A16,'Suivi des arrêts'!$G$10:$G$43,BASE!$L$1)</f>
        <v>0</v>
      </c>
      <c r="CE16" s="12">
        <f>SUMIFS('Suivi des arrêts'!$AC$10:$AC$43,'Suivi des arrêts'!$A$10:$A$43,A16,'Suivi des arrêts'!$G$10:$G$43,BASE!$L$2)</f>
        <v>0</v>
      </c>
      <c r="CF16" s="12">
        <f t="shared" si="17"/>
        <v>0</v>
      </c>
      <c r="CG16" s="12">
        <f>SUMIFS('Suivi des arrêts'!$AC$10:$AC$43,'Suivi des arrêts'!$A$10:$A$43,A16,'Suivi des arrêts'!$G$10:$G$43,BASE!$L$5)</f>
        <v>0</v>
      </c>
      <c r="CH16" s="12">
        <f>SUMIFS('Suivi des arrêts'!$AC$10:$AC$43,'Suivi des arrêts'!$A$10:$A$43,A16,'Suivi des arrêts'!$G$10:$G$43,BASE!$L$6)</f>
        <v>0</v>
      </c>
      <c r="CI16" s="12">
        <f>SUMIFS('Suivi des arrêts'!$AC$10:$AC$43,'Suivi des arrêts'!$A$10:$A$43,A16,'Suivi des arrêts'!$G$10:$G$43,BASE!$L$8)</f>
        <v>0</v>
      </c>
      <c r="CJ16" s="12">
        <f t="shared" si="18"/>
        <v>0</v>
      </c>
      <c r="CK16" s="12">
        <f>SUMIFS('Suivi des arrêts'!$AC$10:$AC$43,'Suivi des arrêts'!$A$10:$A$43,A16,'Suivi des arrêts'!$G$10:$G$43,BASE!$L$7)</f>
        <v>0</v>
      </c>
      <c r="CL16" s="12">
        <f>SUMIFS('Absences 2017'!$N$7:$N$41,'Absences 2017'!$A$7:$A$41,A16,'Absences 2017'!$F$7:$F$41,BASE!$S$2)</f>
        <v>0</v>
      </c>
      <c r="CM16" s="12">
        <f>SUMIFS('Absences 2017'!$N$7:$N$41,'Absences 2017'!$A$7:$A$41,A16,'Absences 2017'!$F$7:$F$41,BASE!$S$3)</f>
        <v>0</v>
      </c>
      <c r="CN16" s="12">
        <f>SUMIFS('Absences 2017'!$N$7:$N$41,'Absences 2017'!$A$7:$A$41,A16,'Absences 2017'!$F$7:$F$41,BASE!$S$4)</f>
        <v>0</v>
      </c>
      <c r="CO16" s="87">
        <f>SUMIFS('Absences 2017'!$N$7:$N$41,'Absences 2017'!$A$7:$A$41,A16,'Absences 2017'!$F$7:$F$41,BASE!$S$5)</f>
        <v>0</v>
      </c>
      <c r="CP16" s="86">
        <f>SUMIFS('Suivi des arrêts'!$AD$10:$AD$43,'Suivi des arrêts'!$A$10:$A$43,A16,'Suivi des arrêts'!$G$10:$G$43,BASE!$L$3)</f>
        <v>0</v>
      </c>
      <c r="CQ16" s="12">
        <f>SUMIFS('Suivi des arrêts'!$AD$10:$AD$43,'Suivi des arrêts'!$A$10:$A$43,A16,'Suivi des arrêts'!$G$10:$G$43,BASE!$L$4)</f>
        <v>0</v>
      </c>
      <c r="CR16" s="12">
        <f t="shared" si="19"/>
        <v>0</v>
      </c>
      <c r="CS16" s="12">
        <f>SUMIFS('Suivi des arrêts'!$AD$10:$AD$43,'Suivi des arrêts'!$A$10:$A$43,A16,'Suivi des arrêts'!$G$10:$G$43,BASE!$L$1)</f>
        <v>0</v>
      </c>
      <c r="CT16" s="12">
        <f>SUMIFS('Suivi des arrêts'!$AD$10:$AD$43,'Suivi des arrêts'!$A$10:$A$43,A16,'Suivi des arrêts'!$G$10:$G$43,BASE!$L$2)</f>
        <v>0</v>
      </c>
      <c r="CU16" s="12">
        <f t="shared" si="20"/>
        <v>0</v>
      </c>
      <c r="CV16" s="12">
        <f>SUMIFS('Suivi des arrêts'!$AD$10:$AD$43,'Suivi des arrêts'!$A$10:$A$43,A16,'Suivi des arrêts'!$G$10:$G$43,BASE!$L$5)</f>
        <v>0</v>
      </c>
      <c r="CW16" s="12">
        <f>SUMIFS('Suivi des arrêts'!$AD$10:$AD$43,'Suivi des arrêts'!$A$10:$A$43,A16,'Suivi des arrêts'!$G$10:$G$43,BASE!$L$6)</f>
        <v>0</v>
      </c>
      <c r="CX16" s="12">
        <f>SUMIFS('Suivi des arrêts'!$AD$10:$AD$43,'Suivi des arrêts'!$A$10:$A$43,A16,'Suivi des arrêts'!$G$10:$G$43,BASE!$L$8)</f>
        <v>0</v>
      </c>
      <c r="CY16" s="12">
        <f t="shared" si="21"/>
        <v>0</v>
      </c>
      <c r="CZ16" s="12">
        <f>SUMIFS('Suivi des arrêts'!$AD$10:$AD$43,'Suivi des arrêts'!$A$10:$A$43,A16,'Suivi des arrêts'!$G$10:$G$43,BASE!$L$7)</f>
        <v>0</v>
      </c>
      <c r="DA16" s="12">
        <f>SUMIFS('Absences 2017'!$O$7:$O$41,'Absences 2017'!$A$7:$A$41,A16,'Absences 2017'!$F$7:$F$41,BASE!$S$2)</f>
        <v>0</v>
      </c>
      <c r="DB16" s="12">
        <f>SUMIFS('Absences 2017'!$O$7:$O$41,'Absences 2017'!$A$7:$A$41,A16,'Absences 2017'!$F$7:$F$41,BASE!$S$3)</f>
        <v>0</v>
      </c>
      <c r="DC16" s="12">
        <f>SUMIFS('Absences 2017'!$O$7:$O$41,'Absences 2017'!$A$7:$A$41,A16,'Absences 2017'!$F$7:$F$41,BASE!$S$4)</f>
        <v>0</v>
      </c>
      <c r="DD16" s="87">
        <f>SUMIFS('Absences 2017'!$O$7:$O$41,'Absences 2017'!$A$7:$A$41,A16,'Absences 2017'!$F$7:$F$41,BASE!$S$5)</f>
        <v>0</v>
      </c>
      <c r="DE16" s="86">
        <f>SUMIFS('Suivi des arrêts'!$AE$10:$AE$43,'Suivi des arrêts'!$A$10:$A$43,A16,'Suivi des arrêts'!$G$10:$G$43,BASE!$L$3)</f>
        <v>0</v>
      </c>
      <c r="DF16" s="12">
        <f>SUMIFS('Suivi des arrêts'!$AE$10:$AE$43,'Suivi des arrêts'!$A$10:$A$43,A16,'Suivi des arrêts'!$G$10:$G$43,BASE!$L$4)</f>
        <v>0</v>
      </c>
      <c r="DG16" s="12">
        <f t="shared" si="22"/>
        <v>0</v>
      </c>
      <c r="DH16" s="12">
        <f>SUMIFS('Suivi des arrêts'!$AE$10:$AE$43,'Suivi des arrêts'!$A$10:$A$43,A16,'Suivi des arrêts'!$G$10:$G$43,BASE!$L$1)</f>
        <v>0</v>
      </c>
      <c r="DI16" s="12">
        <f>SUMIFS('Suivi des arrêts'!$AE$10:$AE$43,'Suivi des arrêts'!$A$10:$A$43,A16,'Suivi des arrêts'!$G$10:$G$43,BASE!$L$2)</f>
        <v>0</v>
      </c>
      <c r="DJ16" s="12">
        <f t="shared" si="23"/>
        <v>0</v>
      </c>
      <c r="DK16" s="12">
        <f>SUMIFS('Suivi des arrêts'!$AE$10:$AE$43,'Suivi des arrêts'!$A$10:$A$43,A16,'Suivi des arrêts'!$G$10:$G$43,BASE!$L$5)</f>
        <v>0</v>
      </c>
      <c r="DL16" s="12">
        <f>SUMIFS('Suivi des arrêts'!$AE$10:$AE$43,'Suivi des arrêts'!$A$10:$A$43,A16,'Suivi des arrêts'!$G$10:$G$43,BASE!$L$6)</f>
        <v>0</v>
      </c>
      <c r="DM16" s="12">
        <f>SUMIFS('Suivi des arrêts'!$AE$10:$AE$43,'Suivi des arrêts'!$A$10:$A$43,A16,'Suivi des arrêts'!$G$10:$G$43,BASE!$L$8)</f>
        <v>0</v>
      </c>
      <c r="DN16" s="12">
        <f t="shared" si="24"/>
        <v>0</v>
      </c>
      <c r="DO16" s="12">
        <f>SUMIFS('Suivi des arrêts'!$AE$10:$AE$43,'Suivi des arrêts'!$A$10:$A$43,A16,'Suivi des arrêts'!$G$10:$G$43,BASE!$L$7)</f>
        <v>0</v>
      </c>
      <c r="DP16" s="12">
        <f>SUMIFS('Absences 2017'!$P$7:$P$41,'Absences 2017'!$A$7:$A$41,A16,'Absences 2017'!$F$7:$F$41,BASE!$S$2)</f>
        <v>0</v>
      </c>
      <c r="DQ16" s="12">
        <f>SUMIFS('Absences 2017'!$P$7:$P$41,'Absences 2017'!$A$7:$A$41,A16,'Absences 2017'!$F$7:$F$41,BASE!$S$3)</f>
        <v>0</v>
      </c>
      <c r="DR16" s="12">
        <f>SUMIFS('Absences 2017'!$P$7:$P$41,'Absences 2017'!$A$7:$A$41,A16,'Absences 2017'!$F$7:$F$41,BASE!$S$4)</f>
        <v>0</v>
      </c>
      <c r="DS16" s="87">
        <f>SUMIFS('Absences 2017'!$P$7:$P$41,'Absences 2017'!$A$7:$A$41,A16,'Absences 2017'!$F$7:$F$41,BASE!$S$5)</f>
        <v>0</v>
      </c>
      <c r="DT16" s="86">
        <f>SUMIFS('Suivi des arrêts'!$AF$10:$AF$43,'Suivi des arrêts'!$A$10:$A$43,A16,'Suivi des arrêts'!$G$10:$G$43,BASE!$L$3)</f>
        <v>0</v>
      </c>
      <c r="DU16" s="12">
        <f>SUMIFS('Suivi des arrêts'!$AF$10:$AF$43,'Suivi des arrêts'!$A$10:$A$43,A16,'Suivi des arrêts'!$G$10:$G$43,BASE!$L$4)</f>
        <v>0</v>
      </c>
      <c r="DV16" s="12">
        <f t="shared" si="25"/>
        <v>0</v>
      </c>
      <c r="DW16" s="12">
        <f>SUMIFS('Suivi des arrêts'!$AF$10:$AF$43,'Suivi des arrêts'!$A$10:$A$43,A16,'Suivi des arrêts'!$G$10:$G$43,BASE!$L$1)</f>
        <v>0</v>
      </c>
      <c r="DX16" s="12">
        <f>SUMIFS('Suivi des arrêts'!$AF$10:$AF$43,'Suivi des arrêts'!$A$10:$A$43,A16,'Suivi des arrêts'!$G$10:$G$43,BASE!$L$2)</f>
        <v>0</v>
      </c>
      <c r="DY16" s="12">
        <f t="shared" si="26"/>
        <v>0</v>
      </c>
      <c r="DZ16" s="12">
        <f>SUMIFS('Suivi des arrêts'!$AF$10:$AF$43,'Suivi des arrêts'!$A$10:$A$43,A16,'Suivi des arrêts'!$G$10:$G$43,BASE!$L$5)</f>
        <v>0</v>
      </c>
      <c r="EA16" s="12">
        <f>SUMIFS('Suivi des arrêts'!$AF$10:$AF$43,'Suivi des arrêts'!$A$10:$A$43,A16,'Suivi des arrêts'!$G$10:$G$43,BASE!$L$6)</f>
        <v>0</v>
      </c>
      <c r="EB16" s="12">
        <f>SUMIFS('Suivi des arrêts'!$AF$10:$AF$43,'Suivi des arrêts'!$A$10:$A$43,A16,'Suivi des arrêts'!$G$10:$G$43,BASE!$L$8)</f>
        <v>0</v>
      </c>
      <c r="EC16" s="12">
        <f t="shared" si="27"/>
        <v>0</v>
      </c>
      <c r="ED16" s="12">
        <f>SUMIFS('Suivi des arrêts'!$AF$10:$AF$43,'Suivi des arrêts'!$A$10:$A$43,A16,'Suivi des arrêts'!$G$10:$G$43,BASE!$L$7)</f>
        <v>0</v>
      </c>
      <c r="EE16" s="12">
        <f>SUMIFS('Absences 2017'!$Q$7:$Q$41,'Absences 2017'!$A$7:$A$41,A16,'Absences 2017'!$F$7:$F$41,BASE!$S$2)</f>
        <v>0</v>
      </c>
      <c r="EF16" s="12">
        <f>SUMIFS('Absences 2017'!$Q$7:$Q$41,'Absences 2017'!$A$7:$A$41,A16,'Absences 2017'!$F$7:$F$41,BASE!$S$3)</f>
        <v>0</v>
      </c>
      <c r="EG16" s="12">
        <f>SUMIFS('Absences 2017'!$Q$7:$Q$41,'Absences 2017'!$A$7:$A$41,A16,'Absences 2017'!$F$7:$F$41,BASE!$S$4)</f>
        <v>0</v>
      </c>
      <c r="EH16" s="87">
        <f>SUMIFS('Absences 2017'!$Q$7:$Q$41,'Absences 2017'!$A$7:$A$41,A16,'Absences 2017'!$F$7:$F$41,BASE!$S$5)</f>
        <v>0</v>
      </c>
      <c r="EI16" s="86">
        <f>SUMIFS('Suivi des arrêts'!$AG$10:$AG$43,'Suivi des arrêts'!$A$10:$A$43,A16,'Suivi des arrêts'!$G$10:$G$43,BASE!$L$3)</f>
        <v>0</v>
      </c>
      <c r="EJ16" s="12">
        <f>SUMIFS('Suivi des arrêts'!$AG$10:$AG$43,'Suivi des arrêts'!$A$10:$A$43,A16,'Suivi des arrêts'!$G$10:$G$43,BASE!$L$4)</f>
        <v>0</v>
      </c>
      <c r="EK16" s="12">
        <f t="shared" si="28"/>
        <v>0</v>
      </c>
      <c r="EL16" s="12">
        <f>SUMIFS('Suivi des arrêts'!$AG$10:$AG$43,'Suivi des arrêts'!$A$10:$A$43,A16,'Suivi des arrêts'!$G$10:$G$43,BASE!$L$1)</f>
        <v>0</v>
      </c>
      <c r="EM16" s="12">
        <f>SUMIFS('Suivi des arrêts'!$AG$10:$AG$43,'Suivi des arrêts'!$A$10:$A$43,A16,'Suivi des arrêts'!$G$10:$G$43,BASE!$L$2)</f>
        <v>0</v>
      </c>
      <c r="EN16" s="12">
        <f t="shared" si="29"/>
        <v>0</v>
      </c>
      <c r="EO16" s="12">
        <f>SUMIFS('Suivi des arrêts'!$AG$10:$AG$43,'Suivi des arrêts'!$A$10:$A$43,A16,'Suivi des arrêts'!$G$10:$G$43,BASE!$L$5)</f>
        <v>0</v>
      </c>
      <c r="EP16" s="12">
        <f>SUMIFS('Suivi des arrêts'!$AG$10:$AG$43,'Suivi des arrêts'!$A$10:$A$43,A16,'Suivi des arrêts'!$G$10:$G$43,BASE!$L$6)</f>
        <v>0</v>
      </c>
      <c r="EQ16" s="12">
        <f>SUMIFS('Suivi des arrêts'!$AG$10:$AG$43,'Suivi des arrêts'!$A$10:$A$43,A16,'Suivi des arrêts'!$G$10:$G$43,BASE!$L$8)</f>
        <v>0</v>
      </c>
      <c r="ER16" s="12">
        <f t="shared" si="30"/>
        <v>0</v>
      </c>
      <c r="ES16" s="12">
        <f>SUMIFS('Suivi des arrêts'!$AG$10:$AG$43,'Suivi des arrêts'!$A$10:$A$43,A16,'Suivi des arrêts'!$G$10:$G$43,BASE!$L$7)</f>
        <v>0</v>
      </c>
      <c r="ET16" s="12">
        <f>SUMIFS('Absences 2017'!$R$7:$R$41,'Absences 2017'!$A$7:$A$41,A16,'Absences 2017'!$F$7:$F$41,BASE!$S$2)</f>
        <v>0</v>
      </c>
      <c r="EU16" s="12">
        <f>SUMIFS('Absences 2017'!$R$7:$R$41,'Absences 2017'!$A$7:$A$41,A16,'Absences 2017'!$F$7:$F$41,BASE!$S$3)</f>
        <v>0</v>
      </c>
      <c r="EV16" s="12">
        <f>SUMIFS('Absences 2017'!$R$7:$R$41,'Absences 2017'!$A$7:$A$41,A16,'Absences 2017'!$F$7:$F$41,BASE!$S$4)</f>
        <v>0</v>
      </c>
      <c r="EW16" s="87">
        <f>SUMIFS('Absences 2017'!$R$7:$R$41,'Absences 2017'!$A$7:$A$41,A16,'Absences 2017'!$F$7:$F$41,BASE!$S$5)</f>
        <v>0</v>
      </c>
      <c r="EX16" s="86">
        <f>SUMIFS('Suivi des arrêts'!$AH$10:$AH$43,'Suivi des arrêts'!$A$10:$A$43,A16,'Suivi des arrêts'!$G$10:$G$43,BASE!$L$3)</f>
        <v>0</v>
      </c>
      <c r="EY16" s="12">
        <f>SUMIFS('Suivi des arrêts'!$AH$10:$AH$43,'Suivi des arrêts'!$A$10:$A$43,A16,'Suivi des arrêts'!$G$10:$G$43,BASE!$L$4)</f>
        <v>0</v>
      </c>
      <c r="EZ16" s="12">
        <f t="shared" si="31"/>
        <v>0</v>
      </c>
      <c r="FA16" s="12">
        <f>SUMIFS('Suivi des arrêts'!$AH$10:$AH$43,'Suivi des arrêts'!$A$10:$A$43,A16,'Suivi des arrêts'!$G$10:$G$43,BASE!$L$1)</f>
        <v>0</v>
      </c>
      <c r="FB16" s="12">
        <f>SUMIFS('Suivi des arrêts'!$AH$10:$AH$43,'Suivi des arrêts'!$A$10:$A$43,A16,'Suivi des arrêts'!$G$10:$G$43,BASE!$L$2)</f>
        <v>0</v>
      </c>
      <c r="FC16" s="12">
        <f t="shared" si="32"/>
        <v>0</v>
      </c>
      <c r="FD16" s="12">
        <f>SUMIFS('Suivi des arrêts'!$AH$10:$AH$43,'Suivi des arrêts'!$A$10:$A$43,A16,'Suivi des arrêts'!$G$10:$G$43,BASE!$L$5)</f>
        <v>0</v>
      </c>
      <c r="FE16" s="12">
        <f>SUMIFS('Suivi des arrêts'!$AH$10:$AH$43,'Suivi des arrêts'!$A$10:$A$43,A16,'Suivi des arrêts'!$G$10:$G$43,BASE!$L$6)</f>
        <v>0</v>
      </c>
      <c r="FF16" s="12">
        <f>SUMIFS('Suivi des arrêts'!$AH$10:$AH$43,'Suivi des arrêts'!$A$10:$A$43,A16,'Suivi des arrêts'!$G$10:$G$43,BASE!$L$8)</f>
        <v>0</v>
      </c>
      <c r="FG16" s="12">
        <f t="shared" si="33"/>
        <v>0</v>
      </c>
      <c r="FH16" s="12">
        <f>SUMIFS('Suivi des arrêts'!$AH$10:$AH$43,'Suivi des arrêts'!$A$10:$A$43,A16,'Suivi des arrêts'!$G$10:$G$43,BASE!$L$7)</f>
        <v>0</v>
      </c>
      <c r="FI16" s="12">
        <f>SUMIFS('Absences 2017'!$S$7:$S$41,'Absences 2017'!$A$7:$A$41,A16,'Absences 2017'!$F$7:$F$41,BASE!$S$2)</f>
        <v>0</v>
      </c>
      <c r="FJ16" s="12">
        <f>SUMIFS('Absences 2017'!$S$7:$S$41,'Absences 2017'!$A$7:$A$41,A16,'Absences 2017'!$F$7:$F$41,BASE!$S$3)</f>
        <v>0</v>
      </c>
      <c r="FK16" s="12">
        <f>SUMIFS('Absences 2017'!$S$7:$S$41,'Absences 2017'!$A$7:$A$41,A16,'Absences 2017'!$F$7:$F$41,BASE!$S$4)</f>
        <v>0</v>
      </c>
      <c r="FL16" s="87">
        <f>SUMIFS('Absences 2017'!$S$7:$S$41,'Absences 2017'!$A$7:$A$41,A16,'Absences 2017'!$F$7:$F$41,BASE!$S$5)</f>
        <v>0</v>
      </c>
      <c r="FM16" s="86">
        <f>SUMIFS('Suivi des arrêts'!$AI$10:$AI$43,'Suivi des arrêts'!$A$10:$A$43,A16,'Suivi des arrêts'!$G$10:$G$43,BASE!$L$3)</f>
        <v>0</v>
      </c>
      <c r="FN16" s="12">
        <f>SUMIFS('Suivi des arrêts'!$AI$10:$AI$43,'Suivi des arrêts'!$A$10:$A$43,A16,'Suivi des arrêts'!$G$10:$G$43,BASE!$L$4)</f>
        <v>0</v>
      </c>
      <c r="FO16" s="12">
        <f t="shared" si="34"/>
        <v>0</v>
      </c>
      <c r="FP16" s="12">
        <f>SUMIFS('Suivi des arrêts'!$AI$10:$AI$43,'Suivi des arrêts'!$A$10:$A$43,A16,'Suivi des arrêts'!$G$10:$G$43,BASE!$L$1)</f>
        <v>0</v>
      </c>
      <c r="FQ16" s="12">
        <f>SUMIFS('Suivi des arrêts'!$AI$10:$AI$43,'Suivi des arrêts'!$A$10:$A$43,A16,'Suivi des arrêts'!$G$10:$G$43,BASE!$L$2)</f>
        <v>0</v>
      </c>
      <c r="FR16" s="12">
        <f t="shared" si="35"/>
        <v>0</v>
      </c>
      <c r="FS16" s="12">
        <f>SUMIFS('Suivi des arrêts'!$AI$10:$AI$43,'Suivi des arrêts'!$A$10:$A$43,A16,'Suivi des arrêts'!$G$10:$G$43,BASE!$L$5)</f>
        <v>0</v>
      </c>
      <c r="FT16" s="12">
        <f>SUMIFS('Suivi des arrêts'!$AI$10:$AI$43,'Suivi des arrêts'!$A$10:$A$43,A16,'Suivi des arrêts'!$G$10:$G$43,BASE!$L$6)</f>
        <v>0</v>
      </c>
      <c r="FU16" s="12">
        <f>SUMIFS('Suivi des arrêts'!$AI$10:$AI$43,'Suivi des arrêts'!$A$10:$A$43,A16,'Suivi des arrêts'!$G$10:$G$43,BASE!$L$8)</f>
        <v>0</v>
      </c>
      <c r="FV16" s="12">
        <f t="shared" si="36"/>
        <v>0</v>
      </c>
      <c r="FW16" s="12">
        <f>SUMIFS('Suivi des arrêts'!$AI$10:$AI$43,'Suivi des arrêts'!$A$10:$A$43,A16,'Suivi des arrêts'!$G$10:$G$43,BASE!$L$7)</f>
        <v>0</v>
      </c>
      <c r="FX16" s="12">
        <f>SUMIFS('Absences 2017'!$T$7:$T$41,'Absences 2017'!$A$7:$A$41,A16,'Absences 2017'!$F$7:$F$41,BASE!$S$2)</f>
        <v>0</v>
      </c>
      <c r="FY16" s="12">
        <f>SUMIFS('Absences 2017'!$T$7:$T$41,'Absences 2017'!$A$7:$A$41,A16,'Absences 2017'!$F$7:$F$41,BASE!$S$3)</f>
        <v>0</v>
      </c>
      <c r="FZ16" s="12">
        <f>SUMIFS('Absences 2017'!$T$7:$T$41,'Absences 2017'!$A$7:$A$41,A16,'Absences 2017'!$F$7:$F$41,BASE!$S$4)</f>
        <v>0</v>
      </c>
      <c r="GA16" s="87">
        <f>SUMIFS('Absences 2017'!$T$7:$T$41,'Absences 2017'!$A$7:$A$41,A16,'Absences 2017'!$F$7:$F$41,BASE!$S$5)</f>
        <v>0</v>
      </c>
      <c r="GB16" s="22">
        <f t="shared" si="37"/>
        <v>0</v>
      </c>
      <c r="GC16" s="22">
        <f t="shared" si="38"/>
        <v>0</v>
      </c>
      <c r="GD16" s="22">
        <f t="shared" si="39"/>
        <v>0</v>
      </c>
      <c r="GE16" s="22">
        <f t="shared" si="0"/>
        <v>0</v>
      </c>
      <c r="GF16" s="22">
        <f t="shared" si="0"/>
        <v>0</v>
      </c>
      <c r="GG16" s="22">
        <f t="shared" si="0"/>
        <v>0</v>
      </c>
      <c r="GH16" s="22">
        <f t="shared" si="0"/>
        <v>0</v>
      </c>
      <c r="GI16" s="22">
        <f t="shared" si="0"/>
        <v>0</v>
      </c>
    </row>
    <row r="17" spans="1:191" x14ac:dyDescent="0.25">
      <c r="A17" s="8">
        <f>+BASE!A15</f>
        <v>0</v>
      </c>
      <c r="B17" s="9">
        <f>+BASE!B15</f>
        <v>0</v>
      </c>
      <c r="C17" s="9">
        <f>+BASE!C15</f>
        <v>0</v>
      </c>
      <c r="D17" s="86">
        <f>SUMIFS('Suivi des arrêts'!$X$10:$X$43,'Suivi des arrêts'!$A$10:$A$43,A17,'Suivi des arrêts'!$G$10:$G$43,BASE!$L$3)</f>
        <v>0</v>
      </c>
      <c r="E17" s="12">
        <f>SUMIFS('Suivi des arrêts'!$X$10:$X$43,'Suivi des arrêts'!$A$10:$A$43,A17,'Suivi des arrêts'!$G$10:$G$43,BASE!$L$4)</f>
        <v>0</v>
      </c>
      <c r="F17" s="12">
        <f t="shared" si="1"/>
        <v>0</v>
      </c>
      <c r="G17" s="12">
        <f>SUMIFS('Suivi des arrêts'!$X$10:$X$43,'Suivi des arrêts'!$A$10:$A$43,A17,'Suivi des arrêts'!$G$10:$G$43,BASE!$L$1)</f>
        <v>0</v>
      </c>
      <c r="H17" s="12">
        <f>SUMIFS('Suivi des arrêts'!$X$10:$X$43,'Suivi des arrêts'!$A$10:$A$43,A17,'Suivi des arrêts'!$G$10:$G$43,BASE!$L$2)</f>
        <v>0</v>
      </c>
      <c r="I17" s="12">
        <f t="shared" si="2"/>
        <v>0</v>
      </c>
      <c r="J17" s="12">
        <f>SUMIFS('Suivi des arrêts'!$X$10:$X$43,'Suivi des arrêts'!$A$10:$A$43,A17,'Suivi des arrêts'!$G$10:$G$43,BASE!$L$5)</f>
        <v>0</v>
      </c>
      <c r="K17" s="12">
        <f>SUMIFS('Suivi des arrêts'!$X$10:$X$43,'Suivi des arrêts'!$A$10:$A$43,A17,'Suivi des arrêts'!$G$10:$G$43,BASE!$L$6)</f>
        <v>0</v>
      </c>
      <c r="L17" s="12">
        <f>SUMIFS('Suivi des arrêts'!$X$10:$X$43,'Suivi des arrêts'!$A$10:$A$43,A17,'Suivi des arrêts'!$G$10:$G$43,BASE!$L$8)</f>
        <v>0</v>
      </c>
      <c r="M17" s="12">
        <f t="shared" si="3"/>
        <v>0</v>
      </c>
      <c r="N17" s="12">
        <f>SUMIFS('Suivi des arrêts'!$X$10:$X$43,'Suivi des arrêts'!$A$10:$A$43,A17,'Suivi des arrêts'!$G$10:$G$43,BASE!$L$7)</f>
        <v>0</v>
      </c>
      <c r="O17" s="12">
        <f>SUMIFS('Absences 2017'!$I$7:$I$41,'Absences 2017'!$A$7:$A$41,A17,'Absences 2017'!$F$7:$F$41,BASE!$S$2)</f>
        <v>0</v>
      </c>
      <c r="P17" s="12">
        <f>SUMIFS('Absences 2017'!$I$7:$I$41,'Absences 2017'!$A$7:$A$41,A17,'Absences 2017'!$F$7:$F$41,BASE!$S$3)</f>
        <v>0</v>
      </c>
      <c r="Q17" s="12">
        <f>SUMIFS('Absences 2017'!$I$7:$I$41,'Absences 2017'!$A$7:$A$41,A17,'Absences 2017'!$F$7:$F$41,BASE!$S$4)</f>
        <v>0</v>
      </c>
      <c r="R17" s="87">
        <f>SUMIFS('Absences 2017'!$I$7:$I$41,'Absences 2017'!$A$7:$A$41,A17,'Absences 2017'!$F$7:$F$41,BASE!$S$5)</f>
        <v>0</v>
      </c>
      <c r="S17" s="86">
        <f>SUMIFS('Suivi des arrêts'!$Y$10:$Y$43,'Suivi des arrêts'!$A$10:$A$43,A17,'Suivi des arrêts'!$G$10:$G$43,BASE!$L$3)</f>
        <v>0</v>
      </c>
      <c r="T17" s="12">
        <f>SUMIFS('Suivi des arrêts'!$Y$10:$Y$43,'Suivi des arrêts'!$A$10:$A$43,A17,'Suivi des arrêts'!$G$10:$G$43,BASE!$L$4)</f>
        <v>0</v>
      </c>
      <c r="U17" s="12">
        <f t="shared" si="4"/>
        <v>0</v>
      </c>
      <c r="V17" s="12">
        <f>SUMIFS('Suivi des arrêts'!$Y$10:$Y$43,'Suivi des arrêts'!$A$10:$A$43,A17,'Suivi des arrêts'!$G$10:$G$43,BASE!$L$1)</f>
        <v>0</v>
      </c>
      <c r="W17" s="12">
        <f>SUMIFS('Suivi des arrêts'!$Y$10:$Y$43,'Suivi des arrêts'!$A$10:$A$43,A17,'Suivi des arrêts'!$G$10:$G$43,BASE!$L$2)</f>
        <v>0</v>
      </c>
      <c r="X17" s="12">
        <f t="shared" si="5"/>
        <v>0</v>
      </c>
      <c r="Y17" s="12">
        <f>SUMIFS('Suivi des arrêts'!$Y$10:$Y$43,'Suivi des arrêts'!$A$10:$A$43,A17,'Suivi des arrêts'!$G$10:$G$43,BASE!$L$5)</f>
        <v>0</v>
      </c>
      <c r="Z17" s="12">
        <f>SUMIFS('Suivi des arrêts'!$Y$10:$Y$43,'Suivi des arrêts'!$A$10:$A$43,A17,'Suivi des arrêts'!$G$10:$G$43,BASE!$L$6)</f>
        <v>0</v>
      </c>
      <c r="AA17" s="12">
        <f>SUMIFS('Suivi des arrêts'!$Y$10:$Y$43,'Suivi des arrêts'!$A$10:$A$43,A17,'Suivi des arrêts'!$G$10:$G$43,BASE!$L$8)</f>
        <v>0</v>
      </c>
      <c r="AB17" s="12">
        <f t="shared" si="6"/>
        <v>0</v>
      </c>
      <c r="AC17" s="12">
        <f>SUMIFS('Suivi des arrêts'!$Y$10:$Y$43,'Suivi des arrêts'!$A$10:$A$43,A17,'Suivi des arrêts'!$G$10:$G$43,BASE!$L$7)</f>
        <v>0</v>
      </c>
      <c r="AD17" s="12">
        <f>SUMIFS('Absences 2017'!$J$7:$J$41,'Absences 2017'!$A$7:$A$41,A17,'Absences 2017'!$F$7:$F$41,BASE!$S$2)</f>
        <v>0</v>
      </c>
      <c r="AE17" s="12">
        <f>SUMIFS('Absences 2017'!$J$7:$J$41,'Absences 2017'!$A$7:$A$41,A17,'Absences 2017'!$F$7:$F$41,BASE!$S$3)</f>
        <v>0</v>
      </c>
      <c r="AF17" s="12">
        <f>SUMIFS('Absences 2017'!$J$7:$J$41,'Absences 2017'!$A$7:$A$41,A17,'Absences 2017'!$F$7:$F$41,BASE!$S$4)</f>
        <v>0</v>
      </c>
      <c r="AG17" s="87">
        <f>SUMIFS('Absences 2017'!$J$7:$J$41,'Absences 2017'!$A$7:$A$41,A17,'Absences 2017'!$F$7:$F$41,BASE!$S$5)</f>
        <v>0</v>
      </c>
      <c r="AH17" s="86">
        <f>SUMIFS('Suivi des arrêts'!$Z$10:$Z$43,'Suivi des arrêts'!$A$10:$A$43,A17,'Suivi des arrêts'!$G$10:$G$43,BASE!$L$3)</f>
        <v>0</v>
      </c>
      <c r="AI17" s="12">
        <f>SUMIFS('Suivi des arrêts'!$Z$10:$Z$43,'Suivi des arrêts'!$A$10:$A$43,A17,'Suivi des arrêts'!$G$10:$G$43,BASE!$L$4)</f>
        <v>0</v>
      </c>
      <c r="AJ17" s="12">
        <f t="shared" si="7"/>
        <v>0</v>
      </c>
      <c r="AK17" s="12">
        <f>SUMIFS('Suivi des arrêts'!$Z$10:$Z$43,'Suivi des arrêts'!$A$10:$A$43,A17,'Suivi des arrêts'!$G$10:$G$43,BASE!$L$1)</f>
        <v>0</v>
      </c>
      <c r="AL17" s="12">
        <f>SUMIFS('Suivi des arrêts'!$Z$10:$Z$43,'Suivi des arrêts'!$A$10:$A$43,A17,'Suivi des arrêts'!$G$10:$G$43,BASE!$L$2)</f>
        <v>0</v>
      </c>
      <c r="AM17" s="12">
        <f t="shared" si="8"/>
        <v>0</v>
      </c>
      <c r="AN17" s="12">
        <f>SUMIFS('Suivi des arrêts'!$Z$10:$Z$43,'Suivi des arrêts'!$A$10:$A$43,A17,'Suivi des arrêts'!$G$10:$G$43,BASE!$L$5)</f>
        <v>0</v>
      </c>
      <c r="AO17" s="12">
        <f>SUMIFS('Suivi des arrêts'!$Z$10:$Z$43,'Suivi des arrêts'!$A$10:$A$43,A17,'Suivi des arrêts'!$G$10:$G$43,BASE!$L$6)</f>
        <v>0</v>
      </c>
      <c r="AP17" s="12">
        <f>SUMIFS('Suivi des arrêts'!$Z$10:$Z$43,'Suivi des arrêts'!$A$10:$A$43,A17,'Suivi des arrêts'!$G$10:$G$43,BASE!$L$8)</f>
        <v>0</v>
      </c>
      <c r="AQ17" s="12">
        <f t="shared" si="9"/>
        <v>0</v>
      </c>
      <c r="AR17" s="12">
        <f>SUMIFS('Suivi des arrêts'!$Z$10:$Z$43,'Suivi des arrêts'!$A$10:$A$43,A17,'Suivi des arrêts'!$G$10:$G$43,BASE!$L$7)</f>
        <v>0</v>
      </c>
      <c r="AS17" s="12">
        <f>SUMIFS('Absences 2017'!$K$7:$K$41,'Absences 2017'!$A$7:$A$41,A17,'Absences 2017'!$F$7:$F$41,BASE!$S$2)</f>
        <v>0</v>
      </c>
      <c r="AT17" s="12">
        <f>SUMIFS('Absences 2017'!$K$7:$K$41,'Absences 2017'!$A$7:$A$41,A17,'Absences 2017'!$F$7:$F$41,BASE!$S$3)</f>
        <v>0</v>
      </c>
      <c r="AU17" s="12">
        <f>SUMIFS('Absences 2017'!$K$7:$K$41,'Absences 2017'!$A$7:$A$41,A17,'Absences 2017'!$F$7:$F$41,BASE!$S$4)</f>
        <v>0</v>
      </c>
      <c r="AV17" s="87">
        <f>SUMIFS('Absences 2017'!$K$7:$K$41,'Absences 2017'!$A$7:$A$41,A17,'Absences 2017'!$F$7:$F$41,BASE!$S$5)</f>
        <v>0</v>
      </c>
      <c r="AW17" s="86">
        <f>SUMIFS('Suivi des arrêts'!$AA$10:$AA$43,'Suivi des arrêts'!$A$10:$A$43,A17,'Suivi des arrêts'!$G$10:$G$43,BASE!$L$3)</f>
        <v>0</v>
      </c>
      <c r="AX17" s="12">
        <f>SUMIFS('Suivi des arrêts'!$AA$10:$AA$43,'Suivi des arrêts'!$A$10:$A$43,A17,'Suivi des arrêts'!$G$10:$G$43,BASE!$L$4)</f>
        <v>0</v>
      </c>
      <c r="AY17" s="12">
        <f t="shared" si="10"/>
        <v>0</v>
      </c>
      <c r="AZ17" s="12">
        <f>SUMIFS('Suivi des arrêts'!$AA$10:$AA$43,'Suivi des arrêts'!$A$10:$A$43,A17,'Suivi des arrêts'!$G$10:$G$43,BASE!$L$1)</f>
        <v>0</v>
      </c>
      <c r="BA17" s="12">
        <f>SUMIFS('Suivi des arrêts'!$AA$10:$AA$43,'Suivi des arrêts'!$A$10:$A$43,A17,'Suivi des arrêts'!$G$10:$G$43,BASE!$L$2)</f>
        <v>0</v>
      </c>
      <c r="BB17" s="12">
        <f t="shared" si="11"/>
        <v>0</v>
      </c>
      <c r="BC17" s="12">
        <f>SUMIFS('Suivi des arrêts'!$AA$10:$AA$43,'Suivi des arrêts'!$A$10:$A$43,A17,'Suivi des arrêts'!$G$10:$G$43,BASE!$L$5)</f>
        <v>0</v>
      </c>
      <c r="BD17" s="12">
        <f>SUMIFS('Suivi des arrêts'!$AA$10:$AA$43,'Suivi des arrêts'!$A$10:$A$43,A17,'Suivi des arrêts'!$G$10:$G$43,BASE!$L$6)</f>
        <v>0</v>
      </c>
      <c r="BE17" s="12">
        <f>SUMIFS('Suivi des arrêts'!$AA$10:$AA$43,'Suivi des arrêts'!$A$10:$A$43,A17,'Suivi des arrêts'!$G$10:$G$43,BASE!$L$8)</f>
        <v>0</v>
      </c>
      <c r="BF17" s="12">
        <f t="shared" si="12"/>
        <v>0</v>
      </c>
      <c r="BG17" s="12">
        <f>SUMIFS('Suivi des arrêts'!$AA$10:$AA$43,'Suivi des arrêts'!$A$10:$A$43,A17,'Suivi des arrêts'!$G$10:$G$43,BASE!$L$7)</f>
        <v>0</v>
      </c>
      <c r="BH17" s="12">
        <f>SUMIFS('Absences 2017'!$L$7:$L$41,'Absences 2017'!$A$7:$A$41,A17,'Absences 2017'!$F$7:$F$41,BASE!$S$2)</f>
        <v>0</v>
      </c>
      <c r="BI17" s="12">
        <f>SUMIFS('Absences 2017'!$L$7:$L$41,'Absences 2017'!$A$7:$A$41,A17,'Absences 2017'!$F$7:$F$41,BASE!$S$3)</f>
        <v>0</v>
      </c>
      <c r="BJ17" s="12">
        <f>SUMIFS('Absences 2017'!$L$7:$L$41,'Absences 2017'!$A$7:$A$41,A17,'Absences 2017'!$F$7:$F$41,BASE!$S$4)</f>
        <v>0</v>
      </c>
      <c r="BK17" s="87">
        <f>SUMIFS('Absences 2017'!$L$7:$L$41,'Absences 2017'!$A$7:$A$41,A17,'Absences 2017'!$F$7:$F$41,BASE!$S$5)</f>
        <v>0</v>
      </c>
      <c r="BL17" s="86">
        <f>SUMIFS('Suivi des arrêts'!$AB$10:$AB$43,'Suivi des arrêts'!$A$10:$A$43,A17,'Suivi des arrêts'!$G$10:$G$43,BASE!$L$3)</f>
        <v>0</v>
      </c>
      <c r="BM17" s="12">
        <f>SUMIFS('Suivi des arrêts'!$AB$10:$AB$43,'Suivi des arrêts'!$A$10:$A$43,A17,'Suivi des arrêts'!$G$10:$G$43,BASE!$L$4)</f>
        <v>0</v>
      </c>
      <c r="BN17" s="12">
        <f t="shared" si="13"/>
        <v>0</v>
      </c>
      <c r="BO17" s="12">
        <f>SUMIFS('Suivi des arrêts'!$AB$10:$AB$43,'Suivi des arrêts'!$A$10:$A$43,A17,'Suivi des arrêts'!$G$10:$G$43,BASE!$L$1)</f>
        <v>0</v>
      </c>
      <c r="BP17" s="12">
        <f>SUMIFS('Suivi des arrêts'!$AB$10:$AB$43,'Suivi des arrêts'!$A$10:$A$43,A17,'Suivi des arrêts'!$G$10:$G$43,BASE!$L$2)</f>
        <v>0</v>
      </c>
      <c r="BQ17" s="12">
        <f t="shared" si="14"/>
        <v>0</v>
      </c>
      <c r="BR17" s="12">
        <f>SUMIFS('Suivi des arrêts'!$AB$10:$AB$43,'Suivi des arrêts'!$A$10:$A$43,A17,'Suivi des arrêts'!$G$10:$G$43,BASE!$L$5)</f>
        <v>0</v>
      </c>
      <c r="BS17" s="12">
        <f>SUMIFS('Suivi des arrêts'!$AB$10:$AB$43,'Suivi des arrêts'!$A$10:$A$43,A17,'Suivi des arrêts'!$G$10:$G$43,BASE!$L$6)</f>
        <v>0</v>
      </c>
      <c r="BT17" s="12">
        <f>SUMIFS('Suivi des arrêts'!$AB$10:$AB$43,'Suivi des arrêts'!$A$10:$A$43,A17,'Suivi des arrêts'!$G$10:$G$43,BASE!$L$8)</f>
        <v>0</v>
      </c>
      <c r="BU17" s="12">
        <f t="shared" si="15"/>
        <v>0</v>
      </c>
      <c r="BV17" s="12">
        <f>SUMIFS('Suivi des arrêts'!$AB$10:$AB$43,'Suivi des arrêts'!$A$10:$A$43,A17,'Suivi des arrêts'!$G$10:$G$43,BASE!$L$7)</f>
        <v>0</v>
      </c>
      <c r="BW17" s="12">
        <f>SUMIFS('Absences 2017'!$M$7:$M$41,'Absences 2017'!$A$7:$A$41,A17,'Absences 2017'!$F$7:$F$41,BASE!$S$2)</f>
        <v>0</v>
      </c>
      <c r="BX17" s="12">
        <f>SUMIFS('Absences 2017'!$M$7:$M$41,'Absences 2017'!$A$7:$A$41,A17,'Absences 2017'!$F$7:$F$41,BASE!$S$3)</f>
        <v>0</v>
      </c>
      <c r="BY17" s="12">
        <f>SUMIFS('Absences 2017'!$M$7:$M$41,'Absences 2017'!$A$7:$A$41,A17,'Absences 2017'!$F$7:$F$41,BASE!$S$4)</f>
        <v>0</v>
      </c>
      <c r="BZ17" s="87">
        <f>SUMIFS('Absences 2017'!$M$7:$M$41,'Absences 2017'!$A$7:$A$41,A17,'Absences 2017'!$F$7:$F$41,BASE!$S$5)</f>
        <v>0</v>
      </c>
      <c r="CA17" s="86">
        <f>SUMIFS('Suivi des arrêts'!$AC$10:$AC$43,'Suivi des arrêts'!$A$10:$A$43,A17,'Suivi des arrêts'!$G$10:$G$43,BASE!$L$3)</f>
        <v>0</v>
      </c>
      <c r="CB17" s="12">
        <f>SUMIFS('Suivi des arrêts'!$AC$10:$AC$43,'Suivi des arrêts'!$A$10:$A$43,A17,'Suivi des arrêts'!$G$10:$G$43,BASE!$L$4)</f>
        <v>0</v>
      </c>
      <c r="CC17" s="12">
        <f t="shared" si="16"/>
        <v>0</v>
      </c>
      <c r="CD17" s="12">
        <f>SUMIFS('Suivi des arrêts'!$AC$10:$AC$43,'Suivi des arrêts'!$A$10:$A$43,A17,'Suivi des arrêts'!$G$10:$G$43,BASE!$L$1)</f>
        <v>0</v>
      </c>
      <c r="CE17" s="12">
        <f>SUMIFS('Suivi des arrêts'!$AC$10:$AC$43,'Suivi des arrêts'!$A$10:$A$43,A17,'Suivi des arrêts'!$G$10:$G$43,BASE!$L$2)</f>
        <v>0</v>
      </c>
      <c r="CF17" s="12">
        <f t="shared" si="17"/>
        <v>0</v>
      </c>
      <c r="CG17" s="12">
        <f>SUMIFS('Suivi des arrêts'!$AC$10:$AC$43,'Suivi des arrêts'!$A$10:$A$43,A17,'Suivi des arrêts'!$G$10:$G$43,BASE!$L$5)</f>
        <v>0</v>
      </c>
      <c r="CH17" s="12">
        <f>SUMIFS('Suivi des arrêts'!$AC$10:$AC$43,'Suivi des arrêts'!$A$10:$A$43,A17,'Suivi des arrêts'!$G$10:$G$43,BASE!$L$6)</f>
        <v>0</v>
      </c>
      <c r="CI17" s="12">
        <f>SUMIFS('Suivi des arrêts'!$AC$10:$AC$43,'Suivi des arrêts'!$A$10:$A$43,A17,'Suivi des arrêts'!$G$10:$G$43,BASE!$L$8)</f>
        <v>0</v>
      </c>
      <c r="CJ17" s="12">
        <f t="shared" si="18"/>
        <v>0</v>
      </c>
      <c r="CK17" s="12">
        <f>SUMIFS('Suivi des arrêts'!$AC$10:$AC$43,'Suivi des arrêts'!$A$10:$A$43,A17,'Suivi des arrêts'!$G$10:$G$43,BASE!$L$7)</f>
        <v>0</v>
      </c>
      <c r="CL17" s="12">
        <f>SUMIFS('Absences 2017'!$N$7:$N$41,'Absences 2017'!$A$7:$A$41,A17,'Absences 2017'!$F$7:$F$41,BASE!$S$2)</f>
        <v>0</v>
      </c>
      <c r="CM17" s="12">
        <f>SUMIFS('Absences 2017'!$N$7:$N$41,'Absences 2017'!$A$7:$A$41,A17,'Absences 2017'!$F$7:$F$41,BASE!$S$3)</f>
        <v>0</v>
      </c>
      <c r="CN17" s="12">
        <f>SUMIFS('Absences 2017'!$N$7:$N$41,'Absences 2017'!$A$7:$A$41,A17,'Absences 2017'!$F$7:$F$41,BASE!$S$4)</f>
        <v>0</v>
      </c>
      <c r="CO17" s="87">
        <f>SUMIFS('Absences 2017'!$N$7:$N$41,'Absences 2017'!$A$7:$A$41,A17,'Absences 2017'!$F$7:$F$41,BASE!$S$5)</f>
        <v>0</v>
      </c>
      <c r="CP17" s="86">
        <f>SUMIFS('Suivi des arrêts'!$AD$10:$AD$43,'Suivi des arrêts'!$A$10:$A$43,A17,'Suivi des arrêts'!$G$10:$G$43,BASE!$L$3)</f>
        <v>0</v>
      </c>
      <c r="CQ17" s="12">
        <f>SUMIFS('Suivi des arrêts'!$AD$10:$AD$43,'Suivi des arrêts'!$A$10:$A$43,A17,'Suivi des arrêts'!$G$10:$G$43,BASE!$L$4)</f>
        <v>0</v>
      </c>
      <c r="CR17" s="12">
        <f t="shared" si="19"/>
        <v>0</v>
      </c>
      <c r="CS17" s="12">
        <f>SUMIFS('Suivi des arrêts'!$AD$10:$AD$43,'Suivi des arrêts'!$A$10:$A$43,A17,'Suivi des arrêts'!$G$10:$G$43,BASE!$L$1)</f>
        <v>0</v>
      </c>
      <c r="CT17" s="12">
        <f>SUMIFS('Suivi des arrêts'!$AD$10:$AD$43,'Suivi des arrêts'!$A$10:$A$43,A17,'Suivi des arrêts'!$G$10:$G$43,BASE!$L$2)</f>
        <v>0</v>
      </c>
      <c r="CU17" s="12">
        <f t="shared" si="20"/>
        <v>0</v>
      </c>
      <c r="CV17" s="12">
        <f>SUMIFS('Suivi des arrêts'!$AD$10:$AD$43,'Suivi des arrêts'!$A$10:$A$43,A17,'Suivi des arrêts'!$G$10:$G$43,BASE!$L$5)</f>
        <v>0</v>
      </c>
      <c r="CW17" s="12">
        <f>SUMIFS('Suivi des arrêts'!$AD$10:$AD$43,'Suivi des arrêts'!$A$10:$A$43,A17,'Suivi des arrêts'!$G$10:$G$43,BASE!$L$6)</f>
        <v>0</v>
      </c>
      <c r="CX17" s="12">
        <f>SUMIFS('Suivi des arrêts'!$AD$10:$AD$43,'Suivi des arrêts'!$A$10:$A$43,A17,'Suivi des arrêts'!$G$10:$G$43,BASE!$L$8)</f>
        <v>0</v>
      </c>
      <c r="CY17" s="12">
        <f t="shared" si="21"/>
        <v>0</v>
      </c>
      <c r="CZ17" s="12">
        <f>SUMIFS('Suivi des arrêts'!$AD$10:$AD$43,'Suivi des arrêts'!$A$10:$A$43,A17,'Suivi des arrêts'!$G$10:$G$43,BASE!$L$7)</f>
        <v>0</v>
      </c>
      <c r="DA17" s="12">
        <f>SUMIFS('Absences 2017'!$O$7:$O$41,'Absences 2017'!$A$7:$A$41,A17,'Absences 2017'!$F$7:$F$41,BASE!$S$2)</f>
        <v>0</v>
      </c>
      <c r="DB17" s="12">
        <f>SUMIFS('Absences 2017'!$O$7:$O$41,'Absences 2017'!$A$7:$A$41,A17,'Absences 2017'!$F$7:$F$41,BASE!$S$3)</f>
        <v>0</v>
      </c>
      <c r="DC17" s="12">
        <f>SUMIFS('Absences 2017'!$O$7:$O$41,'Absences 2017'!$A$7:$A$41,A17,'Absences 2017'!$F$7:$F$41,BASE!$S$4)</f>
        <v>0</v>
      </c>
      <c r="DD17" s="87">
        <f>SUMIFS('Absences 2017'!$O$7:$O$41,'Absences 2017'!$A$7:$A$41,A17,'Absences 2017'!$F$7:$F$41,BASE!$S$5)</f>
        <v>0</v>
      </c>
      <c r="DE17" s="86">
        <f>SUMIFS('Suivi des arrêts'!$AE$10:$AE$43,'Suivi des arrêts'!$A$10:$A$43,A17,'Suivi des arrêts'!$G$10:$G$43,BASE!$L$3)</f>
        <v>0</v>
      </c>
      <c r="DF17" s="12">
        <f>SUMIFS('Suivi des arrêts'!$AE$10:$AE$43,'Suivi des arrêts'!$A$10:$A$43,A17,'Suivi des arrêts'!$G$10:$G$43,BASE!$L$4)</f>
        <v>0</v>
      </c>
      <c r="DG17" s="12">
        <f t="shared" si="22"/>
        <v>0</v>
      </c>
      <c r="DH17" s="12">
        <f>SUMIFS('Suivi des arrêts'!$AE$10:$AE$43,'Suivi des arrêts'!$A$10:$A$43,A17,'Suivi des arrêts'!$G$10:$G$43,BASE!$L$1)</f>
        <v>0</v>
      </c>
      <c r="DI17" s="12">
        <f>SUMIFS('Suivi des arrêts'!$AE$10:$AE$43,'Suivi des arrêts'!$A$10:$A$43,A17,'Suivi des arrêts'!$G$10:$G$43,BASE!$L$2)</f>
        <v>0</v>
      </c>
      <c r="DJ17" s="12">
        <f t="shared" si="23"/>
        <v>0</v>
      </c>
      <c r="DK17" s="12">
        <f>SUMIFS('Suivi des arrêts'!$AE$10:$AE$43,'Suivi des arrêts'!$A$10:$A$43,A17,'Suivi des arrêts'!$G$10:$G$43,BASE!$L$5)</f>
        <v>0</v>
      </c>
      <c r="DL17" s="12">
        <f>SUMIFS('Suivi des arrêts'!$AE$10:$AE$43,'Suivi des arrêts'!$A$10:$A$43,A17,'Suivi des arrêts'!$G$10:$G$43,BASE!$L$6)</f>
        <v>0</v>
      </c>
      <c r="DM17" s="12">
        <f>SUMIFS('Suivi des arrêts'!$AE$10:$AE$43,'Suivi des arrêts'!$A$10:$A$43,A17,'Suivi des arrêts'!$G$10:$G$43,BASE!$L$8)</f>
        <v>0</v>
      </c>
      <c r="DN17" s="12">
        <f t="shared" si="24"/>
        <v>0</v>
      </c>
      <c r="DO17" s="12">
        <f>SUMIFS('Suivi des arrêts'!$AE$10:$AE$43,'Suivi des arrêts'!$A$10:$A$43,A17,'Suivi des arrêts'!$G$10:$G$43,BASE!$L$7)</f>
        <v>0</v>
      </c>
      <c r="DP17" s="12">
        <f>SUMIFS('Absences 2017'!$P$7:$P$41,'Absences 2017'!$A$7:$A$41,A17,'Absences 2017'!$F$7:$F$41,BASE!$S$2)</f>
        <v>0</v>
      </c>
      <c r="DQ17" s="12">
        <f>SUMIFS('Absences 2017'!$P$7:$P$41,'Absences 2017'!$A$7:$A$41,A17,'Absences 2017'!$F$7:$F$41,BASE!$S$3)</f>
        <v>0</v>
      </c>
      <c r="DR17" s="12">
        <f>SUMIFS('Absences 2017'!$P$7:$P$41,'Absences 2017'!$A$7:$A$41,A17,'Absences 2017'!$F$7:$F$41,BASE!$S$4)</f>
        <v>0</v>
      </c>
      <c r="DS17" s="87">
        <f>SUMIFS('Absences 2017'!$P$7:$P$41,'Absences 2017'!$A$7:$A$41,A17,'Absences 2017'!$F$7:$F$41,BASE!$S$5)</f>
        <v>0</v>
      </c>
      <c r="DT17" s="86">
        <f>SUMIFS('Suivi des arrêts'!$AF$10:$AF$43,'Suivi des arrêts'!$A$10:$A$43,A17,'Suivi des arrêts'!$G$10:$G$43,BASE!$L$3)</f>
        <v>0</v>
      </c>
      <c r="DU17" s="12">
        <f>SUMIFS('Suivi des arrêts'!$AF$10:$AF$43,'Suivi des arrêts'!$A$10:$A$43,A17,'Suivi des arrêts'!$G$10:$G$43,BASE!$L$4)</f>
        <v>0</v>
      </c>
      <c r="DV17" s="12">
        <f t="shared" si="25"/>
        <v>0</v>
      </c>
      <c r="DW17" s="12">
        <f>SUMIFS('Suivi des arrêts'!$AF$10:$AF$43,'Suivi des arrêts'!$A$10:$A$43,A17,'Suivi des arrêts'!$G$10:$G$43,BASE!$L$1)</f>
        <v>0</v>
      </c>
      <c r="DX17" s="12">
        <f>SUMIFS('Suivi des arrêts'!$AF$10:$AF$43,'Suivi des arrêts'!$A$10:$A$43,A17,'Suivi des arrêts'!$G$10:$G$43,BASE!$L$2)</f>
        <v>0</v>
      </c>
      <c r="DY17" s="12">
        <f t="shared" si="26"/>
        <v>0</v>
      </c>
      <c r="DZ17" s="12">
        <f>SUMIFS('Suivi des arrêts'!$AF$10:$AF$43,'Suivi des arrêts'!$A$10:$A$43,A17,'Suivi des arrêts'!$G$10:$G$43,BASE!$L$5)</f>
        <v>0</v>
      </c>
      <c r="EA17" s="12">
        <f>SUMIFS('Suivi des arrêts'!$AF$10:$AF$43,'Suivi des arrêts'!$A$10:$A$43,A17,'Suivi des arrêts'!$G$10:$G$43,BASE!$L$6)</f>
        <v>0</v>
      </c>
      <c r="EB17" s="12">
        <f>SUMIFS('Suivi des arrêts'!$AF$10:$AF$43,'Suivi des arrêts'!$A$10:$A$43,A17,'Suivi des arrêts'!$G$10:$G$43,BASE!$L$8)</f>
        <v>0</v>
      </c>
      <c r="EC17" s="12">
        <f t="shared" si="27"/>
        <v>0</v>
      </c>
      <c r="ED17" s="12">
        <f>SUMIFS('Suivi des arrêts'!$AF$10:$AF$43,'Suivi des arrêts'!$A$10:$A$43,A17,'Suivi des arrêts'!$G$10:$G$43,BASE!$L$7)</f>
        <v>0</v>
      </c>
      <c r="EE17" s="12">
        <f>SUMIFS('Absences 2017'!$Q$7:$Q$41,'Absences 2017'!$A$7:$A$41,A17,'Absences 2017'!$F$7:$F$41,BASE!$S$2)</f>
        <v>0</v>
      </c>
      <c r="EF17" s="12">
        <f>SUMIFS('Absences 2017'!$Q$7:$Q$41,'Absences 2017'!$A$7:$A$41,A17,'Absences 2017'!$F$7:$F$41,BASE!$S$3)</f>
        <v>0</v>
      </c>
      <c r="EG17" s="12">
        <f>SUMIFS('Absences 2017'!$Q$7:$Q$41,'Absences 2017'!$A$7:$A$41,A17,'Absences 2017'!$F$7:$F$41,BASE!$S$4)</f>
        <v>0</v>
      </c>
      <c r="EH17" s="87">
        <f>SUMIFS('Absences 2017'!$Q$7:$Q$41,'Absences 2017'!$A$7:$A$41,A17,'Absences 2017'!$F$7:$F$41,BASE!$S$5)</f>
        <v>0</v>
      </c>
      <c r="EI17" s="86">
        <f>SUMIFS('Suivi des arrêts'!$AG$10:$AG$43,'Suivi des arrêts'!$A$10:$A$43,A17,'Suivi des arrêts'!$G$10:$G$43,BASE!$L$3)</f>
        <v>0</v>
      </c>
      <c r="EJ17" s="12">
        <f>SUMIFS('Suivi des arrêts'!$AG$10:$AG$43,'Suivi des arrêts'!$A$10:$A$43,A17,'Suivi des arrêts'!$G$10:$G$43,BASE!$L$4)</f>
        <v>0</v>
      </c>
      <c r="EK17" s="12">
        <f t="shared" si="28"/>
        <v>0</v>
      </c>
      <c r="EL17" s="12">
        <f>SUMIFS('Suivi des arrêts'!$AG$10:$AG$43,'Suivi des arrêts'!$A$10:$A$43,A17,'Suivi des arrêts'!$G$10:$G$43,BASE!$L$1)</f>
        <v>0</v>
      </c>
      <c r="EM17" s="12">
        <f>SUMIFS('Suivi des arrêts'!$AG$10:$AG$43,'Suivi des arrêts'!$A$10:$A$43,A17,'Suivi des arrêts'!$G$10:$G$43,BASE!$L$2)</f>
        <v>0</v>
      </c>
      <c r="EN17" s="12">
        <f t="shared" si="29"/>
        <v>0</v>
      </c>
      <c r="EO17" s="12">
        <f>SUMIFS('Suivi des arrêts'!$AG$10:$AG$43,'Suivi des arrêts'!$A$10:$A$43,A17,'Suivi des arrêts'!$G$10:$G$43,BASE!$L$5)</f>
        <v>0</v>
      </c>
      <c r="EP17" s="12">
        <f>SUMIFS('Suivi des arrêts'!$AG$10:$AG$43,'Suivi des arrêts'!$A$10:$A$43,A17,'Suivi des arrêts'!$G$10:$G$43,BASE!$L$6)</f>
        <v>0</v>
      </c>
      <c r="EQ17" s="12">
        <f>SUMIFS('Suivi des arrêts'!$AG$10:$AG$43,'Suivi des arrêts'!$A$10:$A$43,A17,'Suivi des arrêts'!$G$10:$G$43,BASE!$L$8)</f>
        <v>0</v>
      </c>
      <c r="ER17" s="12">
        <f t="shared" si="30"/>
        <v>0</v>
      </c>
      <c r="ES17" s="12">
        <f>SUMIFS('Suivi des arrêts'!$AG$10:$AG$43,'Suivi des arrêts'!$A$10:$A$43,A17,'Suivi des arrêts'!$G$10:$G$43,BASE!$L$7)</f>
        <v>0</v>
      </c>
      <c r="ET17" s="12">
        <f>SUMIFS('Absences 2017'!$R$7:$R$41,'Absences 2017'!$A$7:$A$41,A17,'Absences 2017'!$F$7:$F$41,BASE!$S$2)</f>
        <v>0</v>
      </c>
      <c r="EU17" s="12">
        <f>SUMIFS('Absences 2017'!$R$7:$R$41,'Absences 2017'!$A$7:$A$41,A17,'Absences 2017'!$F$7:$F$41,BASE!$S$3)</f>
        <v>0</v>
      </c>
      <c r="EV17" s="12">
        <f>SUMIFS('Absences 2017'!$R$7:$R$41,'Absences 2017'!$A$7:$A$41,A17,'Absences 2017'!$F$7:$F$41,BASE!$S$4)</f>
        <v>0</v>
      </c>
      <c r="EW17" s="87">
        <f>SUMIFS('Absences 2017'!$R$7:$R$41,'Absences 2017'!$A$7:$A$41,A17,'Absences 2017'!$F$7:$F$41,BASE!$S$5)</f>
        <v>0</v>
      </c>
      <c r="EX17" s="86">
        <f>SUMIFS('Suivi des arrêts'!$AH$10:$AH$43,'Suivi des arrêts'!$A$10:$A$43,A17,'Suivi des arrêts'!$G$10:$G$43,BASE!$L$3)</f>
        <v>0</v>
      </c>
      <c r="EY17" s="12">
        <f>SUMIFS('Suivi des arrêts'!$AH$10:$AH$43,'Suivi des arrêts'!$A$10:$A$43,A17,'Suivi des arrêts'!$G$10:$G$43,BASE!$L$4)</f>
        <v>0</v>
      </c>
      <c r="EZ17" s="12">
        <f t="shared" si="31"/>
        <v>0</v>
      </c>
      <c r="FA17" s="12">
        <f>SUMIFS('Suivi des arrêts'!$AH$10:$AH$43,'Suivi des arrêts'!$A$10:$A$43,A17,'Suivi des arrêts'!$G$10:$G$43,BASE!$L$1)</f>
        <v>0</v>
      </c>
      <c r="FB17" s="12">
        <f>SUMIFS('Suivi des arrêts'!$AH$10:$AH$43,'Suivi des arrêts'!$A$10:$A$43,A17,'Suivi des arrêts'!$G$10:$G$43,BASE!$L$2)</f>
        <v>0</v>
      </c>
      <c r="FC17" s="12">
        <f t="shared" si="32"/>
        <v>0</v>
      </c>
      <c r="FD17" s="12">
        <f>SUMIFS('Suivi des arrêts'!$AH$10:$AH$43,'Suivi des arrêts'!$A$10:$A$43,A17,'Suivi des arrêts'!$G$10:$G$43,BASE!$L$5)</f>
        <v>0</v>
      </c>
      <c r="FE17" s="12">
        <f>SUMIFS('Suivi des arrêts'!$AH$10:$AH$43,'Suivi des arrêts'!$A$10:$A$43,A17,'Suivi des arrêts'!$G$10:$G$43,BASE!$L$6)</f>
        <v>0</v>
      </c>
      <c r="FF17" s="12">
        <f>SUMIFS('Suivi des arrêts'!$AH$10:$AH$43,'Suivi des arrêts'!$A$10:$A$43,A17,'Suivi des arrêts'!$G$10:$G$43,BASE!$L$8)</f>
        <v>0</v>
      </c>
      <c r="FG17" s="12">
        <f t="shared" si="33"/>
        <v>0</v>
      </c>
      <c r="FH17" s="12">
        <f>SUMIFS('Suivi des arrêts'!$AH$10:$AH$43,'Suivi des arrêts'!$A$10:$A$43,A17,'Suivi des arrêts'!$G$10:$G$43,BASE!$L$7)</f>
        <v>0</v>
      </c>
      <c r="FI17" s="12">
        <f>SUMIFS('Absences 2017'!$S$7:$S$41,'Absences 2017'!$A$7:$A$41,A17,'Absences 2017'!$F$7:$F$41,BASE!$S$2)</f>
        <v>0</v>
      </c>
      <c r="FJ17" s="12">
        <f>SUMIFS('Absences 2017'!$S$7:$S$41,'Absences 2017'!$A$7:$A$41,A17,'Absences 2017'!$F$7:$F$41,BASE!$S$3)</f>
        <v>0</v>
      </c>
      <c r="FK17" s="12">
        <f>SUMIFS('Absences 2017'!$S$7:$S$41,'Absences 2017'!$A$7:$A$41,A17,'Absences 2017'!$F$7:$F$41,BASE!$S$4)</f>
        <v>0</v>
      </c>
      <c r="FL17" s="87">
        <f>SUMIFS('Absences 2017'!$S$7:$S$41,'Absences 2017'!$A$7:$A$41,A17,'Absences 2017'!$F$7:$F$41,BASE!$S$5)</f>
        <v>0</v>
      </c>
      <c r="FM17" s="86">
        <f>SUMIFS('Suivi des arrêts'!$AI$10:$AI$43,'Suivi des arrêts'!$A$10:$A$43,A17,'Suivi des arrêts'!$G$10:$G$43,BASE!$L$3)</f>
        <v>0</v>
      </c>
      <c r="FN17" s="12">
        <f>SUMIFS('Suivi des arrêts'!$AI$10:$AI$43,'Suivi des arrêts'!$A$10:$A$43,A17,'Suivi des arrêts'!$G$10:$G$43,BASE!$L$4)</f>
        <v>0</v>
      </c>
      <c r="FO17" s="12">
        <f t="shared" si="34"/>
        <v>0</v>
      </c>
      <c r="FP17" s="12">
        <f>SUMIFS('Suivi des arrêts'!$AI$10:$AI$43,'Suivi des arrêts'!$A$10:$A$43,A17,'Suivi des arrêts'!$G$10:$G$43,BASE!$L$1)</f>
        <v>0</v>
      </c>
      <c r="FQ17" s="12">
        <f>SUMIFS('Suivi des arrêts'!$AI$10:$AI$43,'Suivi des arrêts'!$A$10:$A$43,A17,'Suivi des arrêts'!$G$10:$G$43,BASE!$L$2)</f>
        <v>0</v>
      </c>
      <c r="FR17" s="12">
        <f t="shared" si="35"/>
        <v>0</v>
      </c>
      <c r="FS17" s="12">
        <f>SUMIFS('Suivi des arrêts'!$AI$10:$AI$43,'Suivi des arrêts'!$A$10:$A$43,A17,'Suivi des arrêts'!$G$10:$G$43,BASE!$L$5)</f>
        <v>0</v>
      </c>
      <c r="FT17" s="12">
        <f>SUMIFS('Suivi des arrêts'!$AI$10:$AI$43,'Suivi des arrêts'!$A$10:$A$43,A17,'Suivi des arrêts'!$G$10:$G$43,BASE!$L$6)</f>
        <v>0</v>
      </c>
      <c r="FU17" s="12">
        <f>SUMIFS('Suivi des arrêts'!$AI$10:$AI$43,'Suivi des arrêts'!$A$10:$A$43,A17,'Suivi des arrêts'!$G$10:$G$43,BASE!$L$8)</f>
        <v>0</v>
      </c>
      <c r="FV17" s="12">
        <f t="shared" si="36"/>
        <v>0</v>
      </c>
      <c r="FW17" s="12">
        <f>SUMIFS('Suivi des arrêts'!$AI$10:$AI$43,'Suivi des arrêts'!$A$10:$A$43,A17,'Suivi des arrêts'!$G$10:$G$43,BASE!$L$7)</f>
        <v>0</v>
      </c>
      <c r="FX17" s="12">
        <f>SUMIFS('Absences 2017'!$T$7:$T$41,'Absences 2017'!$A$7:$A$41,A17,'Absences 2017'!$F$7:$F$41,BASE!$S$2)</f>
        <v>0</v>
      </c>
      <c r="FY17" s="12">
        <f>SUMIFS('Absences 2017'!$T$7:$T$41,'Absences 2017'!$A$7:$A$41,A17,'Absences 2017'!$F$7:$F$41,BASE!$S$3)</f>
        <v>0</v>
      </c>
      <c r="FZ17" s="12">
        <f>SUMIFS('Absences 2017'!$T$7:$T$41,'Absences 2017'!$A$7:$A$41,A17,'Absences 2017'!$F$7:$F$41,BASE!$S$4)</f>
        <v>0</v>
      </c>
      <c r="GA17" s="87">
        <f>SUMIFS('Absences 2017'!$T$7:$T$41,'Absences 2017'!$A$7:$A$41,A17,'Absences 2017'!$F$7:$F$41,BASE!$S$5)</f>
        <v>0</v>
      </c>
      <c r="GB17" s="22">
        <f t="shared" si="37"/>
        <v>0</v>
      </c>
      <c r="GC17" s="22">
        <f t="shared" si="38"/>
        <v>0</v>
      </c>
      <c r="GD17" s="22">
        <f t="shared" si="39"/>
        <v>0</v>
      </c>
      <c r="GE17" s="22">
        <f t="shared" si="0"/>
        <v>0</v>
      </c>
      <c r="GF17" s="22">
        <f t="shared" si="0"/>
        <v>0</v>
      </c>
      <c r="GG17" s="22">
        <f t="shared" si="0"/>
        <v>0</v>
      </c>
      <c r="GH17" s="22">
        <f t="shared" si="0"/>
        <v>0</v>
      </c>
      <c r="GI17" s="22">
        <f t="shared" si="0"/>
        <v>0</v>
      </c>
    </row>
    <row r="18" spans="1:191" x14ac:dyDescent="0.25">
      <c r="A18" s="8">
        <f>+BASE!A16</f>
        <v>0</v>
      </c>
      <c r="B18" s="9">
        <f>+BASE!B16</f>
        <v>0</v>
      </c>
      <c r="C18" s="9">
        <f>+BASE!C16</f>
        <v>0</v>
      </c>
      <c r="D18" s="86">
        <f>SUMIFS('Suivi des arrêts'!$X$10:$X$43,'Suivi des arrêts'!$A$10:$A$43,A18,'Suivi des arrêts'!$G$10:$G$43,BASE!$L$3)</f>
        <v>0</v>
      </c>
      <c r="E18" s="12">
        <f>SUMIFS('Suivi des arrêts'!$X$10:$X$43,'Suivi des arrêts'!$A$10:$A$43,A18,'Suivi des arrêts'!$G$10:$G$43,BASE!$L$4)</f>
        <v>0</v>
      </c>
      <c r="F18" s="12">
        <f t="shared" si="1"/>
        <v>0</v>
      </c>
      <c r="G18" s="12">
        <f>SUMIFS('Suivi des arrêts'!$X$10:$X$43,'Suivi des arrêts'!$A$10:$A$43,A18,'Suivi des arrêts'!$G$10:$G$43,BASE!$L$1)</f>
        <v>0</v>
      </c>
      <c r="H18" s="12">
        <f>SUMIFS('Suivi des arrêts'!$X$10:$X$43,'Suivi des arrêts'!$A$10:$A$43,A18,'Suivi des arrêts'!$G$10:$G$43,BASE!$L$2)</f>
        <v>0</v>
      </c>
      <c r="I18" s="12">
        <f t="shared" si="2"/>
        <v>0</v>
      </c>
      <c r="J18" s="12">
        <f>SUMIFS('Suivi des arrêts'!$X$10:$X$43,'Suivi des arrêts'!$A$10:$A$43,A18,'Suivi des arrêts'!$G$10:$G$43,BASE!$L$5)</f>
        <v>0</v>
      </c>
      <c r="K18" s="12">
        <f>SUMIFS('Suivi des arrêts'!$X$10:$X$43,'Suivi des arrêts'!$A$10:$A$43,A18,'Suivi des arrêts'!$G$10:$G$43,BASE!$L$6)</f>
        <v>0</v>
      </c>
      <c r="L18" s="12">
        <f>SUMIFS('Suivi des arrêts'!$X$10:$X$43,'Suivi des arrêts'!$A$10:$A$43,A18,'Suivi des arrêts'!$G$10:$G$43,BASE!$L$8)</f>
        <v>0</v>
      </c>
      <c r="M18" s="12">
        <f t="shared" si="3"/>
        <v>0</v>
      </c>
      <c r="N18" s="12">
        <f>SUMIFS('Suivi des arrêts'!$X$10:$X$43,'Suivi des arrêts'!$A$10:$A$43,A18,'Suivi des arrêts'!$G$10:$G$43,BASE!$L$7)</f>
        <v>0</v>
      </c>
      <c r="O18" s="12">
        <f>SUMIFS('Absences 2017'!$I$7:$I$41,'Absences 2017'!$A$7:$A$41,A18,'Absences 2017'!$F$7:$F$41,BASE!$S$2)</f>
        <v>0</v>
      </c>
      <c r="P18" s="12">
        <f>SUMIFS('Absences 2017'!$I$7:$I$41,'Absences 2017'!$A$7:$A$41,A18,'Absences 2017'!$F$7:$F$41,BASE!$S$3)</f>
        <v>0</v>
      </c>
      <c r="Q18" s="12">
        <f>SUMIFS('Absences 2017'!$I$7:$I$41,'Absences 2017'!$A$7:$A$41,A18,'Absences 2017'!$F$7:$F$41,BASE!$S$4)</f>
        <v>0</v>
      </c>
      <c r="R18" s="87">
        <f>SUMIFS('Absences 2017'!$I$7:$I$41,'Absences 2017'!$A$7:$A$41,A18,'Absences 2017'!$F$7:$F$41,BASE!$S$5)</f>
        <v>0</v>
      </c>
      <c r="S18" s="86">
        <f>SUMIFS('Suivi des arrêts'!$Y$10:$Y$43,'Suivi des arrêts'!$A$10:$A$43,A18,'Suivi des arrêts'!$G$10:$G$43,BASE!$L$3)</f>
        <v>0</v>
      </c>
      <c r="T18" s="12">
        <f>SUMIFS('Suivi des arrêts'!$Y$10:$Y$43,'Suivi des arrêts'!$A$10:$A$43,A18,'Suivi des arrêts'!$G$10:$G$43,BASE!$L$4)</f>
        <v>0</v>
      </c>
      <c r="U18" s="12">
        <f t="shared" si="4"/>
        <v>0</v>
      </c>
      <c r="V18" s="12">
        <f>SUMIFS('Suivi des arrêts'!$Y$10:$Y$43,'Suivi des arrêts'!$A$10:$A$43,A18,'Suivi des arrêts'!$G$10:$G$43,BASE!$L$1)</f>
        <v>0</v>
      </c>
      <c r="W18" s="12">
        <f>SUMIFS('Suivi des arrêts'!$Y$10:$Y$43,'Suivi des arrêts'!$A$10:$A$43,A18,'Suivi des arrêts'!$G$10:$G$43,BASE!$L$2)</f>
        <v>0</v>
      </c>
      <c r="X18" s="12">
        <f t="shared" si="5"/>
        <v>0</v>
      </c>
      <c r="Y18" s="12">
        <f>SUMIFS('Suivi des arrêts'!$Y$10:$Y$43,'Suivi des arrêts'!$A$10:$A$43,A18,'Suivi des arrêts'!$G$10:$G$43,BASE!$L$5)</f>
        <v>0</v>
      </c>
      <c r="Z18" s="12">
        <f>SUMIFS('Suivi des arrêts'!$Y$10:$Y$43,'Suivi des arrêts'!$A$10:$A$43,A18,'Suivi des arrêts'!$G$10:$G$43,BASE!$L$6)</f>
        <v>0</v>
      </c>
      <c r="AA18" s="12">
        <f>SUMIFS('Suivi des arrêts'!$Y$10:$Y$43,'Suivi des arrêts'!$A$10:$A$43,A18,'Suivi des arrêts'!$G$10:$G$43,BASE!$L$8)</f>
        <v>0</v>
      </c>
      <c r="AB18" s="12">
        <f t="shared" si="6"/>
        <v>0</v>
      </c>
      <c r="AC18" s="12">
        <f>SUMIFS('Suivi des arrêts'!$Y$10:$Y$43,'Suivi des arrêts'!$A$10:$A$43,A18,'Suivi des arrêts'!$G$10:$G$43,BASE!$L$7)</f>
        <v>0</v>
      </c>
      <c r="AD18" s="12">
        <f>SUMIFS('Absences 2017'!$J$7:$J$41,'Absences 2017'!$A$7:$A$41,A18,'Absences 2017'!$F$7:$F$41,BASE!$S$2)</f>
        <v>0</v>
      </c>
      <c r="AE18" s="12">
        <f>SUMIFS('Absences 2017'!$J$7:$J$41,'Absences 2017'!$A$7:$A$41,A18,'Absences 2017'!$F$7:$F$41,BASE!$S$3)</f>
        <v>0</v>
      </c>
      <c r="AF18" s="12">
        <f>SUMIFS('Absences 2017'!$J$7:$J$41,'Absences 2017'!$A$7:$A$41,A18,'Absences 2017'!$F$7:$F$41,BASE!$S$4)</f>
        <v>0</v>
      </c>
      <c r="AG18" s="87">
        <f>SUMIFS('Absences 2017'!$J$7:$J$41,'Absences 2017'!$A$7:$A$41,A18,'Absences 2017'!$F$7:$F$41,BASE!$S$5)</f>
        <v>0</v>
      </c>
      <c r="AH18" s="86">
        <f>SUMIFS('Suivi des arrêts'!$Z$10:$Z$43,'Suivi des arrêts'!$A$10:$A$43,A18,'Suivi des arrêts'!$G$10:$G$43,BASE!$L$3)</f>
        <v>0</v>
      </c>
      <c r="AI18" s="12">
        <f>SUMIFS('Suivi des arrêts'!$Z$10:$Z$43,'Suivi des arrêts'!$A$10:$A$43,A18,'Suivi des arrêts'!$G$10:$G$43,BASE!$L$4)</f>
        <v>0</v>
      </c>
      <c r="AJ18" s="12">
        <f t="shared" si="7"/>
        <v>0</v>
      </c>
      <c r="AK18" s="12">
        <f>SUMIFS('Suivi des arrêts'!$Z$10:$Z$43,'Suivi des arrêts'!$A$10:$A$43,A18,'Suivi des arrêts'!$G$10:$G$43,BASE!$L$1)</f>
        <v>0</v>
      </c>
      <c r="AL18" s="12">
        <f>SUMIFS('Suivi des arrêts'!$Z$10:$Z$43,'Suivi des arrêts'!$A$10:$A$43,A18,'Suivi des arrêts'!$G$10:$G$43,BASE!$L$2)</f>
        <v>0</v>
      </c>
      <c r="AM18" s="12">
        <f t="shared" si="8"/>
        <v>0</v>
      </c>
      <c r="AN18" s="12">
        <f>SUMIFS('Suivi des arrêts'!$Z$10:$Z$43,'Suivi des arrêts'!$A$10:$A$43,A18,'Suivi des arrêts'!$G$10:$G$43,BASE!$L$5)</f>
        <v>0</v>
      </c>
      <c r="AO18" s="12">
        <f>SUMIFS('Suivi des arrêts'!$Z$10:$Z$43,'Suivi des arrêts'!$A$10:$A$43,A18,'Suivi des arrêts'!$G$10:$G$43,BASE!$L$6)</f>
        <v>0</v>
      </c>
      <c r="AP18" s="12">
        <f>SUMIFS('Suivi des arrêts'!$Z$10:$Z$43,'Suivi des arrêts'!$A$10:$A$43,A18,'Suivi des arrêts'!$G$10:$G$43,BASE!$L$8)</f>
        <v>0</v>
      </c>
      <c r="AQ18" s="12">
        <f t="shared" si="9"/>
        <v>0</v>
      </c>
      <c r="AR18" s="12">
        <f>SUMIFS('Suivi des arrêts'!$Z$10:$Z$43,'Suivi des arrêts'!$A$10:$A$43,A18,'Suivi des arrêts'!$G$10:$G$43,BASE!$L$7)</f>
        <v>0</v>
      </c>
      <c r="AS18" s="12">
        <f>SUMIFS('Absences 2017'!$K$7:$K$41,'Absences 2017'!$A$7:$A$41,A18,'Absences 2017'!$F$7:$F$41,BASE!$S$2)</f>
        <v>0</v>
      </c>
      <c r="AT18" s="12">
        <f>SUMIFS('Absences 2017'!$K$7:$K$41,'Absences 2017'!$A$7:$A$41,A18,'Absences 2017'!$F$7:$F$41,BASE!$S$3)</f>
        <v>0</v>
      </c>
      <c r="AU18" s="12">
        <f>SUMIFS('Absences 2017'!$K$7:$K$41,'Absences 2017'!$A$7:$A$41,A18,'Absences 2017'!$F$7:$F$41,BASE!$S$4)</f>
        <v>0</v>
      </c>
      <c r="AV18" s="87">
        <f>SUMIFS('Absences 2017'!$K$7:$K$41,'Absences 2017'!$A$7:$A$41,A18,'Absences 2017'!$F$7:$F$41,BASE!$S$5)</f>
        <v>0</v>
      </c>
      <c r="AW18" s="86">
        <f>SUMIFS('Suivi des arrêts'!$AA$10:$AA$43,'Suivi des arrêts'!$A$10:$A$43,A18,'Suivi des arrêts'!$G$10:$G$43,BASE!$L$3)</f>
        <v>0</v>
      </c>
      <c r="AX18" s="12">
        <f>SUMIFS('Suivi des arrêts'!$AA$10:$AA$43,'Suivi des arrêts'!$A$10:$A$43,A18,'Suivi des arrêts'!$G$10:$G$43,BASE!$L$4)</f>
        <v>0</v>
      </c>
      <c r="AY18" s="12">
        <f t="shared" si="10"/>
        <v>0</v>
      </c>
      <c r="AZ18" s="12">
        <f>SUMIFS('Suivi des arrêts'!$AA$10:$AA$43,'Suivi des arrêts'!$A$10:$A$43,A18,'Suivi des arrêts'!$G$10:$G$43,BASE!$L$1)</f>
        <v>0</v>
      </c>
      <c r="BA18" s="12">
        <f>SUMIFS('Suivi des arrêts'!$AA$10:$AA$43,'Suivi des arrêts'!$A$10:$A$43,A18,'Suivi des arrêts'!$G$10:$G$43,BASE!$L$2)</f>
        <v>0</v>
      </c>
      <c r="BB18" s="12">
        <f t="shared" si="11"/>
        <v>0</v>
      </c>
      <c r="BC18" s="12">
        <f>SUMIFS('Suivi des arrêts'!$AA$10:$AA$43,'Suivi des arrêts'!$A$10:$A$43,A18,'Suivi des arrêts'!$G$10:$G$43,BASE!$L$5)</f>
        <v>0</v>
      </c>
      <c r="BD18" s="12">
        <f>SUMIFS('Suivi des arrêts'!$AA$10:$AA$43,'Suivi des arrêts'!$A$10:$A$43,A18,'Suivi des arrêts'!$G$10:$G$43,BASE!$L$6)</f>
        <v>0</v>
      </c>
      <c r="BE18" s="12">
        <f>SUMIFS('Suivi des arrêts'!$AA$10:$AA$43,'Suivi des arrêts'!$A$10:$A$43,A18,'Suivi des arrêts'!$G$10:$G$43,BASE!$L$8)</f>
        <v>0</v>
      </c>
      <c r="BF18" s="12">
        <f t="shared" si="12"/>
        <v>0</v>
      </c>
      <c r="BG18" s="12">
        <f>SUMIFS('Suivi des arrêts'!$AA$10:$AA$43,'Suivi des arrêts'!$A$10:$A$43,A18,'Suivi des arrêts'!$G$10:$G$43,BASE!$L$7)</f>
        <v>0</v>
      </c>
      <c r="BH18" s="12">
        <f>SUMIFS('Absences 2017'!$L$7:$L$41,'Absences 2017'!$A$7:$A$41,A18,'Absences 2017'!$F$7:$F$41,BASE!$S$2)</f>
        <v>0</v>
      </c>
      <c r="BI18" s="12">
        <f>SUMIFS('Absences 2017'!$L$7:$L$41,'Absences 2017'!$A$7:$A$41,A18,'Absences 2017'!$F$7:$F$41,BASE!$S$3)</f>
        <v>0</v>
      </c>
      <c r="BJ18" s="12">
        <f>SUMIFS('Absences 2017'!$L$7:$L$41,'Absences 2017'!$A$7:$A$41,A18,'Absences 2017'!$F$7:$F$41,BASE!$S$4)</f>
        <v>0</v>
      </c>
      <c r="BK18" s="87">
        <f>SUMIFS('Absences 2017'!$L$7:$L$41,'Absences 2017'!$A$7:$A$41,A18,'Absences 2017'!$F$7:$F$41,BASE!$S$5)</f>
        <v>0</v>
      </c>
      <c r="BL18" s="86">
        <f>SUMIFS('Suivi des arrêts'!$AB$10:$AB$43,'Suivi des arrêts'!$A$10:$A$43,A18,'Suivi des arrêts'!$G$10:$G$43,BASE!$L$3)</f>
        <v>0</v>
      </c>
      <c r="BM18" s="12">
        <f>SUMIFS('Suivi des arrêts'!$AB$10:$AB$43,'Suivi des arrêts'!$A$10:$A$43,A18,'Suivi des arrêts'!$G$10:$G$43,BASE!$L$4)</f>
        <v>0</v>
      </c>
      <c r="BN18" s="12">
        <f t="shared" si="13"/>
        <v>0</v>
      </c>
      <c r="BO18" s="12">
        <f>SUMIFS('Suivi des arrêts'!$AB$10:$AB$43,'Suivi des arrêts'!$A$10:$A$43,A18,'Suivi des arrêts'!$G$10:$G$43,BASE!$L$1)</f>
        <v>0</v>
      </c>
      <c r="BP18" s="12">
        <f>SUMIFS('Suivi des arrêts'!$AB$10:$AB$43,'Suivi des arrêts'!$A$10:$A$43,A18,'Suivi des arrêts'!$G$10:$G$43,BASE!$L$2)</f>
        <v>0</v>
      </c>
      <c r="BQ18" s="12">
        <f t="shared" si="14"/>
        <v>0</v>
      </c>
      <c r="BR18" s="12">
        <f>SUMIFS('Suivi des arrêts'!$AB$10:$AB$43,'Suivi des arrêts'!$A$10:$A$43,A18,'Suivi des arrêts'!$G$10:$G$43,BASE!$L$5)</f>
        <v>0</v>
      </c>
      <c r="BS18" s="12">
        <f>SUMIFS('Suivi des arrêts'!$AB$10:$AB$43,'Suivi des arrêts'!$A$10:$A$43,A18,'Suivi des arrêts'!$G$10:$G$43,BASE!$L$6)</f>
        <v>0</v>
      </c>
      <c r="BT18" s="12">
        <f>SUMIFS('Suivi des arrêts'!$AB$10:$AB$43,'Suivi des arrêts'!$A$10:$A$43,A18,'Suivi des arrêts'!$G$10:$G$43,BASE!$L$8)</f>
        <v>0</v>
      </c>
      <c r="BU18" s="12">
        <f t="shared" si="15"/>
        <v>0</v>
      </c>
      <c r="BV18" s="12">
        <f>SUMIFS('Suivi des arrêts'!$AB$10:$AB$43,'Suivi des arrêts'!$A$10:$A$43,A18,'Suivi des arrêts'!$G$10:$G$43,BASE!$L$7)</f>
        <v>0</v>
      </c>
      <c r="BW18" s="12">
        <f>SUMIFS('Absences 2017'!$M$7:$M$41,'Absences 2017'!$A$7:$A$41,A18,'Absences 2017'!$F$7:$F$41,BASE!$S$2)</f>
        <v>0</v>
      </c>
      <c r="BX18" s="12">
        <f>SUMIFS('Absences 2017'!$M$7:$M$41,'Absences 2017'!$A$7:$A$41,A18,'Absences 2017'!$F$7:$F$41,BASE!$S$3)</f>
        <v>0</v>
      </c>
      <c r="BY18" s="12">
        <f>SUMIFS('Absences 2017'!$M$7:$M$41,'Absences 2017'!$A$7:$A$41,A18,'Absences 2017'!$F$7:$F$41,BASE!$S$4)</f>
        <v>0</v>
      </c>
      <c r="BZ18" s="87">
        <f>SUMIFS('Absences 2017'!$M$7:$M$41,'Absences 2017'!$A$7:$A$41,A18,'Absences 2017'!$F$7:$F$41,BASE!$S$5)</f>
        <v>0</v>
      </c>
      <c r="CA18" s="86">
        <f>SUMIFS('Suivi des arrêts'!$AC$10:$AC$43,'Suivi des arrêts'!$A$10:$A$43,A18,'Suivi des arrêts'!$G$10:$G$43,BASE!$L$3)</f>
        <v>0</v>
      </c>
      <c r="CB18" s="12">
        <f>SUMIFS('Suivi des arrêts'!$AC$10:$AC$43,'Suivi des arrêts'!$A$10:$A$43,A18,'Suivi des arrêts'!$G$10:$G$43,BASE!$L$4)</f>
        <v>0</v>
      </c>
      <c r="CC18" s="12">
        <f t="shared" si="16"/>
        <v>0</v>
      </c>
      <c r="CD18" s="12">
        <f>SUMIFS('Suivi des arrêts'!$AC$10:$AC$43,'Suivi des arrêts'!$A$10:$A$43,A18,'Suivi des arrêts'!$G$10:$G$43,BASE!$L$1)</f>
        <v>0</v>
      </c>
      <c r="CE18" s="12">
        <f>SUMIFS('Suivi des arrêts'!$AC$10:$AC$43,'Suivi des arrêts'!$A$10:$A$43,A18,'Suivi des arrêts'!$G$10:$G$43,BASE!$L$2)</f>
        <v>0</v>
      </c>
      <c r="CF18" s="12">
        <f t="shared" si="17"/>
        <v>0</v>
      </c>
      <c r="CG18" s="12">
        <f>SUMIFS('Suivi des arrêts'!$AC$10:$AC$43,'Suivi des arrêts'!$A$10:$A$43,A18,'Suivi des arrêts'!$G$10:$G$43,BASE!$L$5)</f>
        <v>0</v>
      </c>
      <c r="CH18" s="12">
        <f>SUMIFS('Suivi des arrêts'!$AC$10:$AC$43,'Suivi des arrêts'!$A$10:$A$43,A18,'Suivi des arrêts'!$G$10:$G$43,BASE!$L$6)</f>
        <v>0</v>
      </c>
      <c r="CI18" s="12">
        <f>SUMIFS('Suivi des arrêts'!$AC$10:$AC$43,'Suivi des arrêts'!$A$10:$A$43,A18,'Suivi des arrêts'!$G$10:$G$43,BASE!$L$8)</f>
        <v>0</v>
      </c>
      <c r="CJ18" s="12">
        <f t="shared" si="18"/>
        <v>0</v>
      </c>
      <c r="CK18" s="12">
        <f>SUMIFS('Suivi des arrêts'!$AC$10:$AC$43,'Suivi des arrêts'!$A$10:$A$43,A18,'Suivi des arrêts'!$G$10:$G$43,BASE!$L$7)</f>
        <v>0</v>
      </c>
      <c r="CL18" s="12">
        <f>SUMIFS('Absences 2017'!$N$7:$N$41,'Absences 2017'!$A$7:$A$41,A18,'Absences 2017'!$F$7:$F$41,BASE!$S$2)</f>
        <v>0</v>
      </c>
      <c r="CM18" s="12">
        <f>SUMIFS('Absences 2017'!$N$7:$N$41,'Absences 2017'!$A$7:$A$41,A18,'Absences 2017'!$F$7:$F$41,BASE!$S$3)</f>
        <v>0</v>
      </c>
      <c r="CN18" s="12">
        <f>SUMIFS('Absences 2017'!$N$7:$N$41,'Absences 2017'!$A$7:$A$41,A18,'Absences 2017'!$F$7:$F$41,BASE!$S$4)</f>
        <v>0</v>
      </c>
      <c r="CO18" s="87">
        <f>SUMIFS('Absences 2017'!$N$7:$N$41,'Absences 2017'!$A$7:$A$41,A18,'Absences 2017'!$F$7:$F$41,BASE!$S$5)</f>
        <v>0</v>
      </c>
      <c r="CP18" s="86">
        <f>SUMIFS('Suivi des arrêts'!$AD$10:$AD$43,'Suivi des arrêts'!$A$10:$A$43,A18,'Suivi des arrêts'!$G$10:$G$43,BASE!$L$3)</f>
        <v>0</v>
      </c>
      <c r="CQ18" s="12">
        <f>SUMIFS('Suivi des arrêts'!$AD$10:$AD$43,'Suivi des arrêts'!$A$10:$A$43,A18,'Suivi des arrêts'!$G$10:$G$43,BASE!$L$4)</f>
        <v>0</v>
      </c>
      <c r="CR18" s="12">
        <f t="shared" si="19"/>
        <v>0</v>
      </c>
      <c r="CS18" s="12">
        <f>SUMIFS('Suivi des arrêts'!$AD$10:$AD$43,'Suivi des arrêts'!$A$10:$A$43,A18,'Suivi des arrêts'!$G$10:$G$43,BASE!$L$1)</f>
        <v>0</v>
      </c>
      <c r="CT18" s="12">
        <f>SUMIFS('Suivi des arrêts'!$AD$10:$AD$43,'Suivi des arrêts'!$A$10:$A$43,A18,'Suivi des arrêts'!$G$10:$G$43,BASE!$L$2)</f>
        <v>0</v>
      </c>
      <c r="CU18" s="12">
        <f t="shared" si="20"/>
        <v>0</v>
      </c>
      <c r="CV18" s="12">
        <f>SUMIFS('Suivi des arrêts'!$AD$10:$AD$43,'Suivi des arrêts'!$A$10:$A$43,A18,'Suivi des arrêts'!$G$10:$G$43,BASE!$L$5)</f>
        <v>0</v>
      </c>
      <c r="CW18" s="12">
        <f>SUMIFS('Suivi des arrêts'!$AD$10:$AD$43,'Suivi des arrêts'!$A$10:$A$43,A18,'Suivi des arrêts'!$G$10:$G$43,BASE!$L$6)</f>
        <v>0</v>
      </c>
      <c r="CX18" s="12">
        <f>SUMIFS('Suivi des arrêts'!$AD$10:$AD$43,'Suivi des arrêts'!$A$10:$A$43,A18,'Suivi des arrêts'!$G$10:$G$43,BASE!$L$8)</f>
        <v>0</v>
      </c>
      <c r="CY18" s="12">
        <f t="shared" si="21"/>
        <v>0</v>
      </c>
      <c r="CZ18" s="12">
        <f>SUMIFS('Suivi des arrêts'!$AD$10:$AD$43,'Suivi des arrêts'!$A$10:$A$43,A18,'Suivi des arrêts'!$G$10:$G$43,BASE!$L$7)</f>
        <v>0</v>
      </c>
      <c r="DA18" s="12">
        <f>SUMIFS('Absences 2017'!$O$7:$O$41,'Absences 2017'!$A$7:$A$41,A18,'Absences 2017'!$F$7:$F$41,BASE!$S$2)</f>
        <v>0</v>
      </c>
      <c r="DB18" s="12">
        <f>SUMIFS('Absences 2017'!$O$7:$O$41,'Absences 2017'!$A$7:$A$41,A18,'Absences 2017'!$F$7:$F$41,BASE!$S$3)</f>
        <v>0</v>
      </c>
      <c r="DC18" s="12">
        <f>SUMIFS('Absences 2017'!$O$7:$O$41,'Absences 2017'!$A$7:$A$41,A18,'Absences 2017'!$F$7:$F$41,BASE!$S$4)</f>
        <v>0</v>
      </c>
      <c r="DD18" s="87">
        <f>SUMIFS('Absences 2017'!$O$7:$O$41,'Absences 2017'!$A$7:$A$41,A18,'Absences 2017'!$F$7:$F$41,BASE!$S$5)</f>
        <v>0</v>
      </c>
      <c r="DE18" s="86">
        <f>SUMIFS('Suivi des arrêts'!$AE$10:$AE$43,'Suivi des arrêts'!$A$10:$A$43,A18,'Suivi des arrêts'!$G$10:$G$43,BASE!$L$3)</f>
        <v>0</v>
      </c>
      <c r="DF18" s="12">
        <f>SUMIFS('Suivi des arrêts'!$AE$10:$AE$43,'Suivi des arrêts'!$A$10:$A$43,A18,'Suivi des arrêts'!$G$10:$G$43,BASE!$L$4)</f>
        <v>0</v>
      </c>
      <c r="DG18" s="12">
        <f t="shared" si="22"/>
        <v>0</v>
      </c>
      <c r="DH18" s="12">
        <f>SUMIFS('Suivi des arrêts'!$AE$10:$AE$43,'Suivi des arrêts'!$A$10:$A$43,A18,'Suivi des arrêts'!$G$10:$G$43,BASE!$L$1)</f>
        <v>0</v>
      </c>
      <c r="DI18" s="12">
        <f>SUMIFS('Suivi des arrêts'!$AE$10:$AE$43,'Suivi des arrêts'!$A$10:$A$43,A18,'Suivi des arrêts'!$G$10:$G$43,BASE!$L$2)</f>
        <v>0</v>
      </c>
      <c r="DJ18" s="12">
        <f t="shared" si="23"/>
        <v>0</v>
      </c>
      <c r="DK18" s="12">
        <f>SUMIFS('Suivi des arrêts'!$AE$10:$AE$43,'Suivi des arrêts'!$A$10:$A$43,A18,'Suivi des arrêts'!$G$10:$G$43,BASE!$L$5)</f>
        <v>0</v>
      </c>
      <c r="DL18" s="12">
        <f>SUMIFS('Suivi des arrêts'!$AE$10:$AE$43,'Suivi des arrêts'!$A$10:$A$43,A18,'Suivi des arrêts'!$G$10:$G$43,BASE!$L$6)</f>
        <v>0</v>
      </c>
      <c r="DM18" s="12">
        <f>SUMIFS('Suivi des arrêts'!$AE$10:$AE$43,'Suivi des arrêts'!$A$10:$A$43,A18,'Suivi des arrêts'!$G$10:$G$43,BASE!$L$8)</f>
        <v>0</v>
      </c>
      <c r="DN18" s="12">
        <f t="shared" si="24"/>
        <v>0</v>
      </c>
      <c r="DO18" s="12">
        <f>SUMIFS('Suivi des arrêts'!$AE$10:$AE$43,'Suivi des arrêts'!$A$10:$A$43,A18,'Suivi des arrêts'!$G$10:$G$43,BASE!$L$7)</f>
        <v>0</v>
      </c>
      <c r="DP18" s="12">
        <f>SUMIFS('Absences 2017'!$P$7:$P$41,'Absences 2017'!$A$7:$A$41,A18,'Absences 2017'!$F$7:$F$41,BASE!$S$2)</f>
        <v>0</v>
      </c>
      <c r="DQ18" s="12">
        <f>SUMIFS('Absences 2017'!$P$7:$P$41,'Absences 2017'!$A$7:$A$41,A18,'Absences 2017'!$F$7:$F$41,BASE!$S$3)</f>
        <v>0</v>
      </c>
      <c r="DR18" s="12">
        <f>SUMIFS('Absences 2017'!$P$7:$P$41,'Absences 2017'!$A$7:$A$41,A18,'Absences 2017'!$F$7:$F$41,BASE!$S$4)</f>
        <v>0</v>
      </c>
      <c r="DS18" s="87">
        <f>SUMIFS('Absences 2017'!$P$7:$P$41,'Absences 2017'!$A$7:$A$41,A18,'Absences 2017'!$F$7:$F$41,BASE!$S$5)</f>
        <v>0</v>
      </c>
      <c r="DT18" s="86">
        <f>SUMIFS('Suivi des arrêts'!$AF$10:$AF$43,'Suivi des arrêts'!$A$10:$A$43,A18,'Suivi des arrêts'!$G$10:$G$43,BASE!$L$3)</f>
        <v>0</v>
      </c>
      <c r="DU18" s="12">
        <f>SUMIFS('Suivi des arrêts'!$AF$10:$AF$43,'Suivi des arrêts'!$A$10:$A$43,A18,'Suivi des arrêts'!$G$10:$G$43,BASE!$L$4)</f>
        <v>0</v>
      </c>
      <c r="DV18" s="12">
        <f t="shared" si="25"/>
        <v>0</v>
      </c>
      <c r="DW18" s="12">
        <f>SUMIFS('Suivi des arrêts'!$AF$10:$AF$43,'Suivi des arrêts'!$A$10:$A$43,A18,'Suivi des arrêts'!$G$10:$G$43,BASE!$L$1)</f>
        <v>0</v>
      </c>
      <c r="DX18" s="12">
        <f>SUMIFS('Suivi des arrêts'!$AF$10:$AF$43,'Suivi des arrêts'!$A$10:$A$43,A18,'Suivi des arrêts'!$G$10:$G$43,BASE!$L$2)</f>
        <v>0</v>
      </c>
      <c r="DY18" s="12">
        <f t="shared" si="26"/>
        <v>0</v>
      </c>
      <c r="DZ18" s="12">
        <f>SUMIFS('Suivi des arrêts'!$AF$10:$AF$43,'Suivi des arrêts'!$A$10:$A$43,A18,'Suivi des arrêts'!$G$10:$G$43,BASE!$L$5)</f>
        <v>0</v>
      </c>
      <c r="EA18" s="12">
        <f>SUMIFS('Suivi des arrêts'!$AF$10:$AF$43,'Suivi des arrêts'!$A$10:$A$43,A18,'Suivi des arrêts'!$G$10:$G$43,BASE!$L$6)</f>
        <v>0</v>
      </c>
      <c r="EB18" s="12">
        <f>SUMIFS('Suivi des arrêts'!$AF$10:$AF$43,'Suivi des arrêts'!$A$10:$A$43,A18,'Suivi des arrêts'!$G$10:$G$43,BASE!$L$8)</f>
        <v>0</v>
      </c>
      <c r="EC18" s="12">
        <f t="shared" si="27"/>
        <v>0</v>
      </c>
      <c r="ED18" s="12">
        <f>SUMIFS('Suivi des arrêts'!$AF$10:$AF$43,'Suivi des arrêts'!$A$10:$A$43,A18,'Suivi des arrêts'!$G$10:$G$43,BASE!$L$7)</f>
        <v>0</v>
      </c>
      <c r="EE18" s="12">
        <f>SUMIFS('Absences 2017'!$Q$7:$Q$41,'Absences 2017'!$A$7:$A$41,A18,'Absences 2017'!$F$7:$F$41,BASE!$S$2)</f>
        <v>0</v>
      </c>
      <c r="EF18" s="12">
        <f>SUMIFS('Absences 2017'!$Q$7:$Q$41,'Absences 2017'!$A$7:$A$41,A18,'Absences 2017'!$F$7:$F$41,BASE!$S$3)</f>
        <v>0</v>
      </c>
      <c r="EG18" s="12">
        <f>SUMIFS('Absences 2017'!$Q$7:$Q$41,'Absences 2017'!$A$7:$A$41,A18,'Absences 2017'!$F$7:$F$41,BASE!$S$4)</f>
        <v>0</v>
      </c>
      <c r="EH18" s="87">
        <f>SUMIFS('Absences 2017'!$Q$7:$Q$41,'Absences 2017'!$A$7:$A$41,A18,'Absences 2017'!$F$7:$F$41,BASE!$S$5)</f>
        <v>0</v>
      </c>
      <c r="EI18" s="86">
        <f>SUMIFS('Suivi des arrêts'!$AG$10:$AG$43,'Suivi des arrêts'!$A$10:$A$43,A18,'Suivi des arrêts'!$G$10:$G$43,BASE!$L$3)</f>
        <v>0</v>
      </c>
      <c r="EJ18" s="12">
        <f>SUMIFS('Suivi des arrêts'!$AG$10:$AG$43,'Suivi des arrêts'!$A$10:$A$43,A18,'Suivi des arrêts'!$G$10:$G$43,BASE!$L$4)</f>
        <v>0</v>
      </c>
      <c r="EK18" s="12">
        <f t="shared" si="28"/>
        <v>0</v>
      </c>
      <c r="EL18" s="12">
        <f>SUMIFS('Suivi des arrêts'!$AG$10:$AG$43,'Suivi des arrêts'!$A$10:$A$43,A18,'Suivi des arrêts'!$G$10:$G$43,BASE!$L$1)</f>
        <v>0</v>
      </c>
      <c r="EM18" s="12">
        <f>SUMIFS('Suivi des arrêts'!$AG$10:$AG$43,'Suivi des arrêts'!$A$10:$A$43,A18,'Suivi des arrêts'!$G$10:$G$43,BASE!$L$2)</f>
        <v>0</v>
      </c>
      <c r="EN18" s="12">
        <f t="shared" si="29"/>
        <v>0</v>
      </c>
      <c r="EO18" s="12">
        <f>SUMIFS('Suivi des arrêts'!$AG$10:$AG$43,'Suivi des arrêts'!$A$10:$A$43,A18,'Suivi des arrêts'!$G$10:$G$43,BASE!$L$5)</f>
        <v>0</v>
      </c>
      <c r="EP18" s="12">
        <f>SUMIFS('Suivi des arrêts'!$AG$10:$AG$43,'Suivi des arrêts'!$A$10:$A$43,A18,'Suivi des arrêts'!$G$10:$G$43,BASE!$L$6)</f>
        <v>0</v>
      </c>
      <c r="EQ18" s="12">
        <f>SUMIFS('Suivi des arrêts'!$AG$10:$AG$43,'Suivi des arrêts'!$A$10:$A$43,A18,'Suivi des arrêts'!$G$10:$G$43,BASE!$L$8)</f>
        <v>0</v>
      </c>
      <c r="ER18" s="12">
        <f t="shared" si="30"/>
        <v>0</v>
      </c>
      <c r="ES18" s="12">
        <f>SUMIFS('Suivi des arrêts'!$AG$10:$AG$43,'Suivi des arrêts'!$A$10:$A$43,A18,'Suivi des arrêts'!$G$10:$G$43,BASE!$L$7)</f>
        <v>0</v>
      </c>
      <c r="ET18" s="12">
        <f>SUMIFS('Absences 2017'!$R$7:$R$41,'Absences 2017'!$A$7:$A$41,A18,'Absences 2017'!$F$7:$F$41,BASE!$S$2)</f>
        <v>0</v>
      </c>
      <c r="EU18" s="12">
        <f>SUMIFS('Absences 2017'!$R$7:$R$41,'Absences 2017'!$A$7:$A$41,A18,'Absences 2017'!$F$7:$F$41,BASE!$S$3)</f>
        <v>0</v>
      </c>
      <c r="EV18" s="12">
        <f>SUMIFS('Absences 2017'!$R$7:$R$41,'Absences 2017'!$A$7:$A$41,A18,'Absences 2017'!$F$7:$F$41,BASE!$S$4)</f>
        <v>0</v>
      </c>
      <c r="EW18" s="87">
        <f>SUMIFS('Absences 2017'!$R$7:$R$41,'Absences 2017'!$A$7:$A$41,A18,'Absences 2017'!$F$7:$F$41,BASE!$S$5)</f>
        <v>0</v>
      </c>
      <c r="EX18" s="86">
        <f>SUMIFS('Suivi des arrêts'!$AH$10:$AH$43,'Suivi des arrêts'!$A$10:$A$43,A18,'Suivi des arrêts'!$G$10:$G$43,BASE!$L$3)</f>
        <v>0</v>
      </c>
      <c r="EY18" s="12">
        <f>SUMIFS('Suivi des arrêts'!$AH$10:$AH$43,'Suivi des arrêts'!$A$10:$A$43,A18,'Suivi des arrêts'!$G$10:$G$43,BASE!$L$4)</f>
        <v>0</v>
      </c>
      <c r="EZ18" s="12">
        <f t="shared" si="31"/>
        <v>0</v>
      </c>
      <c r="FA18" s="12">
        <f>SUMIFS('Suivi des arrêts'!$AH$10:$AH$43,'Suivi des arrêts'!$A$10:$A$43,A18,'Suivi des arrêts'!$G$10:$G$43,BASE!$L$1)</f>
        <v>0</v>
      </c>
      <c r="FB18" s="12">
        <f>SUMIFS('Suivi des arrêts'!$AH$10:$AH$43,'Suivi des arrêts'!$A$10:$A$43,A18,'Suivi des arrêts'!$G$10:$G$43,BASE!$L$2)</f>
        <v>0</v>
      </c>
      <c r="FC18" s="12">
        <f t="shared" si="32"/>
        <v>0</v>
      </c>
      <c r="FD18" s="12">
        <f>SUMIFS('Suivi des arrêts'!$AH$10:$AH$43,'Suivi des arrêts'!$A$10:$A$43,A18,'Suivi des arrêts'!$G$10:$G$43,BASE!$L$5)</f>
        <v>0</v>
      </c>
      <c r="FE18" s="12">
        <f>SUMIFS('Suivi des arrêts'!$AH$10:$AH$43,'Suivi des arrêts'!$A$10:$A$43,A18,'Suivi des arrêts'!$G$10:$G$43,BASE!$L$6)</f>
        <v>0</v>
      </c>
      <c r="FF18" s="12">
        <f>SUMIFS('Suivi des arrêts'!$AH$10:$AH$43,'Suivi des arrêts'!$A$10:$A$43,A18,'Suivi des arrêts'!$G$10:$G$43,BASE!$L$8)</f>
        <v>0</v>
      </c>
      <c r="FG18" s="12">
        <f t="shared" si="33"/>
        <v>0</v>
      </c>
      <c r="FH18" s="12">
        <f>SUMIFS('Suivi des arrêts'!$AH$10:$AH$43,'Suivi des arrêts'!$A$10:$A$43,A18,'Suivi des arrêts'!$G$10:$G$43,BASE!$L$7)</f>
        <v>0</v>
      </c>
      <c r="FI18" s="12">
        <f>SUMIFS('Absences 2017'!$S$7:$S$41,'Absences 2017'!$A$7:$A$41,A18,'Absences 2017'!$F$7:$F$41,BASE!$S$2)</f>
        <v>0</v>
      </c>
      <c r="FJ18" s="12">
        <f>SUMIFS('Absences 2017'!$S$7:$S$41,'Absences 2017'!$A$7:$A$41,A18,'Absences 2017'!$F$7:$F$41,BASE!$S$3)</f>
        <v>0</v>
      </c>
      <c r="FK18" s="12">
        <f>SUMIFS('Absences 2017'!$S$7:$S$41,'Absences 2017'!$A$7:$A$41,A18,'Absences 2017'!$F$7:$F$41,BASE!$S$4)</f>
        <v>0</v>
      </c>
      <c r="FL18" s="87">
        <f>SUMIFS('Absences 2017'!$S$7:$S$41,'Absences 2017'!$A$7:$A$41,A18,'Absences 2017'!$F$7:$F$41,BASE!$S$5)</f>
        <v>0</v>
      </c>
      <c r="FM18" s="86">
        <f>SUMIFS('Suivi des arrêts'!$AI$10:$AI$43,'Suivi des arrêts'!$A$10:$A$43,A18,'Suivi des arrêts'!$G$10:$G$43,BASE!$L$3)</f>
        <v>0</v>
      </c>
      <c r="FN18" s="12">
        <f>SUMIFS('Suivi des arrêts'!$AI$10:$AI$43,'Suivi des arrêts'!$A$10:$A$43,A18,'Suivi des arrêts'!$G$10:$G$43,BASE!$L$4)</f>
        <v>0</v>
      </c>
      <c r="FO18" s="12">
        <f t="shared" si="34"/>
        <v>0</v>
      </c>
      <c r="FP18" s="12">
        <f>SUMIFS('Suivi des arrêts'!$AI$10:$AI$43,'Suivi des arrêts'!$A$10:$A$43,A18,'Suivi des arrêts'!$G$10:$G$43,BASE!$L$1)</f>
        <v>0</v>
      </c>
      <c r="FQ18" s="12">
        <f>SUMIFS('Suivi des arrêts'!$AI$10:$AI$43,'Suivi des arrêts'!$A$10:$A$43,A18,'Suivi des arrêts'!$G$10:$G$43,BASE!$L$2)</f>
        <v>0</v>
      </c>
      <c r="FR18" s="12">
        <f t="shared" si="35"/>
        <v>0</v>
      </c>
      <c r="FS18" s="12">
        <f>SUMIFS('Suivi des arrêts'!$AI$10:$AI$43,'Suivi des arrêts'!$A$10:$A$43,A18,'Suivi des arrêts'!$G$10:$G$43,BASE!$L$5)</f>
        <v>0</v>
      </c>
      <c r="FT18" s="12">
        <f>SUMIFS('Suivi des arrêts'!$AI$10:$AI$43,'Suivi des arrêts'!$A$10:$A$43,A18,'Suivi des arrêts'!$G$10:$G$43,BASE!$L$6)</f>
        <v>0</v>
      </c>
      <c r="FU18" s="12">
        <f>SUMIFS('Suivi des arrêts'!$AI$10:$AI$43,'Suivi des arrêts'!$A$10:$A$43,A18,'Suivi des arrêts'!$G$10:$G$43,BASE!$L$8)</f>
        <v>0</v>
      </c>
      <c r="FV18" s="12">
        <f t="shared" si="36"/>
        <v>0</v>
      </c>
      <c r="FW18" s="12">
        <f>SUMIFS('Suivi des arrêts'!$AI$10:$AI$43,'Suivi des arrêts'!$A$10:$A$43,A18,'Suivi des arrêts'!$G$10:$G$43,BASE!$L$7)</f>
        <v>0</v>
      </c>
      <c r="FX18" s="12">
        <f>SUMIFS('Absences 2017'!$T$7:$T$41,'Absences 2017'!$A$7:$A$41,A18,'Absences 2017'!$F$7:$F$41,BASE!$S$2)</f>
        <v>0</v>
      </c>
      <c r="FY18" s="12">
        <f>SUMIFS('Absences 2017'!$T$7:$T$41,'Absences 2017'!$A$7:$A$41,A18,'Absences 2017'!$F$7:$F$41,BASE!$S$3)</f>
        <v>0</v>
      </c>
      <c r="FZ18" s="12">
        <f>SUMIFS('Absences 2017'!$T$7:$T$41,'Absences 2017'!$A$7:$A$41,A18,'Absences 2017'!$F$7:$F$41,BASE!$S$4)</f>
        <v>0</v>
      </c>
      <c r="GA18" s="87">
        <f>SUMIFS('Absences 2017'!$T$7:$T$41,'Absences 2017'!$A$7:$A$41,A18,'Absences 2017'!$F$7:$F$41,BASE!$S$5)</f>
        <v>0</v>
      </c>
      <c r="GB18" s="22">
        <f t="shared" si="37"/>
        <v>0</v>
      </c>
      <c r="GC18" s="22">
        <f t="shared" si="38"/>
        <v>0</v>
      </c>
      <c r="GD18" s="22">
        <f t="shared" si="39"/>
        <v>0</v>
      </c>
      <c r="GE18" s="22">
        <f t="shared" si="0"/>
        <v>0</v>
      </c>
      <c r="GF18" s="22">
        <f t="shared" si="0"/>
        <v>0</v>
      </c>
      <c r="GG18" s="22">
        <f t="shared" si="0"/>
        <v>0</v>
      </c>
      <c r="GH18" s="22">
        <f t="shared" si="0"/>
        <v>0</v>
      </c>
      <c r="GI18" s="22">
        <f t="shared" si="0"/>
        <v>0</v>
      </c>
    </row>
    <row r="19" spans="1:191" x14ac:dyDescent="0.25">
      <c r="A19" s="8">
        <f>+BASE!A17</f>
        <v>0</v>
      </c>
      <c r="B19" s="9">
        <f>+BASE!B17</f>
        <v>0</v>
      </c>
      <c r="C19" s="9">
        <f>+BASE!C17</f>
        <v>0</v>
      </c>
      <c r="D19" s="86">
        <f>SUMIFS('Suivi des arrêts'!$X$10:$X$43,'Suivi des arrêts'!$A$10:$A$43,A19,'Suivi des arrêts'!$G$10:$G$43,BASE!$L$3)</f>
        <v>0</v>
      </c>
      <c r="E19" s="12">
        <f>SUMIFS('Suivi des arrêts'!$X$10:$X$43,'Suivi des arrêts'!$A$10:$A$43,A19,'Suivi des arrêts'!$G$10:$G$43,BASE!$L$4)</f>
        <v>0</v>
      </c>
      <c r="F19" s="12">
        <f t="shared" si="1"/>
        <v>0</v>
      </c>
      <c r="G19" s="12">
        <f>SUMIFS('Suivi des arrêts'!$X$10:$X$43,'Suivi des arrêts'!$A$10:$A$43,A19,'Suivi des arrêts'!$G$10:$G$43,BASE!$L$1)</f>
        <v>0</v>
      </c>
      <c r="H19" s="12">
        <f>SUMIFS('Suivi des arrêts'!$X$10:$X$43,'Suivi des arrêts'!$A$10:$A$43,A19,'Suivi des arrêts'!$G$10:$G$43,BASE!$L$2)</f>
        <v>0</v>
      </c>
      <c r="I19" s="12">
        <f t="shared" si="2"/>
        <v>0</v>
      </c>
      <c r="J19" s="12">
        <f>SUMIFS('Suivi des arrêts'!$X$10:$X$43,'Suivi des arrêts'!$A$10:$A$43,A19,'Suivi des arrêts'!$G$10:$G$43,BASE!$L$5)</f>
        <v>0</v>
      </c>
      <c r="K19" s="12">
        <f>SUMIFS('Suivi des arrêts'!$X$10:$X$43,'Suivi des arrêts'!$A$10:$A$43,A19,'Suivi des arrêts'!$G$10:$G$43,BASE!$L$6)</f>
        <v>0</v>
      </c>
      <c r="L19" s="12">
        <f>SUMIFS('Suivi des arrêts'!$X$10:$X$43,'Suivi des arrêts'!$A$10:$A$43,A19,'Suivi des arrêts'!$G$10:$G$43,BASE!$L$8)</f>
        <v>0</v>
      </c>
      <c r="M19" s="12">
        <f t="shared" si="3"/>
        <v>0</v>
      </c>
      <c r="N19" s="12">
        <f>SUMIFS('Suivi des arrêts'!$X$10:$X$43,'Suivi des arrêts'!$A$10:$A$43,A19,'Suivi des arrêts'!$G$10:$G$43,BASE!$L$7)</f>
        <v>0</v>
      </c>
      <c r="O19" s="12">
        <f>SUMIFS('Absences 2017'!$I$7:$I$41,'Absences 2017'!$A$7:$A$41,A19,'Absences 2017'!$F$7:$F$41,BASE!$S$2)</f>
        <v>0</v>
      </c>
      <c r="P19" s="12">
        <f>SUMIFS('Absences 2017'!$I$7:$I$41,'Absences 2017'!$A$7:$A$41,A19,'Absences 2017'!$F$7:$F$41,BASE!$S$3)</f>
        <v>0</v>
      </c>
      <c r="Q19" s="12">
        <f>SUMIFS('Absences 2017'!$I$7:$I$41,'Absences 2017'!$A$7:$A$41,A19,'Absences 2017'!$F$7:$F$41,BASE!$S$4)</f>
        <v>0</v>
      </c>
      <c r="R19" s="87">
        <f>SUMIFS('Absences 2017'!$I$7:$I$41,'Absences 2017'!$A$7:$A$41,A19,'Absences 2017'!$F$7:$F$41,BASE!$S$5)</f>
        <v>0</v>
      </c>
      <c r="S19" s="86">
        <f>SUMIFS('Suivi des arrêts'!$Y$10:$Y$43,'Suivi des arrêts'!$A$10:$A$43,A19,'Suivi des arrêts'!$G$10:$G$43,BASE!$L$3)</f>
        <v>0</v>
      </c>
      <c r="T19" s="12">
        <f>SUMIFS('Suivi des arrêts'!$Y$10:$Y$43,'Suivi des arrêts'!$A$10:$A$43,A19,'Suivi des arrêts'!$G$10:$G$43,BASE!$L$4)</f>
        <v>0</v>
      </c>
      <c r="U19" s="12">
        <f t="shared" si="4"/>
        <v>0</v>
      </c>
      <c r="V19" s="12">
        <f>SUMIFS('Suivi des arrêts'!$Y$10:$Y$43,'Suivi des arrêts'!$A$10:$A$43,A19,'Suivi des arrêts'!$G$10:$G$43,BASE!$L$1)</f>
        <v>0</v>
      </c>
      <c r="W19" s="12">
        <f>SUMIFS('Suivi des arrêts'!$Y$10:$Y$43,'Suivi des arrêts'!$A$10:$A$43,A19,'Suivi des arrêts'!$G$10:$G$43,BASE!$L$2)</f>
        <v>0</v>
      </c>
      <c r="X19" s="12">
        <f t="shared" si="5"/>
        <v>0</v>
      </c>
      <c r="Y19" s="12">
        <f>SUMIFS('Suivi des arrêts'!$Y$10:$Y$43,'Suivi des arrêts'!$A$10:$A$43,A19,'Suivi des arrêts'!$G$10:$G$43,BASE!$L$5)</f>
        <v>0</v>
      </c>
      <c r="Z19" s="12">
        <f>SUMIFS('Suivi des arrêts'!$Y$10:$Y$43,'Suivi des arrêts'!$A$10:$A$43,A19,'Suivi des arrêts'!$G$10:$G$43,BASE!$L$6)</f>
        <v>0</v>
      </c>
      <c r="AA19" s="12">
        <f>SUMIFS('Suivi des arrêts'!$Y$10:$Y$43,'Suivi des arrêts'!$A$10:$A$43,A19,'Suivi des arrêts'!$G$10:$G$43,BASE!$L$8)</f>
        <v>0</v>
      </c>
      <c r="AB19" s="12">
        <f t="shared" si="6"/>
        <v>0</v>
      </c>
      <c r="AC19" s="12">
        <f>SUMIFS('Suivi des arrêts'!$Y$10:$Y$43,'Suivi des arrêts'!$A$10:$A$43,A19,'Suivi des arrêts'!$G$10:$G$43,BASE!$L$7)</f>
        <v>0</v>
      </c>
      <c r="AD19" s="12">
        <f>SUMIFS('Absences 2017'!$J$7:$J$41,'Absences 2017'!$A$7:$A$41,A19,'Absences 2017'!$F$7:$F$41,BASE!$S$2)</f>
        <v>0</v>
      </c>
      <c r="AE19" s="12">
        <f>SUMIFS('Absences 2017'!$J$7:$J$41,'Absences 2017'!$A$7:$A$41,A19,'Absences 2017'!$F$7:$F$41,BASE!$S$3)</f>
        <v>0</v>
      </c>
      <c r="AF19" s="12">
        <f>SUMIFS('Absences 2017'!$J$7:$J$41,'Absences 2017'!$A$7:$A$41,A19,'Absences 2017'!$F$7:$F$41,BASE!$S$4)</f>
        <v>0</v>
      </c>
      <c r="AG19" s="87">
        <f>SUMIFS('Absences 2017'!$J$7:$J$41,'Absences 2017'!$A$7:$A$41,A19,'Absences 2017'!$F$7:$F$41,BASE!$S$5)</f>
        <v>0</v>
      </c>
      <c r="AH19" s="86">
        <f>SUMIFS('Suivi des arrêts'!$Z$10:$Z$43,'Suivi des arrêts'!$A$10:$A$43,A19,'Suivi des arrêts'!$G$10:$G$43,BASE!$L$3)</f>
        <v>0</v>
      </c>
      <c r="AI19" s="12">
        <f>SUMIFS('Suivi des arrêts'!$Z$10:$Z$43,'Suivi des arrêts'!$A$10:$A$43,A19,'Suivi des arrêts'!$G$10:$G$43,BASE!$L$4)</f>
        <v>0</v>
      </c>
      <c r="AJ19" s="12">
        <f t="shared" si="7"/>
        <v>0</v>
      </c>
      <c r="AK19" s="12">
        <f>SUMIFS('Suivi des arrêts'!$Z$10:$Z$43,'Suivi des arrêts'!$A$10:$A$43,A19,'Suivi des arrêts'!$G$10:$G$43,BASE!$L$1)</f>
        <v>0</v>
      </c>
      <c r="AL19" s="12">
        <f>SUMIFS('Suivi des arrêts'!$Z$10:$Z$43,'Suivi des arrêts'!$A$10:$A$43,A19,'Suivi des arrêts'!$G$10:$G$43,BASE!$L$2)</f>
        <v>0</v>
      </c>
      <c r="AM19" s="12">
        <f t="shared" si="8"/>
        <v>0</v>
      </c>
      <c r="AN19" s="12">
        <f>SUMIFS('Suivi des arrêts'!$Z$10:$Z$43,'Suivi des arrêts'!$A$10:$A$43,A19,'Suivi des arrêts'!$G$10:$G$43,BASE!$L$5)</f>
        <v>0</v>
      </c>
      <c r="AO19" s="12">
        <f>SUMIFS('Suivi des arrêts'!$Z$10:$Z$43,'Suivi des arrêts'!$A$10:$A$43,A19,'Suivi des arrêts'!$G$10:$G$43,BASE!$L$6)</f>
        <v>0</v>
      </c>
      <c r="AP19" s="12">
        <f>SUMIFS('Suivi des arrêts'!$Z$10:$Z$43,'Suivi des arrêts'!$A$10:$A$43,A19,'Suivi des arrêts'!$G$10:$G$43,BASE!$L$8)</f>
        <v>0</v>
      </c>
      <c r="AQ19" s="12">
        <f t="shared" si="9"/>
        <v>0</v>
      </c>
      <c r="AR19" s="12">
        <f>SUMIFS('Suivi des arrêts'!$Z$10:$Z$43,'Suivi des arrêts'!$A$10:$A$43,A19,'Suivi des arrêts'!$G$10:$G$43,BASE!$L$7)</f>
        <v>0</v>
      </c>
      <c r="AS19" s="12">
        <f>SUMIFS('Absences 2017'!$K$7:$K$41,'Absences 2017'!$A$7:$A$41,A19,'Absences 2017'!$F$7:$F$41,BASE!$S$2)</f>
        <v>0</v>
      </c>
      <c r="AT19" s="12">
        <f>SUMIFS('Absences 2017'!$K$7:$K$41,'Absences 2017'!$A$7:$A$41,A19,'Absences 2017'!$F$7:$F$41,BASE!$S$3)</f>
        <v>0</v>
      </c>
      <c r="AU19" s="12">
        <f>SUMIFS('Absences 2017'!$K$7:$K$41,'Absences 2017'!$A$7:$A$41,A19,'Absences 2017'!$F$7:$F$41,BASE!$S$4)</f>
        <v>0</v>
      </c>
      <c r="AV19" s="87">
        <f>SUMIFS('Absences 2017'!$K$7:$K$41,'Absences 2017'!$A$7:$A$41,A19,'Absences 2017'!$F$7:$F$41,BASE!$S$5)</f>
        <v>0</v>
      </c>
      <c r="AW19" s="86">
        <f>SUMIFS('Suivi des arrêts'!$AA$10:$AA$43,'Suivi des arrêts'!$A$10:$A$43,A19,'Suivi des arrêts'!$G$10:$G$43,BASE!$L$3)</f>
        <v>0</v>
      </c>
      <c r="AX19" s="12">
        <f>SUMIFS('Suivi des arrêts'!$AA$10:$AA$43,'Suivi des arrêts'!$A$10:$A$43,A19,'Suivi des arrêts'!$G$10:$G$43,BASE!$L$4)</f>
        <v>0</v>
      </c>
      <c r="AY19" s="12">
        <f t="shared" si="10"/>
        <v>0</v>
      </c>
      <c r="AZ19" s="12">
        <f>SUMIFS('Suivi des arrêts'!$AA$10:$AA$43,'Suivi des arrêts'!$A$10:$A$43,A19,'Suivi des arrêts'!$G$10:$G$43,BASE!$L$1)</f>
        <v>0</v>
      </c>
      <c r="BA19" s="12">
        <f>SUMIFS('Suivi des arrêts'!$AA$10:$AA$43,'Suivi des arrêts'!$A$10:$A$43,A19,'Suivi des arrêts'!$G$10:$G$43,BASE!$L$2)</f>
        <v>0</v>
      </c>
      <c r="BB19" s="12">
        <f t="shared" si="11"/>
        <v>0</v>
      </c>
      <c r="BC19" s="12">
        <f>SUMIFS('Suivi des arrêts'!$AA$10:$AA$43,'Suivi des arrêts'!$A$10:$A$43,A19,'Suivi des arrêts'!$G$10:$G$43,BASE!$L$5)</f>
        <v>0</v>
      </c>
      <c r="BD19" s="12">
        <f>SUMIFS('Suivi des arrêts'!$AA$10:$AA$43,'Suivi des arrêts'!$A$10:$A$43,A19,'Suivi des arrêts'!$G$10:$G$43,BASE!$L$6)</f>
        <v>0</v>
      </c>
      <c r="BE19" s="12">
        <f>SUMIFS('Suivi des arrêts'!$AA$10:$AA$43,'Suivi des arrêts'!$A$10:$A$43,A19,'Suivi des arrêts'!$G$10:$G$43,BASE!$L$8)</f>
        <v>0</v>
      </c>
      <c r="BF19" s="12">
        <f t="shared" si="12"/>
        <v>0</v>
      </c>
      <c r="BG19" s="12">
        <f>SUMIFS('Suivi des arrêts'!$AA$10:$AA$43,'Suivi des arrêts'!$A$10:$A$43,A19,'Suivi des arrêts'!$G$10:$G$43,BASE!$L$7)</f>
        <v>0</v>
      </c>
      <c r="BH19" s="12">
        <f>SUMIFS('Absences 2017'!$L$7:$L$41,'Absences 2017'!$A$7:$A$41,A19,'Absences 2017'!$F$7:$F$41,BASE!$S$2)</f>
        <v>0</v>
      </c>
      <c r="BI19" s="12">
        <f>SUMIFS('Absences 2017'!$L$7:$L$41,'Absences 2017'!$A$7:$A$41,A19,'Absences 2017'!$F$7:$F$41,BASE!$S$3)</f>
        <v>0</v>
      </c>
      <c r="BJ19" s="12">
        <f>SUMIFS('Absences 2017'!$L$7:$L$41,'Absences 2017'!$A$7:$A$41,A19,'Absences 2017'!$F$7:$F$41,BASE!$S$4)</f>
        <v>0</v>
      </c>
      <c r="BK19" s="87">
        <f>SUMIFS('Absences 2017'!$L$7:$L$41,'Absences 2017'!$A$7:$A$41,A19,'Absences 2017'!$F$7:$F$41,BASE!$S$5)</f>
        <v>0</v>
      </c>
      <c r="BL19" s="86">
        <f>SUMIFS('Suivi des arrêts'!$AB$10:$AB$43,'Suivi des arrêts'!$A$10:$A$43,A19,'Suivi des arrêts'!$G$10:$G$43,BASE!$L$3)</f>
        <v>0</v>
      </c>
      <c r="BM19" s="12">
        <f>SUMIFS('Suivi des arrêts'!$AB$10:$AB$43,'Suivi des arrêts'!$A$10:$A$43,A19,'Suivi des arrêts'!$G$10:$G$43,BASE!$L$4)</f>
        <v>0</v>
      </c>
      <c r="BN19" s="12">
        <f t="shared" si="13"/>
        <v>0</v>
      </c>
      <c r="BO19" s="12">
        <f>SUMIFS('Suivi des arrêts'!$AB$10:$AB$43,'Suivi des arrêts'!$A$10:$A$43,A19,'Suivi des arrêts'!$G$10:$G$43,BASE!$L$1)</f>
        <v>0</v>
      </c>
      <c r="BP19" s="12">
        <f>SUMIFS('Suivi des arrêts'!$AB$10:$AB$43,'Suivi des arrêts'!$A$10:$A$43,A19,'Suivi des arrêts'!$G$10:$G$43,BASE!$L$2)</f>
        <v>0</v>
      </c>
      <c r="BQ19" s="12">
        <f t="shared" si="14"/>
        <v>0</v>
      </c>
      <c r="BR19" s="12">
        <f>SUMIFS('Suivi des arrêts'!$AB$10:$AB$43,'Suivi des arrêts'!$A$10:$A$43,A19,'Suivi des arrêts'!$G$10:$G$43,BASE!$L$5)</f>
        <v>0</v>
      </c>
      <c r="BS19" s="12">
        <f>SUMIFS('Suivi des arrêts'!$AB$10:$AB$43,'Suivi des arrêts'!$A$10:$A$43,A19,'Suivi des arrêts'!$G$10:$G$43,BASE!$L$6)</f>
        <v>0</v>
      </c>
      <c r="BT19" s="12">
        <f>SUMIFS('Suivi des arrêts'!$AB$10:$AB$43,'Suivi des arrêts'!$A$10:$A$43,A19,'Suivi des arrêts'!$G$10:$G$43,BASE!$L$8)</f>
        <v>0</v>
      </c>
      <c r="BU19" s="12">
        <f t="shared" si="15"/>
        <v>0</v>
      </c>
      <c r="BV19" s="12">
        <f>SUMIFS('Suivi des arrêts'!$AB$10:$AB$43,'Suivi des arrêts'!$A$10:$A$43,A19,'Suivi des arrêts'!$G$10:$G$43,BASE!$L$7)</f>
        <v>0</v>
      </c>
      <c r="BW19" s="12">
        <f>SUMIFS('Absences 2017'!$M$7:$M$41,'Absences 2017'!$A$7:$A$41,A19,'Absences 2017'!$F$7:$F$41,BASE!$S$2)</f>
        <v>0</v>
      </c>
      <c r="BX19" s="12">
        <f>SUMIFS('Absences 2017'!$M$7:$M$41,'Absences 2017'!$A$7:$A$41,A19,'Absences 2017'!$F$7:$F$41,BASE!$S$3)</f>
        <v>0</v>
      </c>
      <c r="BY19" s="12">
        <f>SUMIFS('Absences 2017'!$M$7:$M$41,'Absences 2017'!$A$7:$A$41,A19,'Absences 2017'!$F$7:$F$41,BASE!$S$4)</f>
        <v>0</v>
      </c>
      <c r="BZ19" s="87">
        <f>SUMIFS('Absences 2017'!$M$7:$M$41,'Absences 2017'!$A$7:$A$41,A19,'Absences 2017'!$F$7:$F$41,BASE!$S$5)</f>
        <v>0</v>
      </c>
      <c r="CA19" s="86">
        <f>SUMIFS('Suivi des arrêts'!$AC$10:$AC$43,'Suivi des arrêts'!$A$10:$A$43,A19,'Suivi des arrêts'!$G$10:$G$43,BASE!$L$3)</f>
        <v>0</v>
      </c>
      <c r="CB19" s="12">
        <f>SUMIFS('Suivi des arrêts'!$AC$10:$AC$43,'Suivi des arrêts'!$A$10:$A$43,A19,'Suivi des arrêts'!$G$10:$G$43,BASE!$L$4)</f>
        <v>0</v>
      </c>
      <c r="CC19" s="12">
        <f t="shared" si="16"/>
        <v>0</v>
      </c>
      <c r="CD19" s="12">
        <f>SUMIFS('Suivi des arrêts'!$AC$10:$AC$43,'Suivi des arrêts'!$A$10:$A$43,A19,'Suivi des arrêts'!$G$10:$G$43,BASE!$L$1)</f>
        <v>0</v>
      </c>
      <c r="CE19" s="12">
        <f>SUMIFS('Suivi des arrêts'!$AC$10:$AC$43,'Suivi des arrêts'!$A$10:$A$43,A19,'Suivi des arrêts'!$G$10:$G$43,BASE!$L$2)</f>
        <v>0</v>
      </c>
      <c r="CF19" s="12">
        <f t="shared" si="17"/>
        <v>0</v>
      </c>
      <c r="CG19" s="12">
        <f>SUMIFS('Suivi des arrêts'!$AC$10:$AC$43,'Suivi des arrêts'!$A$10:$A$43,A19,'Suivi des arrêts'!$G$10:$G$43,BASE!$L$5)</f>
        <v>0</v>
      </c>
      <c r="CH19" s="12">
        <f>SUMIFS('Suivi des arrêts'!$AC$10:$AC$43,'Suivi des arrêts'!$A$10:$A$43,A19,'Suivi des arrêts'!$G$10:$G$43,BASE!$L$6)</f>
        <v>0</v>
      </c>
      <c r="CI19" s="12">
        <f>SUMIFS('Suivi des arrêts'!$AC$10:$AC$43,'Suivi des arrêts'!$A$10:$A$43,A19,'Suivi des arrêts'!$G$10:$G$43,BASE!$L$8)</f>
        <v>0</v>
      </c>
      <c r="CJ19" s="12">
        <f t="shared" si="18"/>
        <v>0</v>
      </c>
      <c r="CK19" s="12">
        <f>SUMIFS('Suivi des arrêts'!$AC$10:$AC$43,'Suivi des arrêts'!$A$10:$A$43,A19,'Suivi des arrêts'!$G$10:$G$43,BASE!$L$7)</f>
        <v>0</v>
      </c>
      <c r="CL19" s="12">
        <f>SUMIFS('Absences 2017'!$N$7:$N$41,'Absences 2017'!$A$7:$A$41,A19,'Absences 2017'!$F$7:$F$41,BASE!$S$2)</f>
        <v>0</v>
      </c>
      <c r="CM19" s="12">
        <f>SUMIFS('Absences 2017'!$N$7:$N$41,'Absences 2017'!$A$7:$A$41,A19,'Absences 2017'!$F$7:$F$41,BASE!$S$3)</f>
        <v>0</v>
      </c>
      <c r="CN19" s="12">
        <f>SUMIFS('Absences 2017'!$N$7:$N$41,'Absences 2017'!$A$7:$A$41,A19,'Absences 2017'!$F$7:$F$41,BASE!$S$4)</f>
        <v>0</v>
      </c>
      <c r="CO19" s="87">
        <f>SUMIFS('Absences 2017'!$N$7:$N$41,'Absences 2017'!$A$7:$A$41,A19,'Absences 2017'!$F$7:$F$41,BASE!$S$5)</f>
        <v>0</v>
      </c>
      <c r="CP19" s="86">
        <f>SUMIFS('Suivi des arrêts'!$AD$10:$AD$43,'Suivi des arrêts'!$A$10:$A$43,A19,'Suivi des arrêts'!$G$10:$G$43,BASE!$L$3)</f>
        <v>0</v>
      </c>
      <c r="CQ19" s="12">
        <f>SUMIFS('Suivi des arrêts'!$AD$10:$AD$43,'Suivi des arrêts'!$A$10:$A$43,A19,'Suivi des arrêts'!$G$10:$G$43,BASE!$L$4)</f>
        <v>0</v>
      </c>
      <c r="CR19" s="12">
        <f t="shared" si="19"/>
        <v>0</v>
      </c>
      <c r="CS19" s="12">
        <f>SUMIFS('Suivi des arrêts'!$AD$10:$AD$43,'Suivi des arrêts'!$A$10:$A$43,A19,'Suivi des arrêts'!$G$10:$G$43,BASE!$L$1)</f>
        <v>0</v>
      </c>
      <c r="CT19" s="12">
        <f>SUMIFS('Suivi des arrêts'!$AD$10:$AD$43,'Suivi des arrêts'!$A$10:$A$43,A19,'Suivi des arrêts'!$G$10:$G$43,BASE!$L$2)</f>
        <v>0</v>
      </c>
      <c r="CU19" s="12">
        <f t="shared" si="20"/>
        <v>0</v>
      </c>
      <c r="CV19" s="12">
        <f>SUMIFS('Suivi des arrêts'!$AD$10:$AD$43,'Suivi des arrêts'!$A$10:$A$43,A19,'Suivi des arrêts'!$G$10:$G$43,BASE!$L$5)</f>
        <v>0</v>
      </c>
      <c r="CW19" s="12">
        <f>SUMIFS('Suivi des arrêts'!$AD$10:$AD$43,'Suivi des arrêts'!$A$10:$A$43,A19,'Suivi des arrêts'!$G$10:$G$43,BASE!$L$6)</f>
        <v>0</v>
      </c>
      <c r="CX19" s="12">
        <f>SUMIFS('Suivi des arrêts'!$AD$10:$AD$43,'Suivi des arrêts'!$A$10:$A$43,A19,'Suivi des arrêts'!$G$10:$G$43,BASE!$L$8)</f>
        <v>0</v>
      </c>
      <c r="CY19" s="12">
        <f t="shared" si="21"/>
        <v>0</v>
      </c>
      <c r="CZ19" s="12">
        <f>SUMIFS('Suivi des arrêts'!$AD$10:$AD$43,'Suivi des arrêts'!$A$10:$A$43,A19,'Suivi des arrêts'!$G$10:$G$43,BASE!$L$7)</f>
        <v>0</v>
      </c>
      <c r="DA19" s="12">
        <f>SUMIFS('Absences 2017'!$O$7:$O$41,'Absences 2017'!$A$7:$A$41,A19,'Absences 2017'!$F$7:$F$41,BASE!$S$2)</f>
        <v>0</v>
      </c>
      <c r="DB19" s="12">
        <f>SUMIFS('Absences 2017'!$O$7:$O$41,'Absences 2017'!$A$7:$A$41,A19,'Absences 2017'!$F$7:$F$41,BASE!$S$3)</f>
        <v>0</v>
      </c>
      <c r="DC19" s="12">
        <f>SUMIFS('Absences 2017'!$O$7:$O$41,'Absences 2017'!$A$7:$A$41,A19,'Absences 2017'!$F$7:$F$41,BASE!$S$4)</f>
        <v>0</v>
      </c>
      <c r="DD19" s="87">
        <f>SUMIFS('Absences 2017'!$O$7:$O$41,'Absences 2017'!$A$7:$A$41,A19,'Absences 2017'!$F$7:$F$41,BASE!$S$5)</f>
        <v>0</v>
      </c>
      <c r="DE19" s="86">
        <f>SUMIFS('Suivi des arrêts'!$AE$10:$AE$43,'Suivi des arrêts'!$A$10:$A$43,A19,'Suivi des arrêts'!$G$10:$G$43,BASE!$L$3)</f>
        <v>0</v>
      </c>
      <c r="DF19" s="12">
        <f>SUMIFS('Suivi des arrêts'!$AE$10:$AE$43,'Suivi des arrêts'!$A$10:$A$43,A19,'Suivi des arrêts'!$G$10:$G$43,BASE!$L$4)</f>
        <v>0</v>
      </c>
      <c r="DG19" s="12">
        <f t="shared" si="22"/>
        <v>0</v>
      </c>
      <c r="DH19" s="12">
        <f>SUMIFS('Suivi des arrêts'!$AE$10:$AE$43,'Suivi des arrêts'!$A$10:$A$43,A19,'Suivi des arrêts'!$G$10:$G$43,BASE!$L$1)</f>
        <v>0</v>
      </c>
      <c r="DI19" s="12">
        <f>SUMIFS('Suivi des arrêts'!$AE$10:$AE$43,'Suivi des arrêts'!$A$10:$A$43,A19,'Suivi des arrêts'!$G$10:$G$43,BASE!$L$2)</f>
        <v>0</v>
      </c>
      <c r="DJ19" s="12">
        <f t="shared" si="23"/>
        <v>0</v>
      </c>
      <c r="DK19" s="12">
        <f>SUMIFS('Suivi des arrêts'!$AE$10:$AE$43,'Suivi des arrêts'!$A$10:$A$43,A19,'Suivi des arrêts'!$G$10:$G$43,BASE!$L$5)</f>
        <v>0</v>
      </c>
      <c r="DL19" s="12">
        <f>SUMIFS('Suivi des arrêts'!$AE$10:$AE$43,'Suivi des arrêts'!$A$10:$A$43,A19,'Suivi des arrêts'!$G$10:$G$43,BASE!$L$6)</f>
        <v>0</v>
      </c>
      <c r="DM19" s="12">
        <f>SUMIFS('Suivi des arrêts'!$AE$10:$AE$43,'Suivi des arrêts'!$A$10:$A$43,A19,'Suivi des arrêts'!$G$10:$G$43,BASE!$L$8)</f>
        <v>0</v>
      </c>
      <c r="DN19" s="12">
        <f t="shared" si="24"/>
        <v>0</v>
      </c>
      <c r="DO19" s="12">
        <f>SUMIFS('Suivi des arrêts'!$AE$10:$AE$43,'Suivi des arrêts'!$A$10:$A$43,A19,'Suivi des arrêts'!$G$10:$G$43,BASE!$L$7)</f>
        <v>0</v>
      </c>
      <c r="DP19" s="12">
        <f>SUMIFS('Absences 2017'!$P$7:$P$41,'Absences 2017'!$A$7:$A$41,A19,'Absences 2017'!$F$7:$F$41,BASE!$S$2)</f>
        <v>0</v>
      </c>
      <c r="DQ19" s="12">
        <f>SUMIFS('Absences 2017'!$P$7:$P$41,'Absences 2017'!$A$7:$A$41,A19,'Absences 2017'!$F$7:$F$41,BASE!$S$3)</f>
        <v>0</v>
      </c>
      <c r="DR19" s="12">
        <f>SUMIFS('Absences 2017'!$P$7:$P$41,'Absences 2017'!$A$7:$A$41,A19,'Absences 2017'!$F$7:$F$41,BASE!$S$4)</f>
        <v>0</v>
      </c>
      <c r="DS19" s="87">
        <f>SUMIFS('Absences 2017'!$P$7:$P$41,'Absences 2017'!$A$7:$A$41,A19,'Absences 2017'!$F$7:$F$41,BASE!$S$5)</f>
        <v>0</v>
      </c>
      <c r="DT19" s="86">
        <f>SUMIFS('Suivi des arrêts'!$AF$10:$AF$43,'Suivi des arrêts'!$A$10:$A$43,A19,'Suivi des arrêts'!$G$10:$G$43,BASE!$L$3)</f>
        <v>0</v>
      </c>
      <c r="DU19" s="12">
        <f>SUMIFS('Suivi des arrêts'!$AF$10:$AF$43,'Suivi des arrêts'!$A$10:$A$43,A19,'Suivi des arrêts'!$G$10:$G$43,BASE!$L$4)</f>
        <v>0</v>
      </c>
      <c r="DV19" s="12">
        <f t="shared" si="25"/>
        <v>0</v>
      </c>
      <c r="DW19" s="12">
        <f>SUMIFS('Suivi des arrêts'!$AF$10:$AF$43,'Suivi des arrêts'!$A$10:$A$43,A19,'Suivi des arrêts'!$G$10:$G$43,BASE!$L$1)</f>
        <v>0</v>
      </c>
      <c r="DX19" s="12">
        <f>SUMIFS('Suivi des arrêts'!$AF$10:$AF$43,'Suivi des arrêts'!$A$10:$A$43,A19,'Suivi des arrêts'!$G$10:$G$43,BASE!$L$2)</f>
        <v>0</v>
      </c>
      <c r="DY19" s="12">
        <f t="shared" si="26"/>
        <v>0</v>
      </c>
      <c r="DZ19" s="12">
        <f>SUMIFS('Suivi des arrêts'!$AF$10:$AF$43,'Suivi des arrêts'!$A$10:$A$43,A19,'Suivi des arrêts'!$G$10:$G$43,BASE!$L$5)</f>
        <v>0</v>
      </c>
      <c r="EA19" s="12">
        <f>SUMIFS('Suivi des arrêts'!$AF$10:$AF$43,'Suivi des arrêts'!$A$10:$A$43,A19,'Suivi des arrêts'!$G$10:$G$43,BASE!$L$6)</f>
        <v>0</v>
      </c>
      <c r="EB19" s="12">
        <f>SUMIFS('Suivi des arrêts'!$AF$10:$AF$43,'Suivi des arrêts'!$A$10:$A$43,A19,'Suivi des arrêts'!$G$10:$G$43,BASE!$L$8)</f>
        <v>0</v>
      </c>
      <c r="EC19" s="12">
        <f t="shared" si="27"/>
        <v>0</v>
      </c>
      <c r="ED19" s="12">
        <f>SUMIFS('Suivi des arrêts'!$AF$10:$AF$43,'Suivi des arrêts'!$A$10:$A$43,A19,'Suivi des arrêts'!$G$10:$G$43,BASE!$L$7)</f>
        <v>0</v>
      </c>
      <c r="EE19" s="12">
        <f>SUMIFS('Absences 2017'!$Q$7:$Q$41,'Absences 2017'!$A$7:$A$41,A19,'Absences 2017'!$F$7:$F$41,BASE!$S$2)</f>
        <v>0</v>
      </c>
      <c r="EF19" s="12">
        <f>SUMIFS('Absences 2017'!$Q$7:$Q$41,'Absences 2017'!$A$7:$A$41,A19,'Absences 2017'!$F$7:$F$41,BASE!$S$3)</f>
        <v>0</v>
      </c>
      <c r="EG19" s="12">
        <f>SUMIFS('Absences 2017'!$Q$7:$Q$41,'Absences 2017'!$A$7:$A$41,A19,'Absences 2017'!$F$7:$F$41,BASE!$S$4)</f>
        <v>0</v>
      </c>
      <c r="EH19" s="87">
        <f>SUMIFS('Absences 2017'!$Q$7:$Q$41,'Absences 2017'!$A$7:$A$41,A19,'Absences 2017'!$F$7:$F$41,BASE!$S$5)</f>
        <v>0</v>
      </c>
      <c r="EI19" s="86">
        <f>SUMIFS('Suivi des arrêts'!$AG$10:$AG$43,'Suivi des arrêts'!$A$10:$A$43,A19,'Suivi des arrêts'!$G$10:$G$43,BASE!$L$3)</f>
        <v>0</v>
      </c>
      <c r="EJ19" s="12">
        <f>SUMIFS('Suivi des arrêts'!$AG$10:$AG$43,'Suivi des arrêts'!$A$10:$A$43,A19,'Suivi des arrêts'!$G$10:$G$43,BASE!$L$4)</f>
        <v>0</v>
      </c>
      <c r="EK19" s="12">
        <f t="shared" si="28"/>
        <v>0</v>
      </c>
      <c r="EL19" s="12">
        <f>SUMIFS('Suivi des arrêts'!$AG$10:$AG$43,'Suivi des arrêts'!$A$10:$A$43,A19,'Suivi des arrêts'!$G$10:$G$43,BASE!$L$1)</f>
        <v>0</v>
      </c>
      <c r="EM19" s="12">
        <f>SUMIFS('Suivi des arrêts'!$AG$10:$AG$43,'Suivi des arrêts'!$A$10:$A$43,A19,'Suivi des arrêts'!$G$10:$G$43,BASE!$L$2)</f>
        <v>0</v>
      </c>
      <c r="EN19" s="12">
        <f t="shared" si="29"/>
        <v>0</v>
      </c>
      <c r="EO19" s="12">
        <f>SUMIFS('Suivi des arrêts'!$AG$10:$AG$43,'Suivi des arrêts'!$A$10:$A$43,A19,'Suivi des arrêts'!$G$10:$G$43,BASE!$L$5)</f>
        <v>0</v>
      </c>
      <c r="EP19" s="12">
        <f>SUMIFS('Suivi des arrêts'!$AG$10:$AG$43,'Suivi des arrêts'!$A$10:$A$43,A19,'Suivi des arrêts'!$G$10:$G$43,BASE!$L$6)</f>
        <v>0</v>
      </c>
      <c r="EQ19" s="12">
        <f>SUMIFS('Suivi des arrêts'!$AG$10:$AG$43,'Suivi des arrêts'!$A$10:$A$43,A19,'Suivi des arrêts'!$G$10:$G$43,BASE!$L$8)</f>
        <v>0</v>
      </c>
      <c r="ER19" s="12">
        <f t="shared" si="30"/>
        <v>0</v>
      </c>
      <c r="ES19" s="12">
        <f>SUMIFS('Suivi des arrêts'!$AG$10:$AG$43,'Suivi des arrêts'!$A$10:$A$43,A19,'Suivi des arrêts'!$G$10:$G$43,BASE!$L$7)</f>
        <v>0</v>
      </c>
      <c r="ET19" s="12">
        <f>SUMIFS('Absences 2017'!$R$7:$R$41,'Absences 2017'!$A$7:$A$41,A19,'Absences 2017'!$F$7:$F$41,BASE!$S$2)</f>
        <v>0</v>
      </c>
      <c r="EU19" s="12">
        <f>SUMIFS('Absences 2017'!$R$7:$R$41,'Absences 2017'!$A$7:$A$41,A19,'Absences 2017'!$F$7:$F$41,BASE!$S$3)</f>
        <v>0</v>
      </c>
      <c r="EV19" s="12">
        <f>SUMIFS('Absences 2017'!$R$7:$R$41,'Absences 2017'!$A$7:$A$41,A19,'Absences 2017'!$F$7:$F$41,BASE!$S$4)</f>
        <v>0</v>
      </c>
      <c r="EW19" s="87">
        <f>SUMIFS('Absences 2017'!$R$7:$R$41,'Absences 2017'!$A$7:$A$41,A19,'Absences 2017'!$F$7:$F$41,BASE!$S$5)</f>
        <v>0</v>
      </c>
      <c r="EX19" s="86">
        <f>SUMIFS('Suivi des arrêts'!$AH$10:$AH$43,'Suivi des arrêts'!$A$10:$A$43,A19,'Suivi des arrêts'!$G$10:$G$43,BASE!$L$3)</f>
        <v>0</v>
      </c>
      <c r="EY19" s="12">
        <f>SUMIFS('Suivi des arrêts'!$AH$10:$AH$43,'Suivi des arrêts'!$A$10:$A$43,A19,'Suivi des arrêts'!$G$10:$G$43,BASE!$L$4)</f>
        <v>0</v>
      </c>
      <c r="EZ19" s="12">
        <f t="shared" si="31"/>
        <v>0</v>
      </c>
      <c r="FA19" s="12">
        <f>SUMIFS('Suivi des arrêts'!$AH$10:$AH$43,'Suivi des arrêts'!$A$10:$A$43,A19,'Suivi des arrêts'!$G$10:$G$43,BASE!$L$1)</f>
        <v>0</v>
      </c>
      <c r="FB19" s="12">
        <f>SUMIFS('Suivi des arrêts'!$AH$10:$AH$43,'Suivi des arrêts'!$A$10:$A$43,A19,'Suivi des arrêts'!$G$10:$G$43,BASE!$L$2)</f>
        <v>0</v>
      </c>
      <c r="FC19" s="12">
        <f t="shared" si="32"/>
        <v>0</v>
      </c>
      <c r="FD19" s="12">
        <f>SUMIFS('Suivi des arrêts'!$AH$10:$AH$43,'Suivi des arrêts'!$A$10:$A$43,A19,'Suivi des arrêts'!$G$10:$G$43,BASE!$L$5)</f>
        <v>0</v>
      </c>
      <c r="FE19" s="12">
        <f>SUMIFS('Suivi des arrêts'!$AH$10:$AH$43,'Suivi des arrêts'!$A$10:$A$43,A19,'Suivi des arrêts'!$G$10:$G$43,BASE!$L$6)</f>
        <v>0</v>
      </c>
      <c r="FF19" s="12">
        <f>SUMIFS('Suivi des arrêts'!$AH$10:$AH$43,'Suivi des arrêts'!$A$10:$A$43,A19,'Suivi des arrêts'!$G$10:$G$43,BASE!$L$8)</f>
        <v>0</v>
      </c>
      <c r="FG19" s="12">
        <f t="shared" si="33"/>
        <v>0</v>
      </c>
      <c r="FH19" s="12">
        <f>SUMIFS('Suivi des arrêts'!$AH$10:$AH$43,'Suivi des arrêts'!$A$10:$A$43,A19,'Suivi des arrêts'!$G$10:$G$43,BASE!$L$7)</f>
        <v>0</v>
      </c>
      <c r="FI19" s="12">
        <f>SUMIFS('Absences 2017'!$S$7:$S$41,'Absences 2017'!$A$7:$A$41,A19,'Absences 2017'!$F$7:$F$41,BASE!$S$2)</f>
        <v>0</v>
      </c>
      <c r="FJ19" s="12">
        <f>SUMIFS('Absences 2017'!$S$7:$S$41,'Absences 2017'!$A$7:$A$41,A19,'Absences 2017'!$F$7:$F$41,BASE!$S$3)</f>
        <v>0</v>
      </c>
      <c r="FK19" s="12">
        <f>SUMIFS('Absences 2017'!$S$7:$S$41,'Absences 2017'!$A$7:$A$41,A19,'Absences 2017'!$F$7:$F$41,BASE!$S$4)</f>
        <v>0</v>
      </c>
      <c r="FL19" s="87">
        <f>SUMIFS('Absences 2017'!$S$7:$S$41,'Absences 2017'!$A$7:$A$41,A19,'Absences 2017'!$F$7:$F$41,BASE!$S$5)</f>
        <v>0</v>
      </c>
      <c r="FM19" s="86">
        <f>SUMIFS('Suivi des arrêts'!$AI$10:$AI$43,'Suivi des arrêts'!$A$10:$A$43,A19,'Suivi des arrêts'!$G$10:$G$43,BASE!$L$3)</f>
        <v>0</v>
      </c>
      <c r="FN19" s="12">
        <f>SUMIFS('Suivi des arrêts'!$AI$10:$AI$43,'Suivi des arrêts'!$A$10:$A$43,A19,'Suivi des arrêts'!$G$10:$G$43,BASE!$L$4)</f>
        <v>0</v>
      </c>
      <c r="FO19" s="12">
        <f t="shared" si="34"/>
        <v>0</v>
      </c>
      <c r="FP19" s="12">
        <f>SUMIFS('Suivi des arrêts'!$AI$10:$AI$43,'Suivi des arrêts'!$A$10:$A$43,A19,'Suivi des arrêts'!$G$10:$G$43,BASE!$L$1)</f>
        <v>0</v>
      </c>
      <c r="FQ19" s="12">
        <f>SUMIFS('Suivi des arrêts'!$AI$10:$AI$43,'Suivi des arrêts'!$A$10:$A$43,A19,'Suivi des arrêts'!$G$10:$G$43,BASE!$L$2)</f>
        <v>0</v>
      </c>
      <c r="FR19" s="12">
        <f t="shared" si="35"/>
        <v>0</v>
      </c>
      <c r="FS19" s="12">
        <f>SUMIFS('Suivi des arrêts'!$AI$10:$AI$43,'Suivi des arrêts'!$A$10:$A$43,A19,'Suivi des arrêts'!$G$10:$G$43,BASE!$L$5)</f>
        <v>0</v>
      </c>
      <c r="FT19" s="12">
        <f>SUMIFS('Suivi des arrêts'!$AI$10:$AI$43,'Suivi des arrêts'!$A$10:$A$43,A19,'Suivi des arrêts'!$G$10:$G$43,BASE!$L$6)</f>
        <v>0</v>
      </c>
      <c r="FU19" s="12">
        <f>SUMIFS('Suivi des arrêts'!$AI$10:$AI$43,'Suivi des arrêts'!$A$10:$A$43,A19,'Suivi des arrêts'!$G$10:$G$43,BASE!$L$8)</f>
        <v>0</v>
      </c>
      <c r="FV19" s="12">
        <f t="shared" si="36"/>
        <v>0</v>
      </c>
      <c r="FW19" s="12">
        <f>SUMIFS('Suivi des arrêts'!$AI$10:$AI$43,'Suivi des arrêts'!$A$10:$A$43,A19,'Suivi des arrêts'!$G$10:$G$43,BASE!$L$7)</f>
        <v>0</v>
      </c>
      <c r="FX19" s="12">
        <f>SUMIFS('Absences 2017'!$T$7:$T$41,'Absences 2017'!$A$7:$A$41,A19,'Absences 2017'!$F$7:$F$41,BASE!$S$2)</f>
        <v>0</v>
      </c>
      <c r="FY19" s="12">
        <f>SUMIFS('Absences 2017'!$T$7:$T$41,'Absences 2017'!$A$7:$A$41,A19,'Absences 2017'!$F$7:$F$41,BASE!$S$3)</f>
        <v>0</v>
      </c>
      <c r="FZ19" s="12">
        <f>SUMIFS('Absences 2017'!$T$7:$T$41,'Absences 2017'!$A$7:$A$41,A19,'Absences 2017'!$F$7:$F$41,BASE!$S$4)</f>
        <v>0</v>
      </c>
      <c r="GA19" s="87">
        <f>SUMIFS('Absences 2017'!$T$7:$T$41,'Absences 2017'!$A$7:$A$41,A19,'Absences 2017'!$F$7:$F$41,BASE!$S$5)</f>
        <v>0</v>
      </c>
      <c r="GB19" s="22">
        <f t="shared" si="37"/>
        <v>0</v>
      </c>
      <c r="GC19" s="22">
        <f t="shared" si="38"/>
        <v>0</v>
      </c>
      <c r="GD19" s="22">
        <f>+M19+AB19+AQ19+BF19+BU19+CJ19+CY19+DN19+EC19+ER19+FG19+FV19</f>
        <v>0</v>
      </c>
      <c r="GE19" s="22">
        <f t="shared" ref="GE19:GI19" si="40">+N19+AC19+AR19+BG19+BV19+CK19+CZ19+DO19+ED19+ES19+FH19+FW19</f>
        <v>0</v>
      </c>
      <c r="GF19" s="22">
        <f t="shared" si="40"/>
        <v>0</v>
      </c>
      <c r="GG19" s="22">
        <f t="shared" si="40"/>
        <v>0</v>
      </c>
      <c r="GH19" s="22">
        <f t="shared" si="40"/>
        <v>0</v>
      </c>
      <c r="GI19" s="22">
        <f t="shared" si="40"/>
        <v>0</v>
      </c>
    </row>
    <row r="20" spans="1:191" ht="15.75" thickBot="1" x14ac:dyDescent="0.3">
      <c r="A20" s="122"/>
      <c r="B20" s="114"/>
      <c r="C20" s="114"/>
      <c r="D20" s="88">
        <f t="shared" ref="D20:R20" si="41">+SUM(D3:D19)</f>
        <v>0</v>
      </c>
      <c r="E20" s="89">
        <f t="shared" si="41"/>
        <v>0</v>
      </c>
      <c r="F20" s="89">
        <f t="shared" si="41"/>
        <v>0</v>
      </c>
      <c r="G20" s="89">
        <f t="shared" si="41"/>
        <v>0</v>
      </c>
      <c r="H20" s="89">
        <f t="shared" si="41"/>
        <v>0</v>
      </c>
      <c r="I20" s="89">
        <f t="shared" si="41"/>
        <v>0</v>
      </c>
      <c r="J20" s="89">
        <f t="shared" si="41"/>
        <v>0</v>
      </c>
      <c r="K20" s="89">
        <f t="shared" si="41"/>
        <v>0</v>
      </c>
      <c r="L20" s="89">
        <f t="shared" si="41"/>
        <v>0</v>
      </c>
      <c r="M20" s="89">
        <f t="shared" si="41"/>
        <v>0</v>
      </c>
      <c r="N20" s="89">
        <f>+SUM(N3:N19)</f>
        <v>0</v>
      </c>
      <c r="O20" s="89">
        <f t="shared" ref="O20:Q20" si="42">+SUM(O3:O19)</f>
        <v>0</v>
      </c>
      <c r="P20" s="89">
        <f t="shared" si="42"/>
        <v>0</v>
      </c>
      <c r="Q20" s="89">
        <f t="shared" si="42"/>
        <v>0</v>
      </c>
      <c r="R20" s="90">
        <f t="shared" si="41"/>
        <v>0</v>
      </c>
      <c r="S20" s="88">
        <f t="shared" ref="S20:AB20" si="43">+SUM(S3:S19)</f>
        <v>0</v>
      </c>
      <c r="T20" s="89">
        <f t="shared" si="43"/>
        <v>0</v>
      </c>
      <c r="U20" s="89">
        <f t="shared" si="43"/>
        <v>0</v>
      </c>
      <c r="V20" s="89">
        <f t="shared" si="43"/>
        <v>0</v>
      </c>
      <c r="W20" s="89">
        <f t="shared" si="43"/>
        <v>0</v>
      </c>
      <c r="X20" s="89">
        <f t="shared" si="43"/>
        <v>0</v>
      </c>
      <c r="Y20" s="89">
        <f t="shared" si="43"/>
        <v>0</v>
      </c>
      <c r="Z20" s="89">
        <f t="shared" si="43"/>
        <v>0</v>
      </c>
      <c r="AA20" s="89">
        <f t="shared" si="43"/>
        <v>0</v>
      </c>
      <c r="AB20" s="89">
        <f t="shared" si="43"/>
        <v>0</v>
      </c>
      <c r="AC20" s="89">
        <f>+SUM(AC3:AC19)</f>
        <v>0</v>
      </c>
      <c r="AD20" s="89">
        <f t="shared" ref="AD20:AQ20" si="44">+SUM(AD3:AD19)</f>
        <v>0</v>
      </c>
      <c r="AE20" s="89">
        <f t="shared" si="44"/>
        <v>0</v>
      </c>
      <c r="AF20" s="89">
        <f t="shared" si="44"/>
        <v>0</v>
      </c>
      <c r="AG20" s="90">
        <f t="shared" si="44"/>
        <v>0</v>
      </c>
      <c r="AH20" s="88">
        <f t="shared" si="44"/>
        <v>0</v>
      </c>
      <c r="AI20" s="89">
        <f t="shared" si="44"/>
        <v>0</v>
      </c>
      <c r="AJ20" s="89">
        <f t="shared" si="44"/>
        <v>0</v>
      </c>
      <c r="AK20" s="89">
        <f t="shared" si="44"/>
        <v>0</v>
      </c>
      <c r="AL20" s="89">
        <f t="shared" si="44"/>
        <v>0</v>
      </c>
      <c r="AM20" s="89">
        <f t="shared" si="44"/>
        <v>0</v>
      </c>
      <c r="AN20" s="89">
        <f t="shared" si="44"/>
        <v>0</v>
      </c>
      <c r="AO20" s="89">
        <f t="shared" si="44"/>
        <v>0</v>
      </c>
      <c r="AP20" s="89">
        <f t="shared" si="44"/>
        <v>0</v>
      </c>
      <c r="AQ20" s="89">
        <f t="shared" si="44"/>
        <v>0</v>
      </c>
      <c r="AR20" s="89">
        <f>+SUM(AR3:AR19)</f>
        <v>0</v>
      </c>
      <c r="AS20" s="89">
        <f t="shared" ref="AS20:BF20" si="45">+SUM(AS3:AS19)</f>
        <v>0</v>
      </c>
      <c r="AT20" s="89">
        <f t="shared" si="45"/>
        <v>0</v>
      </c>
      <c r="AU20" s="89">
        <f t="shared" si="45"/>
        <v>0</v>
      </c>
      <c r="AV20" s="90">
        <f t="shared" si="45"/>
        <v>0</v>
      </c>
      <c r="AW20" s="88">
        <f t="shared" si="45"/>
        <v>0</v>
      </c>
      <c r="AX20" s="89">
        <f t="shared" si="45"/>
        <v>0</v>
      </c>
      <c r="AY20" s="89">
        <f t="shared" si="45"/>
        <v>0</v>
      </c>
      <c r="AZ20" s="89">
        <f t="shared" si="45"/>
        <v>0</v>
      </c>
      <c r="BA20" s="89">
        <f t="shared" si="45"/>
        <v>0</v>
      </c>
      <c r="BB20" s="89">
        <f t="shared" si="45"/>
        <v>0</v>
      </c>
      <c r="BC20" s="89">
        <f t="shared" si="45"/>
        <v>0</v>
      </c>
      <c r="BD20" s="89">
        <f t="shared" si="45"/>
        <v>0</v>
      </c>
      <c r="BE20" s="89">
        <f t="shared" si="45"/>
        <v>0</v>
      </c>
      <c r="BF20" s="89">
        <f t="shared" si="45"/>
        <v>0</v>
      </c>
      <c r="BG20" s="89">
        <f>+SUM(BG3:BG19)</f>
        <v>0</v>
      </c>
      <c r="BH20" s="89">
        <f t="shared" ref="BH20:BU20" si="46">+SUM(BH3:BH19)</f>
        <v>0</v>
      </c>
      <c r="BI20" s="89">
        <f t="shared" si="46"/>
        <v>0</v>
      </c>
      <c r="BJ20" s="89">
        <f t="shared" si="46"/>
        <v>0</v>
      </c>
      <c r="BK20" s="90">
        <f t="shared" si="46"/>
        <v>0</v>
      </c>
      <c r="BL20" s="88">
        <f t="shared" si="46"/>
        <v>0</v>
      </c>
      <c r="BM20" s="89">
        <f t="shared" si="46"/>
        <v>0</v>
      </c>
      <c r="BN20" s="89">
        <f t="shared" si="46"/>
        <v>0</v>
      </c>
      <c r="BO20" s="89">
        <f t="shared" si="46"/>
        <v>0</v>
      </c>
      <c r="BP20" s="89">
        <f t="shared" si="46"/>
        <v>0</v>
      </c>
      <c r="BQ20" s="89">
        <f t="shared" si="46"/>
        <v>0</v>
      </c>
      <c r="BR20" s="89">
        <f t="shared" si="46"/>
        <v>0</v>
      </c>
      <c r="BS20" s="89">
        <f t="shared" si="46"/>
        <v>0</v>
      </c>
      <c r="BT20" s="89">
        <f t="shared" si="46"/>
        <v>0</v>
      </c>
      <c r="BU20" s="89">
        <f t="shared" si="46"/>
        <v>0</v>
      </c>
      <c r="BV20" s="89">
        <f>+SUM(BV3:BV19)</f>
        <v>0</v>
      </c>
      <c r="BW20" s="89">
        <f t="shared" ref="BW20:CJ20" si="47">+SUM(BW3:BW19)</f>
        <v>0</v>
      </c>
      <c r="BX20" s="89">
        <f t="shared" si="47"/>
        <v>0</v>
      </c>
      <c r="BY20" s="89">
        <f t="shared" si="47"/>
        <v>0</v>
      </c>
      <c r="BZ20" s="90">
        <f t="shared" si="47"/>
        <v>0</v>
      </c>
      <c r="CA20" s="88">
        <f t="shared" si="47"/>
        <v>0</v>
      </c>
      <c r="CB20" s="89">
        <f t="shared" si="47"/>
        <v>0</v>
      </c>
      <c r="CC20" s="89">
        <f t="shared" si="47"/>
        <v>0</v>
      </c>
      <c r="CD20" s="89">
        <f t="shared" si="47"/>
        <v>0</v>
      </c>
      <c r="CE20" s="89">
        <f t="shared" si="47"/>
        <v>0</v>
      </c>
      <c r="CF20" s="89">
        <f t="shared" si="47"/>
        <v>0</v>
      </c>
      <c r="CG20" s="89">
        <f t="shared" si="47"/>
        <v>0</v>
      </c>
      <c r="CH20" s="89">
        <f t="shared" si="47"/>
        <v>0</v>
      </c>
      <c r="CI20" s="89">
        <f t="shared" si="47"/>
        <v>0</v>
      </c>
      <c r="CJ20" s="89">
        <f t="shared" si="47"/>
        <v>0</v>
      </c>
      <c r="CK20" s="89">
        <f>+SUM(CK3:CK19)</f>
        <v>0</v>
      </c>
      <c r="CL20" s="89">
        <f t="shared" ref="CL20:CY20" si="48">+SUM(CL3:CL19)</f>
        <v>0</v>
      </c>
      <c r="CM20" s="89">
        <f t="shared" si="48"/>
        <v>0</v>
      </c>
      <c r="CN20" s="89">
        <f t="shared" si="48"/>
        <v>0</v>
      </c>
      <c r="CO20" s="90">
        <f t="shared" si="48"/>
        <v>0</v>
      </c>
      <c r="CP20" s="88">
        <f t="shared" si="48"/>
        <v>0</v>
      </c>
      <c r="CQ20" s="89">
        <f t="shared" si="48"/>
        <v>0</v>
      </c>
      <c r="CR20" s="89">
        <f t="shared" si="48"/>
        <v>0</v>
      </c>
      <c r="CS20" s="89">
        <f t="shared" si="48"/>
        <v>0</v>
      </c>
      <c r="CT20" s="89">
        <f t="shared" si="48"/>
        <v>0</v>
      </c>
      <c r="CU20" s="89">
        <f t="shared" si="48"/>
        <v>0</v>
      </c>
      <c r="CV20" s="89">
        <f t="shared" si="48"/>
        <v>0</v>
      </c>
      <c r="CW20" s="89">
        <f t="shared" si="48"/>
        <v>0</v>
      </c>
      <c r="CX20" s="89">
        <f t="shared" si="48"/>
        <v>0</v>
      </c>
      <c r="CY20" s="89">
        <f t="shared" si="48"/>
        <v>0</v>
      </c>
      <c r="CZ20" s="89">
        <f>+SUM(CZ3:CZ19)</f>
        <v>0</v>
      </c>
      <c r="DA20" s="89">
        <f t="shared" ref="DA20:DN20" si="49">+SUM(DA3:DA19)</f>
        <v>0</v>
      </c>
      <c r="DB20" s="89">
        <f t="shared" si="49"/>
        <v>0</v>
      </c>
      <c r="DC20" s="89">
        <f t="shared" si="49"/>
        <v>0</v>
      </c>
      <c r="DD20" s="90">
        <f t="shared" si="49"/>
        <v>0</v>
      </c>
      <c r="DE20" s="88">
        <f t="shared" si="49"/>
        <v>0</v>
      </c>
      <c r="DF20" s="89">
        <f t="shared" si="49"/>
        <v>0</v>
      </c>
      <c r="DG20" s="89">
        <f t="shared" si="49"/>
        <v>0</v>
      </c>
      <c r="DH20" s="89">
        <f t="shared" si="49"/>
        <v>0</v>
      </c>
      <c r="DI20" s="89">
        <f t="shared" si="49"/>
        <v>0</v>
      </c>
      <c r="DJ20" s="89">
        <f t="shared" si="49"/>
        <v>0</v>
      </c>
      <c r="DK20" s="89">
        <f t="shared" si="49"/>
        <v>0</v>
      </c>
      <c r="DL20" s="89">
        <f t="shared" si="49"/>
        <v>0</v>
      </c>
      <c r="DM20" s="89">
        <f t="shared" si="49"/>
        <v>0</v>
      </c>
      <c r="DN20" s="89">
        <f t="shared" si="49"/>
        <v>0</v>
      </c>
      <c r="DO20" s="89">
        <f>+SUM(DO3:DO19)</f>
        <v>0</v>
      </c>
      <c r="DP20" s="89">
        <f t="shared" ref="DP20:EC20" si="50">+SUM(DP3:DP19)</f>
        <v>0</v>
      </c>
      <c r="DQ20" s="89">
        <f t="shared" si="50"/>
        <v>0</v>
      </c>
      <c r="DR20" s="89">
        <f t="shared" si="50"/>
        <v>0</v>
      </c>
      <c r="DS20" s="90">
        <f t="shared" si="50"/>
        <v>0</v>
      </c>
      <c r="DT20" s="88">
        <f t="shared" si="50"/>
        <v>0</v>
      </c>
      <c r="DU20" s="89">
        <f t="shared" si="50"/>
        <v>0</v>
      </c>
      <c r="DV20" s="89">
        <f t="shared" si="50"/>
        <v>0</v>
      </c>
      <c r="DW20" s="89">
        <f t="shared" si="50"/>
        <v>0</v>
      </c>
      <c r="DX20" s="89">
        <f t="shared" si="50"/>
        <v>0</v>
      </c>
      <c r="DY20" s="89">
        <f t="shared" si="50"/>
        <v>0</v>
      </c>
      <c r="DZ20" s="89">
        <f t="shared" si="50"/>
        <v>0</v>
      </c>
      <c r="EA20" s="89">
        <f t="shared" si="50"/>
        <v>0</v>
      </c>
      <c r="EB20" s="89">
        <f t="shared" si="50"/>
        <v>0</v>
      </c>
      <c r="EC20" s="89">
        <f t="shared" si="50"/>
        <v>0</v>
      </c>
      <c r="ED20" s="89">
        <f>+SUM(ED3:ED19)</f>
        <v>0</v>
      </c>
      <c r="EE20" s="89">
        <f t="shared" ref="EE20:ER20" si="51">+SUM(EE3:EE19)</f>
        <v>0</v>
      </c>
      <c r="EF20" s="89">
        <f t="shared" si="51"/>
        <v>0</v>
      </c>
      <c r="EG20" s="89">
        <f t="shared" si="51"/>
        <v>0</v>
      </c>
      <c r="EH20" s="90">
        <f t="shared" si="51"/>
        <v>0</v>
      </c>
      <c r="EI20" s="88">
        <f t="shared" si="51"/>
        <v>0</v>
      </c>
      <c r="EJ20" s="89">
        <f t="shared" si="51"/>
        <v>0</v>
      </c>
      <c r="EK20" s="89">
        <f t="shared" si="51"/>
        <v>0</v>
      </c>
      <c r="EL20" s="89">
        <f t="shared" si="51"/>
        <v>0</v>
      </c>
      <c r="EM20" s="89">
        <f t="shared" si="51"/>
        <v>0</v>
      </c>
      <c r="EN20" s="89">
        <f t="shared" si="51"/>
        <v>0</v>
      </c>
      <c r="EO20" s="89">
        <f t="shared" si="51"/>
        <v>0</v>
      </c>
      <c r="EP20" s="89">
        <f t="shared" si="51"/>
        <v>0</v>
      </c>
      <c r="EQ20" s="89">
        <f t="shared" si="51"/>
        <v>0</v>
      </c>
      <c r="ER20" s="89">
        <f t="shared" si="51"/>
        <v>0</v>
      </c>
      <c r="ES20" s="89">
        <f>+SUM(ES3:ES19)</f>
        <v>0</v>
      </c>
      <c r="ET20" s="89">
        <f t="shared" ref="ET20:FG20" si="52">+SUM(ET3:ET19)</f>
        <v>0</v>
      </c>
      <c r="EU20" s="89">
        <f t="shared" si="52"/>
        <v>0</v>
      </c>
      <c r="EV20" s="89">
        <f t="shared" si="52"/>
        <v>0</v>
      </c>
      <c r="EW20" s="90">
        <f t="shared" si="52"/>
        <v>0</v>
      </c>
      <c r="EX20" s="88">
        <f t="shared" si="52"/>
        <v>0</v>
      </c>
      <c r="EY20" s="89">
        <f t="shared" si="52"/>
        <v>0</v>
      </c>
      <c r="EZ20" s="89">
        <f t="shared" si="52"/>
        <v>0</v>
      </c>
      <c r="FA20" s="89">
        <f t="shared" si="52"/>
        <v>0</v>
      </c>
      <c r="FB20" s="89">
        <f t="shared" si="52"/>
        <v>0</v>
      </c>
      <c r="FC20" s="89">
        <f t="shared" si="52"/>
        <v>0</v>
      </c>
      <c r="FD20" s="89">
        <f t="shared" si="52"/>
        <v>0</v>
      </c>
      <c r="FE20" s="89">
        <f t="shared" si="52"/>
        <v>0</v>
      </c>
      <c r="FF20" s="89">
        <f t="shared" si="52"/>
        <v>0</v>
      </c>
      <c r="FG20" s="89">
        <f t="shared" si="52"/>
        <v>0</v>
      </c>
      <c r="FH20" s="89">
        <f>+SUM(FH3:FH19)</f>
        <v>0</v>
      </c>
      <c r="FI20" s="89">
        <f t="shared" ref="FI20:FV20" si="53">+SUM(FI3:FI19)</f>
        <v>0</v>
      </c>
      <c r="FJ20" s="89">
        <f t="shared" si="53"/>
        <v>0</v>
      </c>
      <c r="FK20" s="89">
        <f t="shared" si="53"/>
        <v>0</v>
      </c>
      <c r="FL20" s="90">
        <f t="shared" si="53"/>
        <v>0</v>
      </c>
      <c r="FM20" s="88">
        <f t="shared" si="53"/>
        <v>0</v>
      </c>
      <c r="FN20" s="89">
        <f t="shared" si="53"/>
        <v>0</v>
      </c>
      <c r="FO20" s="89">
        <f t="shared" si="53"/>
        <v>0</v>
      </c>
      <c r="FP20" s="89">
        <f t="shared" si="53"/>
        <v>0</v>
      </c>
      <c r="FQ20" s="89">
        <f t="shared" si="53"/>
        <v>0</v>
      </c>
      <c r="FR20" s="89">
        <f t="shared" si="53"/>
        <v>0</v>
      </c>
      <c r="FS20" s="89">
        <f t="shared" si="53"/>
        <v>0</v>
      </c>
      <c r="FT20" s="89">
        <f t="shared" si="53"/>
        <v>0</v>
      </c>
      <c r="FU20" s="89">
        <f t="shared" si="53"/>
        <v>0</v>
      </c>
      <c r="FV20" s="89">
        <f t="shared" si="53"/>
        <v>0</v>
      </c>
      <c r="FW20" s="89">
        <f>+SUM(FW3:FW19)</f>
        <v>0</v>
      </c>
      <c r="FX20" s="89">
        <f t="shared" ref="FX20:GD20" si="54">+SUM(FX3:FX19)</f>
        <v>0</v>
      </c>
      <c r="FY20" s="89">
        <f t="shared" si="54"/>
        <v>0</v>
      </c>
      <c r="FZ20" s="89">
        <f t="shared" si="54"/>
        <v>0</v>
      </c>
      <c r="GA20" s="90">
        <f t="shared" si="54"/>
        <v>0</v>
      </c>
      <c r="GB20" s="93">
        <f t="shared" si="54"/>
        <v>0</v>
      </c>
      <c r="GC20" s="93">
        <f t="shared" si="54"/>
        <v>0</v>
      </c>
      <c r="GD20" s="93">
        <f t="shared" si="54"/>
        <v>0</v>
      </c>
      <c r="GE20" s="93">
        <f>+SUM(GE3:GE19)</f>
        <v>0</v>
      </c>
      <c r="GF20" s="93">
        <f t="shared" ref="GF20:GI20" si="55">+SUM(GF3:GF19)</f>
        <v>0</v>
      </c>
      <c r="GG20" s="93">
        <f t="shared" si="55"/>
        <v>0</v>
      </c>
      <c r="GH20" s="93">
        <f t="shared" si="55"/>
        <v>0</v>
      </c>
      <c r="GI20" s="94">
        <f t="shared" si="55"/>
        <v>0</v>
      </c>
    </row>
  </sheetData>
  <autoFilter ref="B1:C2"/>
  <mergeCells count="17">
    <mergeCell ref="AH1:AV1"/>
    <mergeCell ref="EI1:EW1"/>
    <mergeCell ref="EX1:FL1"/>
    <mergeCell ref="FM1:GA1"/>
    <mergeCell ref="A20:C20"/>
    <mergeCell ref="A1:A2"/>
    <mergeCell ref="B1:B2"/>
    <mergeCell ref="C1:C2"/>
    <mergeCell ref="D1:R1"/>
    <mergeCell ref="S1:AG1"/>
    <mergeCell ref="GB1:GI1"/>
    <mergeCell ref="AW1:BK1"/>
    <mergeCell ref="BL1:BZ1"/>
    <mergeCell ref="CA1:CO1"/>
    <mergeCell ref="CP1:DD1"/>
    <mergeCell ref="DE1:DS1"/>
    <mergeCell ref="DT1:EH1"/>
  </mergeCells>
  <conditionalFormatting sqref="D3:N19">
    <cfRule type="cellIs" dxfId="61" priority="50" operator="greaterThan">
      <formula>180</formula>
    </cfRule>
    <cfRule type="cellIs" dxfId="60" priority="51" operator="greaterThan">
      <formula>90</formula>
    </cfRule>
  </conditionalFormatting>
  <conditionalFormatting sqref="O3:R19">
    <cfRule type="cellIs" dxfId="59" priority="48" operator="greaterThan">
      <formula>180</formula>
    </cfRule>
    <cfRule type="cellIs" dxfId="58" priority="49" operator="greaterThan">
      <formula>90</formula>
    </cfRule>
  </conditionalFormatting>
  <conditionalFormatting sqref="S3:AC19">
    <cfRule type="cellIs" dxfId="57" priority="46" operator="greaterThan">
      <formula>180</formula>
    </cfRule>
    <cfRule type="cellIs" dxfId="56" priority="47" operator="greaterThan">
      <formula>90</formula>
    </cfRule>
  </conditionalFormatting>
  <conditionalFormatting sqref="AD3:AG19">
    <cfRule type="cellIs" dxfId="55" priority="44" operator="greaterThan">
      <formula>180</formula>
    </cfRule>
    <cfRule type="cellIs" dxfId="54" priority="45" operator="greaterThan">
      <formula>90</formula>
    </cfRule>
  </conditionalFormatting>
  <conditionalFormatting sqref="AH3:AR19">
    <cfRule type="cellIs" dxfId="53" priority="42" operator="greaterThan">
      <formula>180</formula>
    </cfRule>
    <cfRule type="cellIs" dxfId="52" priority="43" operator="greaterThan">
      <formula>90</formula>
    </cfRule>
  </conditionalFormatting>
  <conditionalFormatting sqref="AS3:AV19">
    <cfRule type="cellIs" dxfId="51" priority="40" operator="greaterThan">
      <formula>180</formula>
    </cfRule>
    <cfRule type="cellIs" dxfId="50" priority="41" operator="greaterThan">
      <formula>90</formula>
    </cfRule>
  </conditionalFormatting>
  <conditionalFormatting sqref="AW3:BG19">
    <cfRule type="cellIs" dxfId="49" priority="38" operator="greaterThan">
      <formula>180</formula>
    </cfRule>
    <cfRule type="cellIs" dxfId="48" priority="39" operator="greaterThan">
      <formula>90</formula>
    </cfRule>
  </conditionalFormatting>
  <conditionalFormatting sqref="BH3:BK19">
    <cfRule type="cellIs" dxfId="47" priority="36" operator="greaterThan">
      <formula>180</formula>
    </cfRule>
    <cfRule type="cellIs" dxfId="46" priority="37" operator="greaterThan">
      <formula>90</formula>
    </cfRule>
  </conditionalFormatting>
  <conditionalFormatting sqref="BL3:BV19">
    <cfRule type="cellIs" dxfId="45" priority="34" operator="greaterThan">
      <formula>180</formula>
    </cfRule>
    <cfRule type="cellIs" dxfId="44" priority="35" operator="greaterThan">
      <formula>90</formula>
    </cfRule>
  </conditionalFormatting>
  <conditionalFormatting sqref="BW3:BZ19">
    <cfRule type="cellIs" dxfId="43" priority="32" operator="greaterThan">
      <formula>180</formula>
    </cfRule>
    <cfRule type="cellIs" dxfId="42" priority="33" operator="greaterThan">
      <formula>90</formula>
    </cfRule>
  </conditionalFormatting>
  <conditionalFormatting sqref="CA3:CK19">
    <cfRule type="cellIs" dxfId="41" priority="30" operator="greaterThan">
      <formula>180</formula>
    </cfRule>
    <cfRule type="cellIs" dxfId="40" priority="31" operator="greaterThan">
      <formula>90</formula>
    </cfRule>
  </conditionalFormatting>
  <conditionalFormatting sqref="CL3:CO19">
    <cfRule type="cellIs" dxfId="39" priority="28" operator="greaterThan">
      <formula>180</formula>
    </cfRule>
    <cfRule type="cellIs" dxfId="38" priority="29" operator="greaterThan">
      <formula>90</formula>
    </cfRule>
  </conditionalFormatting>
  <conditionalFormatting sqref="CP3:CZ19">
    <cfRule type="cellIs" dxfId="37" priority="26" operator="greaterThan">
      <formula>180</formula>
    </cfRule>
    <cfRule type="cellIs" dxfId="36" priority="27" operator="greaterThan">
      <formula>90</formula>
    </cfRule>
  </conditionalFormatting>
  <conditionalFormatting sqref="DA3:DD19">
    <cfRule type="cellIs" dxfId="35" priority="24" operator="greaterThan">
      <formula>180</formula>
    </cfRule>
    <cfRule type="cellIs" dxfId="34" priority="25" operator="greaterThan">
      <formula>90</formula>
    </cfRule>
  </conditionalFormatting>
  <conditionalFormatting sqref="DE3:DO19">
    <cfRule type="cellIs" dxfId="33" priority="22" operator="greaterThan">
      <formula>180</formula>
    </cfRule>
    <cfRule type="cellIs" dxfId="32" priority="23" operator="greaterThan">
      <formula>90</formula>
    </cfRule>
  </conditionalFormatting>
  <conditionalFormatting sqref="DP3:DS19">
    <cfRule type="cellIs" dxfId="31" priority="20" operator="greaterThan">
      <formula>180</formula>
    </cfRule>
    <cfRule type="cellIs" dxfId="30" priority="21" operator="greaterThan">
      <formula>90</formula>
    </cfRule>
  </conditionalFormatting>
  <conditionalFormatting sqref="DT3:ED19">
    <cfRule type="cellIs" dxfId="29" priority="18" operator="greaterThan">
      <formula>180</formula>
    </cfRule>
    <cfRule type="cellIs" dxfId="28" priority="19" operator="greaterThan">
      <formula>90</formula>
    </cfRule>
  </conditionalFormatting>
  <conditionalFormatting sqref="EE3:EH19">
    <cfRule type="cellIs" dxfId="27" priority="16" operator="greaterThan">
      <formula>180</formula>
    </cfRule>
    <cfRule type="cellIs" dxfId="26" priority="17" operator="greaterThan">
      <formula>90</formula>
    </cfRule>
  </conditionalFormatting>
  <conditionalFormatting sqref="EI3:ES19">
    <cfRule type="cellIs" dxfId="25" priority="14" operator="greaterThan">
      <formula>180</formula>
    </cfRule>
    <cfRule type="cellIs" dxfId="24" priority="15" operator="greaterThan">
      <formula>90</formula>
    </cfRule>
  </conditionalFormatting>
  <conditionalFormatting sqref="ET3:EW19">
    <cfRule type="cellIs" dxfId="23" priority="12" operator="greaterThan">
      <formula>180</formula>
    </cfRule>
    <cfRule type="cellIs" dxfId="22" priority="13" operator="greaterThan">
      <formula>90</formula>
    </cfRule>
  </conditionalFormatting>
  <conditionalFormatting sqref="EX3:FH19">
    <cfRule type="cellIs" dxfId="21" priority="10" operator="greaterThan">
      <formula>180</formula>
    </cfRule>
    <cfRule type="cellIs" dxfId="20" priority="11" operator="greaterThan">
      <formula>90</formula>
    </cfRule>
  </conditionalFormatting>
  <conditionalFormatting sqref="FI3:FL19">
    <cfRule type="cellIs" dxfId="19" priority="8" operator="greaterThan">
      <formula>180</formula>
    </cfRule>
    <cfRule type="cellIs" dxfId="18" priority="9" operator="greaterThan">
      <formula>90</formula>
    </cfRule>
  </conditionalFormatting>
  <conditionalFormatting sqref="FM3:FW19">
    <cfRule type="cellIs" dxfId="17" priority="6" operator="greaterThan">
      <formula>180</formula>
    </cfRule>
    <cfRule type="cellIs" dxfId="16" priority="7" operator="greaterThan">
      <formula>90</formula>
    </cfRule>
  </conditionalFormatting>
  <conditionalFormatting sqref="FX3:GA19">
    <cfRule type="cellIs" dxfId="15" priority="4" operator="greaterThan">
      <formula>180</formula>
    </cfRule>
    <cfRule type="cellIs" dxfId="14" priority="5" operator="greaterThan">
      <formula>90</formula>
    </cfRule>
  </conditionalFormatting>
  <conditionalFormatting sqref="GB3:GI19">
    <cfRule type="cellIs" dxfId="13" priority="2" operator="greaterThan">
      <formula>180</formula>
    </cfRule>
    <cfRule type="cellIs" dxfId="12" priority="3" operator="greaterThan">
      <formula>90</formula>
    </cfRule>
  </conditionalFormatting>
  <conditionalFormatting sqref="F3:GA19">
    <cfRule type="cellIs" dxfId="11" priority="1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11</vt:i4>
      </vt:variant>
    </vt:vector>
  </HeadingPairs>
  <TitlesOfParts>
    <vt:vector size="19" baseType="lpstr">
      <vt:lpstr>Suivi des arrêts</vt:lpstr>
      <vt:lpstr>Absences 2016</vt:lpstr>
      <vt:lpstr>RECAP arrêts</vt:lpstr>
      <vt:lpstr>RECAP ABSENCES 2016</vt:lpstr>
      <vt:lpstr>ARCHIVE</vt:lpstr>
      <vt:lpstr>BASE</vt:lpstr>
      <vt:lpstr>Absences 2017</vt:lpstr>
      <vt:lpstr>RECAP ABSENCES 2017</vt:lpstr>
      <vt:lpstr>'Absences 2016'!DROIT2</vt:lpstr>
      <vt:lpstr>'Absences 2017'!DROIT2</vt:lpstr>
      <vt:lpstr>ARCHIVE!DROIT2</vt:lpstr>
      <vt:lpstr>DROIT2</vt:lpstr>
      <vt:lpstr>ETAB2</vt:lpstr>
      <vt:lpstr>ARCHIVE!IJSS1</vt:lpstr>
      <vt:lpstr>IJSS1</vt:lpstr>
      <vt:lpstr>LISTESIEGE</vt:lpstr>
      <vt:lpstr>SECU2</vt:lpstr>
      <vt:lpstr>SECUSIEGE</vt:lpstr>
      <vt:lpstr>'RECAP arrêts'!Zone_d_impression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Clemence MEUNIER</dc:creator>
  <cp:lastModifiedBy>Clemence MEUNIER</cp:lastModifiedBy>
  <cp:lastPrinted>2016-06-29T09:55:47Z</cp:lastPrinted>
  <dcterms:created xsi:type="dcterms:W3CDTF">2016-05-12T08:05:21Z</dcterms:created>
  <dcterms:modified xsi:type="dcterms:W3CDTF">2016-10-10T10:37:00Z</dcterms:modified>
</cp:coreProperties>
</file>