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LLON\Desktop\"/>
    </mc:Choice>
  </mc:AlternateContent>
  <bookViews>
    <workbookView xWindow="240" yWindow="105" windowWidth="14805" windowHeight="8010" activeTab="1"/>
  </bookViews>
  <sheets>
    <sheet name="Matériaux" sheetId="4" r:id="rId1"/>
    <sheet name="REAC" sheetId="5" r:id="rId2"/>
  </sheets>
  <calcPr calcId="152511"/>
</workbook>
</file>

<file path=xl/calcChain.xml><?xml version="1.0" encoding="utf-8"?>
<calcChain xmlns="http://schemas.openxmlformats.org/spreadsheetml/2006/main">
  <c r="T3" i="5" l="1"/>
  <c r="AA3" i="5"/>
  <c r="G8" i="5"/>
  <c r="G6" i="5" l="1"/>
  <c r="F76" i="4" l="1"/>
  <c r="I270" i="4"/>
  <c r="I271" i="4" s="1"/>
  <c r="I272" i="4" s="1"/>
  <c r="J269" i="4"/>
  <c r="E287" i="4"/>
  <c r="E288" i="4"/>
  <c r="E286" i="4"/>
  <c r="F505" i="4"/>
  <c r="F504" i="4"/>
  <c r="F503" i="4"/>
  <c r="F502" i="4"/>
  <c r="F501" i="4"/>
  <c r="F500" i="4"/>
  <c r="F499" i="4"/>
  <c r="F498" i="4"/>
  <c r="F497" i="4"/>
  <c r="F496" i="4"/>
  <c r="F495" i="4"/>
  <c r="F494" i="4"/>
  <c r="F493" i="4"/>
  <c r="F492" i="4"/>
  <c r="F491" i="4"/>
  <c r="F490" i="4"/>
  <c r="F489" i="4"/>
  <c r="F488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F459" i="4"/>
  <c r="F458" i="4"/>
  <c r="F457" i="4"/>
  <c r="F456" i="4"/>
  <c r="F455" i="4"/>
  <c r="F454" i="4"/>
  <c r="F453" i="4"/>
  <c r="F452" i="4"/>
  <c r="F451" i="4"/>
  <c r="F450" i="4"/>
  <c r="F449" i="4"/>
  <c r="F448" i="4"/>
  <c r="F447" i="4"/>
  <c r="F446" i="4"/>
  <c r="F445" i="4"/>
  <c r="F444" i="4"/>
  <c r="F443" i="4"/>
  <c r="F442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F381" i="4"/>
  <c r="F380" i="4"/>
  <c r="F379" i="4"/>
  <c r="F378" i="4"/>
  <c r="F377" i="4"/>
  <c r="F376" i="4"/>
  <c r="F375" i="4"/>
  <c r="F374" i="4"/>
  <c r="F373" i="4"/>
  <c r="F372" i="4"/>
  <c r="F371" i="4"/>
  <c r="F370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4" i="4"/>
  <c r="F353" i="4"/>
  <c r="F352" i="4"/>
  <c r="F351" i="4"/>
  <c r="F350" i="4"/>
  <c r="F349" i="4"/>
  <c r="F348" i="4"/>
  <c r="F347" i="4"/>
  <c r="F34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D270" i="4"/>
  <c r="D271" i="4" s="1"/>
  <c r="D272" i="4" s="1"/>
  <c r="D273" i="4" s="1"/>
  <c r="D274" i="4" s="1"/>
  <c r="D275" i="4" s="1"/>
  <c r="D276" i="4" s="1"/>
  <c r="D277" i="4" s="1"/>
  <c r="D278" i="4" s="1"/>
  <c r="D279" i="4" s="1"/>
  <c r="D280" i="4" s="1"/>
  <c r="D281" i="4" s="1"/>
  <c r="D282" i="4" s="1"/>
  <c r="D283" i="4" s="1"/>
  <c r="D284" i="4" s="1"/>
  <c r="D285" i="4" s="1"/>
  <c r="D286" i="4" s="1"/>
  <c r="F269" i="4"/>
  <c r="J270" i="4" l="1"/>
  <c r="I273" i="4"/>
  <c r="J272" i="4"/>
  <c r="J271" i="4"/>
  <c r="F286" i="4"/>
  <c r="D287" i="4"/>
  <c r="J273" i="4" l="1"/>
  <c r="I274" i="4"/>
  <c r="F287" i="4"/>
  <c r="D288" i="4"/>
  <c r="J274" i="4" l="1"/>
  <c r="I275" i="4"/>
  <c r="F288" i="4"/>
  <c r="D289" i="4"/>
  <c r="E289" i="4" s="1"/>
  <c r="I276" i="4" l="1"/>
  <c r="J275" i="4"/>
  <c r="D290" i="4"/>
  <c r="E290" i="4" s="1"/>
  <c r="F289" i="4"/>
  <c r="I277" i="4" l="1"/>
  <c r="J276" i="4"/>
  <c r="F290" i="4"/>
  <c r="D291" i="4"/>
  <c r="E291" i="4" s="1"/>
  <c r="J277" i="4" l="1"/>
  <c r="I278" i="4"/>
  <c r="F291" i="4"/>
  <c r="D292" i="4"/>
  <c r="E292" i="4" s="1"/>
  <c r="J278" i="4" l="1"/>
  <c r="I279" i="4"/>
  <c r="F292" i="4"/>
  <c r="D293" i="4"/>
  <c r="E293" i="4" s="1"/>
  <c r="I280" i="4" l="1"/>
  <c r="J279" i="4"/>
  <c r="D294" i="4"/>
  <c r="E294" i="4" s="1"/>
  <c r="F293" i="4"/>
  <c r="J280" i="4" l="1"/>
  <c r="I281" i="4"/>
  <c r="F294" i="4"/>
  <c r="D295" i="4"/>
  <c r="E295" i="4" s="1"/>
  <c r="J281" i="4" l="1"/>
  <c r="I282" i="4"/>
  <c r="F295" i="4"/>
  <c r="D296" i="4"/>
  <c r="E296" i="4" s="1"/>
  <c r="I283" i="4" l="1"/>
  <c r="J282" i="4"/>
  <c r="D297" i="4"/>
  <c r="E297" i="4" s="1"/>
  <c r="F296" i="4"/>
  <c r="I284" i="4" l="1"/>
  <c r="J283" i="4"/>
  <c r="D298" i="4"/>
  <c r="E298" i="4" s="1"/>
  <c r="F297" i="4"/>
  <c r="J284" i="4" l="1"/>
  <c r="I285" i="4"/>
  <c r="D299" i="4"/>
  <c r="E299" i="4" s="1"/>
  <c r="F298" i="4"/>
  <c r="J285" i="4" l="1"/>
  <c r="I286" i="4"/>
  <c r="F299" i="4"/>
  <c r="D300" i="4"/>
  <c r="E300" i="4" s="1"/>
  <c r="J286" i="4" l="1"/>
  <c r="I287" i="4"/>
  <c r="F300" i="4"/>
  <c r="D301" i="4"/>
  <c r="E301" i="4" s="1"/>
  <c r="I288" i="4" l="1"/>
  <c r="J287" i="4"/>
  <c r="D302" i="4"/>
  <c r="E302" i="4" s="1"/>
  <c r="F301" i="4"/>
  <c r="J288" i="4" l="1"/>
  <c r="I289" i="4"/>
  <c r="D303" i="4"/>
  <c r="E303" i="4" s="1"/>
  <c r="F302" i="4"/>
  <c r="J289" i="4" l="1"/>
  <c r="I290" i="4"/>
  <c r="F303" i="4"/>
  <c r="D304" i="4"/>
  <c r="E304" i="4" s="1"/>
  <c r="I291" i="4" l="1"/>
  <c r="J290" i="4"/>
  <c r="F304" i="4"/>
  <c r="D305" i="4"/>
  <c r="E305" i="4" s="1"/>
  <c r="J291" i="4" l="1"/>
  <c r="I292" i="4"/>
  <c r="D306" i="4"/>
  <c r="E306" i="4" s="1"/>
  <c r="F305" i="4"/>
  <c r="I293" i="4" l="1"/>
  <c r="J292" i="4"/>
  <c r="F306" i="4"/>
  <c r="D307" i="4"/>
  <c r="E307" i="4" s="1"/>
  <c r="J293" i="4" l="1"/>
  <c r="I294" i="4"/>
  <c r="F307" i="4"/>
  <c r="D308" i="4"/>
  <c r="E308" i="4" s="1"/>
  <c r="I295" i="4" l="1"/>
  <c r="J294" i="4"/>
  <c r="F308" i="4"/>
  <c r="D309" i="4"/>
  <c r="E309" i="4" s="1"/>
  <c r="J295" i="4" l="1"/>
  <c r="I296" i="4"/>
  <c r="D310" i="4"/>
  <c r="E310" i="4" s="1"/>
  <c r="F309" i="4"/>
  <c r="I297" i="4" l="1"/>
  <c r="J296" i="4"/>
  <c r="F310" i="4"/>
  <c r="D311" i="4"/>
  <c r="E311" i="4" s="1"/>
  <c r="J297" i="4" l="1"/>
  <c r="I298" i="4"/>
  <c r="F311" i="4"/>
  <c r="D312" i="4"/>
  <c r="E312" i="4" s="1"/>
  <c r="I299" i="4" l="1"/>
  <c r="J298" i="4"/>
  <c r="D313" i="4"/>
  <c r="E313" i="4" s="1"/>
  <c r="F312" i="4"/>
  <c r="J299" i="4" l="1"/>
  <c r="I300" i="4"/>
  <c r="D314" i="4"/>
  <c r="E314" i="4" s="1"/>
  <c r="F313" i="4"/>
  <c r="I301" i="4" l="1"/>
  <c r="J300" i="4"/>
  <c r="D315" i="4"/>
  <c r="E315" i="4" s="1"/>
  <c r="F314" i="4"/>
  <c r="J301" i="4" l="1"/>
  <c r="I302" i="4"/>
  <c r="F315" i="4"/>
  <c r="D316" i="4"/>
  <c r="E316" i="4" s="1"/>
  <c r="I303" i="4" l="1"/>
  <c r="J302" i="4"/>
  <c r="D317" i="4"/>
  <c r="E317" i="4" s="1"/>
  <c r="F316" i="4"/>
  <c r="J303" i="4" l="1"/>
  <c r="I304" i="4"/>
  <c r="D318" i="4"/>
  <c r="E318" i="4" s="1"/>
  <c r="F317" i="4"/>
  <c r="I305" i="4" l="1"/>
  <c r="J304" i="4"/>
  <c r="D319" i="4"/>
  <c r="E319" i="4" s="1"/>
  <c r="F318" i="4"/>
  <c r="J305" i="4" l="1"/>
  <c r="I306" i="4"/>
  <c r="F319" i="4"/>
  <c r="D320" i="4"/>
  <c r="E320" i="4" s="1"/>
  <c r="I307" i="4" l="1"/>
  <c r="J306" i="4"/>
  <c r="D321" i="4"/>
  <c r="E321" i="4" s="1"/>
  <c r="F320" i="4"/>
  <c r="J307" i="4" l="1"/>
  <c r="I308" i="4"/>
  <c r="F321" i="4"/>
  <c r="D322" i="4"/>
  <c r="E322" i="4" s="1"/>
  <c r="I309" i="4" l="1"/>
  <c r="J308" i="4"/>
  <c r="D323" i="4"/>
  <c r="E323" i="4" s="1"/>
  <c r="F322" i="4"/>
  <c r="J309" i="4" l="1"/>
  <c r="I310" i="4"/>
  <c r="F323" i="4"/>
  <c r="D324" i="4"/>
  <c r="E324" i="4" s="1"/>
  <c r="I311" i="4" l="1"/>
  <c r="J310" i="4"/>
  <c r="F324" i="4"/>
  <c r="D325" i="4"/>
  <c r="E325" i="4" s="1"/>
  <c r="J311" i="4" l="1"/>
  <c r="I312" i="4"/>
  <c r="D326" i="4"/>
  <c r="E326" i="4" s="1"/>
  <c r="F325" i="4"/>
  <c r="I313" i="4" l="1"/>
  <c r="J312" i="4"/>
  <c r="D327" i="4"/>
  <c r="E327" i="4" s="1"/>
  <c r="F326" i="4"/>
  <c r="J313" i="4" l="1"/>
  <c r="I314" i="4"/>
  <c r="D328" i="4"/>
  <c r="E328" i="4" s="1"/>
  <c r="F327" i="4"/>
  <c r="I315" i="4" l="1"/>
  <c r="J314" i="4"/>
  <c r="F328" i="4"/>
  <c r="D329" i="4"/>
  <c r="E329" i="4" s="1"/>
  <c r="J315" i="4" l="1"/>
  <c r="I316" i="4"/>
  <c r="F329" i="4"/>
  <c r="D330" i="4"/>
  <c r="E330" i="4" s="1"/>
  <c r="I317" i="4" l="1"/>
  <c r="J316" i="4"/>
  <c r="D331" i="4"/>
  <c r="E331" i="4" s="1"/>
  <c r="F330" i="4"/>
  <c r="J317" i="4" l="1"/>
  <c r="I318" i="4"/>
  <c r="F331" i="4"/>
  <c r="D332" i="4"/>
  <c r="E332" i="4" s="1"/>
  <c r="I319" i="4" l="1"/>
  <c r="J318" i="4"/>
  <c r="F332" i="4"/>
  <c r="D333" i="4"/>
  <c r="E333" i="4" s="1"/>
  <c r="J319" i="4" l="1"/>
  <c r="I320" i="4"/>
  <c r="D334" i="4"/>
  <c r="E334" i="4" s="1"/>
  <c r="F333" i="4"/>
  <c r="I321" i="4" l="1"/>
  <c r="J320" i="4"/>
  <c r="D335" i="4"/>
  <c r="E335" i="4" s="1"/>
  <c r="F334" i="4"/>
  <c r="J321" i="4" l="1"/>
  <c r="I322" i="4"/>
  <c r="D336" i="4"/>
  <c r="E336" i="4" s="1"/>
  <c r="F335" i="4"/>
  <c r="I323" i="4" l="1"/>
  <c r="J322" i="4"/>
  <c r="F336" i="4"/>
  <c r="D337" i="4"/>
  <c r="E337" i="4" s="1"/>
  <c r="J323" i="4" l="1"/>
  <c r="I324" i="4"/>
  <c r="F337" i="4"/>
  <c r="D338" i="4"/>
  <c r="E338" i="4" s="1"/>
  <c r="I325" i="4" l="1"/>
  <c r="J324" i="4"/>
  <c r="D339" i="4"/>
  <c r="E339" i="4" s="1"/>
  <c r="F338" i="4"/>
  <c r="J325" i="4" l="1"/>
  <c r="I326" i="4"/>
  <c r="D340" i="4"/>
  <c r="E340" i="4" s="1"/>
  <c r="F339" i="4"/>
  <c r="I327" i="4" l="1"/>
  <c r="J326" i="4"/>
  <c r="F340" i="4"/>
  <c r="D341" i="4"/>
  <c r="E341" i="4" s="1"/>
  <c r="J327" i="4" l="1"/>
  <c r="I328" i="4"/>
  <c r="F341" i="4"/>
  <c r="D342" i="4"/>
  <c r="E342" i="4" s="1"/>
  <c r="I329" i="4" l="1"/>
  <c r="J328" i="4"/>
  <c r="D343" i="4"/>
  <c r="E343" i="4" s="1"/>
  <c r="F342" i="4"/>
  <c r="J329" i="4" l="1"/>
  <c r="I330" i="4"/>
  <c r="D344" i="4"/>
  <c r="E344" i="4" s="1"/>
  <c r="F343" i="4"/>
  <c r="I331" i="4" l="1"/>
  <c r="J330" i="4"/>
  <c r="F344" i="4"/>
  <c r="D345" i="4"/>
  <c r="J331" i="4" l="1"/>
  <c r="I332" i="4"/>
  <c r="E345" i="4"/>
  <c r="F345" i="4" s="1"/>
  <c r="D346" i="4"/>
  <c r="D347" i="4" s="1"/>
  <c r="D348" i="4" s="1"/>
  <c r="D349" i="4" s="1"/>
  <c r="D350" i="4" s="1"/>
  <c r="D351" i="4" s="1"/>
  <c r="D352" i="4" s="1"/>
  <c r="D353" i="4" s="1"/>
  <c r="D354" i="4" s="1"/>
  <c r="D355" i="4" s="1"/>
  <c r="D356" i="4" s="1"/>
  <c r="D357" i="4" s="1"/>
  <c r="D358" i="4" s="1"/>
  <c r="D359" i="4" s="1"/>
  <c r="D360" i="4" s="1"/>
  <c r="D361" i="4" s="1"/>
  <c r="D362" i="4" s="1"/>
  <c r="D363" i="4" s="1"/>
  <c r="D364" i="4" s="1"/>
  <c r="D365" i="4" s="1"/>
  <c r="D366" i="4" s="1"/>
  <c r="D367" i="4" s="1"/>
  <c r="D368" i="4" s="1"/>
  <c r="D369" i="4" s="1"/>
  <c r="D370" i="4" s="1"/>
  <c r="D371" i="4" s="1"/>
  <c r="D372" i="4" s="1"/>
  <c r="D373" i="4" s="1"/>
  <c r="D374" i="4" s="1"/>
  <c r="D375" i="4" s="1"/>
  <c r="D376" i="4" s="1"/>
  <c r="D377" i="4" s="1"/>
  <c r="D378" i="4" s="1"/>
  <c r="D379" i="4" s="1"/>
  <c r="D380" i="4" s="1"/>
  <c r="D381" i="4" s="1"/>
  <c r="D382" i="4" s="1"/>
  <c r="D383" i="4" s="1"/>
  <c r="D384" i="4" s="1"/>
  <c r="D385" i="4" s="1"/>
  <c r="D386" i="4" s="1"/>
  <c r="D387" i="4" s="1"/>
  <c r="I333" i="4" l="1"/>
  <c r="J332" i="4"/>
  <c r="D388" i="4"/>
  <c r="H269" i="4"/>
  <c r="D81" i="4" s="1"/>
  <c r="J333" i="4" l="1"/>
  <c r="I334" i="4"/>
  <c r="D389" i="4"/>
  <c r="H271" i="4" s="1"/>
  <c r="D83" i="4" s="1"/>
  <c r="H270" i="4"/>
  <c r="D82" i="4" s="1"/>
  <c r="I335" i="4" l="1"/>
  <c r="J334" i="4"/>
  <c r="D390" i="4"/>
  <c r="H272" i="4"/>
  <c r="D84" i="4" s="1"/>
  <c r="I336" i="4" l="1"/>
  <c r="J335" i="4"/>
  <c r="D391" i="4"/>
  <c r="H273" i="4"/>
  <c r="D85" i="4" s="1"/>
  <c r="I337" i="4" l="1"/>
  <c r="J336" i="4"/>
  <c r="H274" i="4"/>
  <c r="D86" i="4" s="1"/>
  <c r="D392" i="4"/>
  <c r="I338" i="4" l="1"/>
  <c r="J337" i="4"/>
  <c r="D393" i="4"/>
  <c r="H275" i="4"/>
  <c r="D87" i="4" s="1"/>
  <c r="I339" i="4" l="1"/>
  <c r="J338" i="4"/>
  <c r="D394" i="4"/>
  <c r="H276" i="4"/>
  <c r="D88" i="4" s="1"/>
  <c r="I340" i="4" l="1"/>
  <c r="J339" i="4"/>
  <c r="D395" i="4"/>
  <c r="H277" i="4"/>
  <c r="D89" i="4" s="1"/>
  <c r="I341" i="4" l="1"/>
  <c r="J340" i="4"/>
  <c r="D396" i="4"/>
  <c r="H278" i="4"/>
  <c r="D90" i="4" s="1"/>
  <c r="I342" i="4" l="1"/>
  <c r="J341" i="4"/>
  <c r="D397" i="4"/>
  <c r="H279" i="4"/>
  <c r="D91" i="4" s="1"/>
  <c r="I343" i="4" l="1"/>
  <c r="J342" i="4"/>
  <c r="D398" i="4"/>
  <c r="H280" i="4"/>
  <c r="D92" i="4" s="1"/>
  <c r="I344" i="4" l="1"/>
  <c r="J343" i="4"/>
  <c r="D399" i="4"/>
  <c r="D400" i="4" s="1"/>
  <c r="D401" i="4" s="1"/>
  <c r="D402" i="4" s="1"/>
  <c r="D403" i="4" s="1"/>
  <c r="D404" i="4" s="1"/>
  <c r="D405" i="4" s="1"/>
  <c r="D406" i="4" s="1"/>
  <c r="D407" i="4" s="1"/>
  <c r="D408" i="4" s="1"/>
  <c r="D409" i="4" s="1"/>
  <c r="D410" i="4" s="1"/>
  <c r="D411" i="4" s="1"/>
  <c r="D412" i="4" s="1"/>
  <c r="D413" i="4" s="1"/>
  <c r="D414" i="4" s="1"/>
  <c r="D415" i="4" s="1"/>
  <c r="D416" i="4" s="1"/>
  <c r="D417" i="4" s="1"/>
  <c r="D418" i="4" s="1"/>
  <c r="D419" i="4" s="1"/>
  <c r="D420" i="4" s="1"/>
  <c r="D421" i="4" s="1"/>
  <c r="D422" i="4" s="1"/>
  <c r="D423" i="4" s="1"/>
  <c r="D424" i="4" s="1"/>
  <c r="D425" i="4" s="1"/>
  <c r="D426" i="4" s="1"/>
  <c r="D427" i="4" s="1"/>
  <c r="D428" i="4" s="1"/>
  <c r="D429" i="4" s="1"/>
  <c r="D430" i="4" s="1"/>
  <c r="D431" i="4" s="1"/>
  <c r="D432" i="4" s="1"/>
  <c r="D433" i="4" s="1"/>
  <c r="D434" i="4" s="1"/>
  <c r="D435" i="4" s="1"/>
  <c r="D436" i="4" s="1"/>
  <c r="D437" i="4" s="1"/>
  <c r="D438" i="4" s="1"/>
  <c r="D439" i="4" s="1"/>
  <c r="D440" i="4" s="1"/>
  <c r="D441" i="4" s="1"/>
  <c r="D442" i="4" s="1"/>
  <c r="D443" i="4" s="1"/>
  <c r="D444" i="4" s="1"/>
  <c r="D445" i="4" s="1"/>
  <c r="D446" i="4" s="1"/>
  <c r="D447" i="4" s="1"/>
  <c r="D448" i="4" s="1"/>
  <c r="D449" i="4" s="1"/>
  <c r="D450" i="4" s="1"/>
  <c r="D451" i="4" s="1"/>
  <c r="D452" i="4" s="1"/>
  <c r="D453" i="4" s="1"/>
  <c r="D454" i="4" s="1"/>
  <c r="D455" i="4" s="1"/>
  <c r="D456" i="4" s="1"/>
  <c r="D457" i="4" s="1"/>
  <c r="D458" i="4" s="1"/>
  <c r="D459" i="4" s="1"/>
  <c r="D460" i="4" s="1"/>
  <c r="D461" i="4" s="1"/>
  <c r="D462" i="4" s="1"/>
  <c r="D463" i="4" s="1"/>
  <c r="D464" i="4" s="1"/>
  <c r="D465" i="4" s="1"/>
  <c r="D466" i="4" s="1"/>
  <c r="D467" i="4" s="1"/>
  <c r="D468" i="4" s="1"/>
  <c r="D469" i="4" s="1"/>
  <c r="D470" i="4" s="1"/>
  <c r="D471" i="4" s="1"/>
  <c r="D472" i="4" s="1"/>
  <c r="D473" i="4" s="1"/>
  <c r="D474" i="4" s="1"/>
  <c r="D475" i="4" s="1"/>
  <c r="D476" i="4" s="1"/>
  <c r="D477" i="4" s="1"/>
  <c r="D478" i="4" s="1"/>
  <c r="D479" i="4" s="1"/>
  <c r="D480" i="4" s="1"/>
  <c r="D481" i="4" s="1"/>
  <c r="D482" i="4" s="1"/>
  <c r="D483" i="4" s="1"/>
  <c r="D484" i="4" s="1"/>
  <c r="D485" i="4" s="1"/>
  <c r="D486" i="4" s="1"/>
  <c r="D487" i="4" s="1"/>
  <c r="D488" i="4" s="1"/>
  <c r="D489" i="4" s="1"/>
  <c r="D490" i="4" s="1"/>
  <c r="D491" i="4" s="1"/>
  <c r="D492" i="4" s="1"/>
  <c r="D493" i="4" s="1"/>
  <c r="D494" i="4" s="1"/>
  <c r="D495" i="4" s="1"/>
  <c r="D496" i="4" s="1"/>
  <c r="D497" i="4" s="1"/>
  <c r="D498" i="4" s="1"/>
  <c r="D499" i="4" s="1"/>
  <c r="D500" i="4" s="1"/>
  <c r="D501" i="4" s="1"/>
  <c r="D502" i="4" s="1"/>
  <c r="D503" i="4" s="1"/>
  <c r="D504" i="4" s="1"/>
  <c r="D505" i="4" s="1"/>
  <c r="I345" i="4" l="1"/>
  <c r="J344" i="4"/>
  <c r="H281" i="4"/>
  <c r="D93" i="4" s="1"/>
  <c r="I346" i="4" l="1"/>
  <c r="J345" i="4"/>
  <c r="I347" i="4" l="1"/>
  <c r="J346" i="4"/>
  <c r="I348" i="4" l="1"/>
  <c r="J347" i="4"/>
  <c r="I349" i="4" l="1"/>
  <c r="J348" i="4"/>
  <c r="I350" i="4" l="1"/>
  <c r="J349" i="4"/>
  <c r="I351" i="4" l="1"/>
  <c r="J350" i="4"/>
  <c r="I352" i="4" l="1"/>
  <c r="J351" i="4"/>
  <c r="I353" i="4" l="1"/>
  <c r="J352" i="4"/>
  <c r="I354" i="4" l="1"/>
  <c r="J353" i="4"/>
  <c r="I355" i="4" l="1"/>
  <c r="J354" i="4"/>
  <c r="I356" i="4" l="1"/>
  <c r="J355" i="4"/>
  <c r="I357" i="4" l="1"/>
  <c r="J356" i="4"/>
  <c r="I358" i="4" l="1"/>
  <c r="J357" i="4"/>
  <c r="I359" i="4" l="1"/>
  <c r="J358" i="4"/>
  <c r="I360" i="4" l="1"/>
  <c r="J359" i="4"/>
  <c r="I361" i="4" l="1"/>
  <c r="J360" i="4"/>
  <c r="I362" i="4" l="1"/>
  <c r="J361" i="4"/>
  <c r="I363" i="4" l="1"/>
  <c r="J362" i="4"/>
  <c r="I364" i="4" l="1"/>
  <c r="J363" i="4"/>
  <c r="I365" i="4" l="1"/>
  <c r="J364" i="4"/>
  <c r="I366" i="4" l="1"/>
  <c r="J365" i="4"/>
  <c r="I367" i="4" l="1"/>
  <c r="J366" i="4"/>
  <c r="J367" i="4" l="1"/>
  <c r="I368" i="4"/>
  <c r="I369" i="4" l="1"/>
  <c r="J368" i="4"/>
  <c r="J369" i="4" l="1"/>
  <c r="I370" i="4"/>
  <c r="I371" i="4" l="1"/>
  <c r="J370" i="4"/>
  <c r="J371" i="4" l="1"/>
  <c r="I372" i="4"/>
  <c r="I373" i="4" l="1"/>
  <c r="J372" i="4"/>
  <c r="J373" i="4" l="1"/>
  <c r="I374" i="4"/>
  <c r="I375" i="4" l="1"/>
  <c r="J374" i="4"/>
  <c r="J375" i="4" l="1"/>
  <c r="I376" i="4"/>
  <c r="I377" i="4" l="1"/>
  <c r="J376" i="4"/>
  <c r="J377" i="4" l="1"/>
  <c r="I378" i="4"/>
  <c r="I379" i="4" l="1"/>
  <c r="J378" i="4"/>
  <c r="J379" i="4" l="1"/>
  <c r="I380" i="4"/>
  <c r="I381" i="4" l="1"/>
  <c r="J380" i="4"/>
  <c r="J381" i="4" l="1"/>
  <c r="I382" i="4"/>
  <c r="I383" i="4" l="1"/>
  <c r="J382" i="4"/>
  <c r="J383" i="4" l="1"/>
  <c r="I384" i="4"/>
  <c r="I385" i="4" l="1"/>
  <c r="J384" i="4"/>
  <c r="J385" i="4" l="1"/>
  <c r="I386" i="4"/>
  <c r="I387" i="4" l="1"/>
  <c r="J386" i="4"/>
  <c r="J387" i="4" l="1"/>
  <c r="I388" i="4"/>
  <c r="L269" i="4"/>
  <c r="I389" i="4" l="1"/>
  <c r="L270" i="4"/>
  <c r="J388" i="4"/>
  <c r="J389" i="4" l="1"/>
  <c r="I390" i="4"/>
  <c r="L271" i="4"/>
  <c r="I391" i="4" l="1"/>
  <c r="J390" i="4"/>
  <c r="L272" i="4"/>
  <c r="J391" i="4" l="1"/>
  <c r="I392" i="4"/>
  <c r="L273" i="4"/>
  <c r="I393" i="4" l="1"/>
  <c r="J392" i="4"/>
  <c r="L274" i="4"/>
  <c r="J393" i="4" l="1"/>
  <c r="I394" i="4"/>
  <c r="L275" i="4"/>
  <c r="I395" i="4" l="1"/>
  <c r="J394" i="4"/>
  <c r="L276" i="4"/>
  <c r="J395" i="4" l="1"/>
  <c r="I396" i="4"/>
  <c r="L277" i="4"/>
  <c r="I397" i="4" l="1"/>
  <c r="L278" i="4"/>
  <c r="J396" i="4"/>
  <c r="J397" i="4" l="1"/>
  <c r="I398" i="4"/>
  <c r="L279" i="4"/>
  <c r="I399" i="4" l="1"/>
  <c r="J398" i="4"/>
  <c r="L280" i="4"/>
  <c r="J399" i="4" l="1"/>
  <c r="I400" i="4"/>
  <c r="L281" i="4"/>
  <c r="I401" i="4" l="1"/>
  <c r="J400" i="4"/>
  <c r="L282" i="4"/>
  <c r="J401" i="4" l="1"/>
  <c r="I402" i="4"/>
  <c r="L283" i="4"/>
  <c r="I403" i="4" l="1"/>
  <c r="J402" i="4"/>
  <c r="L284" i="4"/>
  <c r="J403" i="4" l="1"/>
  <c r="I404" i="4"/>
  <c r="I405" i="4" l="1"/>
  <c r="J404" i="4"/>
  <c r="J405" i="4" l="1"/>
  <c r="I406" i="4"/>
  <c r="I407" i="4" l="1"/>
  <c r="J406" i="4"/>
  <c r="J407" i="4" l="1"/>
  <c r="I408" i="4"/>
  <c r="I409" i="4" l="1"/>
  <c r="J408" i="4"/>
  <c r="J409" i="4" l="1"/>
  <c r="I410" i="4"/>
  <c r="I411" i="4" l="1"/>
  <c r="J410" i="4"/>
  <c r="J411" i="4" l="1"/>
  <c r="I412" i="4"/>
  <c r="I413" i="4" l="1"/>
  <c r="J412" i="4"/>
  <c r="J413" i="4" l="1"/>
  <c r="I414" i="4"/>
  <c r="I415" i="4" l="1"/>
  <c r="J414" i="4"/>
  <c r="J415" i="4" l="1"/>
  <c r="I416" i="4"/>
  <c r="I417" i="4" l="1"/>
  <c r="J416" i="4"/>
  <c r="J417" i="4" l="1"/>
  <c r="I418" i="4"/>
  <c r="I419" i="4" l="1"/>
  <c r="J418" i="4"/>
  <c r="J419" i="4" l="1"/>
  <c r="I420" i="4"/>
  <c r="I421" i="4" l="1"/>
  <c r="J420" i="4"/>
  <c r="J421" i="4" l="1"/>
  <c r="I422" i="4"/>
  <c r="I423" i="4" l="1"/>
  <c r="J422" i="4"/>
  <c r="J423" i="4" l="1"/>
  <c r="I424" i="4"/>
  <c r="I425" i="4" l="1"/>
  <c r="J424" i="4"/>
  <c r="J425" i="4" l="1"/>
  <c r="I426" i="4"/>
  <c r="I427" i="4" l="1"/>
  <c r="J426" i="4"/>
  <c r="J427" i="4" l="1"/>
  <c r="I428" i="4"/>
  <c r="I429" i="4" l="1"/>
  <c r="J428" i="4"/>
  <c r="J429" i="4" l="1"/>
  <c r="I430" i="4"/>
  <c r="I431" i="4" l="1"/>
  <c r="J430" i="4"/>
  <c r="J431" i="4" l="1"/>
  <c r="I432" i="4"/>
  <c r="I433" i="4" l="1"/>
  <c r="J432" i="4"/>
  <c r="J433" i="4" l="1"/>
  <c r="I434" i="4"/>
  <c r="I435" i="4" l="1"/>
  <c r="J434" i="4"/>
  <c r="J435" i="4" l="1"/>
  <c r="I436" i="4"/>
  <c r="I437" i="4" l="1"/>
  <c r="J436" i="4"/>
  <c r="J437" i="4" l="1"/>
  <c r="I438" i="4"/>
  <c r="I439" i="4" l="1"/>
  <c r="J438" i="4"/>
  <c r="J439" i="4" l="1"/>
  <c r="I440" i="4"/>
  <c r="I441" i="4" l="1"/>
  <c r="J440" i="4"/>
  <c r="J441" i="4" l="1"/>
  <c r="I442" i="4"/>
  <c r="I443" i="4" l="1"/>
  <c r="J442" i="4"/>
  <c r="J443" i="4" l="1"/>
  <c r="I444" i="4"/>
  <c r="I445" i="4" l="1"/>
  <c r="J444" i="4"/>
  <c r="J445" i="4" l="1"/>
  <c r="I446" i="4"/>
  <c r="I447" i="4" l="1"/>
  <c r="J446" i="4"/>
  <c r="J447" i="4" l="1"/>
  <c r="I448" i="4"/>
  <c r="I449" i="4" l="1"/>
  <c r="J448" i="4"/>
  <c r="J449" i="4" l="1"/>
  <c r="I450" i="4"/>
  <c r="I451" i="4" l="1"/>
  <c r="J450" i="4"/>
  <c r="J451" i="4" l="1"/>
  <c r="I452" i="4"/>
  <c r="I453" i="4" l="1"/>
  <c r="J452" i="4"/>
  <c r="J453" i="4" l="1"/>
  <c r="I454" i="4"/>
  <c r="I455" i="4" l="1"/>
  <c r="J454" i="4"/>
  <c r="J455" i="4" l="1"/>
  <c r="I456" i="4"/>
  <c r="I457" i="4" l="1"/>
  <c r="J456" i="4"/>
  <c r="J457" i="4" l="1"/>
  <c r="I458" i="4"/>
  <c r="I459" i="4" l="1"/>
  <c r="J458" i="4"/>
  <c r="J459" i="4" l="1"/>
  <c r="I460" i="4"/>
  <c r="I461" i="4" l="1"/>
  <c r="J460" i="4"/>
  <c r="J461" i="4" l="1"/>
  <c r="I462" i="4"/>
  <c r="I463" i="4" l="1"/>
  <c r="J462" i="4"/>
  <c r="L285" i="4"/>
  <c r="J463" i="4" l="1"/>
  <c r="I464" i="4"/>
  <c r="L286" i="4"/>
  <c r="I465" i="4" l="1"/>
  <c r="J464" i="4"/>
  <c r="J465" i="4" l="1"/>
  <c r="I466" i="4"/>
  <c r="I467" i="4" l="1"/>
  <c r="J466" i="4"/>
  <c r="J467" i="4" l="1"/>
  <c r="I468" i="4"/>
  <c r="I469" i="4" l="1"/>
  <c r="J468" i="4"/>
  <c r="J469" i="4" l="1"/>
  <c r="I470" i="4"/>
  <c r="I471" i="4" l="1"/>
  <c r="J470" i="4"/>
  <c r="J471" i="4" l="1"/>
  <c r="I472" i="4"/>
  <c r="I473" i="4" l="1"/>
  <c r="J472" i="4"/>
  <c r="J473" i="4" l="1"/>
  <c r="I474" i="4"/>
  <c r="I475" i="4" l="1"/>
  <c r="J474" i="4"/>
  <c r="J475" i="4" l="1"/>
  <c r="I476" i="4"/>
  <c r="I477" i="4" l="1"/>
  <c r="J476" i="4"/>
  <c r="J477" i="4" l="1"/>
  <c r="I478" i="4"/>
  <c r="I479" i="4" l="1"/>
  <c r="J478" i="4"/>
  <c r="J479" i="4" l="1"/>
  <c r="I480" i="4"/>
  <c r="I481" i="4" l="1"/>
  <c r="J480" i="4"/>
  <c r="J481" i="4" l="1"/>
  <c r="I482" i="4"/>
  <c r="I483" i="4" l="1"/>
  <c r="J482" i="4"/>
  <c r="J483" i="4" l="1"/>
  <c r="I484" i="4"/>
  <c r="I485" i="4" l="1"/>
  <c r="J484" i="4"/>
  <c r="J485" i="4" l="1"/>
  <c r="I486" i="4"/>
  <c r="I487" i="4" l="1"/>
  <c r="J486" i="4"/>
  <c r="J487" i="4" l="1"/>
  <c r="I488" i="4"/>
  <c r="I489" i="4" l="1"/>
  <c r="J488" i="4"/>
  <c r="J489" i="4" l="1"/>
  <c r="I490" i="4"/>
  <c r="I491" i="4" l="1"/>
  <c r="J490" i="4"/>
  <c r="J491" i="4" l="1"/>
  <c r="I492" i="4"/>
  <c r="I493" i="4" l="1"/>
  <c r="J492" i="4"/>
  <c r="J493" i="4" l="1"/>
  <c r="I494" i="4"/>
  <c r="I495" i="4" l="1"/>
  <c r="J494" i="4"/>
  <c r="L287" i="4"/>
  <c r="J495" i="4" l="1"/>
  <c r="I496" i="4"/>
  <c r="I497" i="4" l="1"/>
  <c r="J496" i="4"/>
  <c r="J497" i="4" l="1"/>
  <c r="I498" i="4"/>
  <c r="I499" i="4" l="1"/>
  <c r="J498" i="4"/>
  <c r="J499" i="4" l="1"/>
  <c r="I500" i="4"/>
  <c r="I501" i="4" l="1"/>
  <c r="J500" i="4"/>
  <c r="J501" i="4" l="1"/>
  <c r="I502" i="4"/>
  <c r="I503" i="4" l="1"/>
  <c r="J502" i="4"/>
  <c r="J503" i="4" l="1"/>
  <c r="I504" i="4"/>
  <c r="I505" i="4" l="1"/>
  <c r="J505" i="4" s="1"/>
  <c r="J504" i="4"/>
  <c r="L288" i="4"/>
</calcChain>
</file>

<file path=xl/sharedStrings.xml><?xml version="1.0" encoding="utf-8"?>
<sst xmlns="http://schemas.openxmlformats.org/spreadsheetml/2006/main" count="111" uniqueCount="77">
  <si>
    <t>Matériaux</t>
  </si>
  <si>
    <t>Calcul des structures en béton -- Règles générales - Calcul du comportement au feu</t>
  </si>
  <si>
    <t xml:space="preserve">EUROCODE 1992-1-2 : </t>
  </si>
  <si>
    <t>T [°C]</t>
  </si>
  <si>
    <t>Cp_FDS [kJ/kg/K]</t>
  </si>
  <si>
    <t>Cp [J/Kg/K]</t>
  </si>
  <si>
    <t>Cp [KJ/Kg/K]</t>
  </si>
  <si>
    <t>Données Brute</t>
  </si>
  <si>
    <t>Teneur en eau</t>
  </si>
  <si>
    <t>%</t>
  </si>
  <si>
    <t>Chaleur Spécifique</t>
  </si>
  <si>
    <t>Conductivité</t>
  </si>
  <si>
    <r>
      <rPr>
        <sz val="11"/>
        <color theme="1"/>
        <rFont val="Calibri"/>
        <family val="2"/>
      </rPr>
      <t>λ</t>
    </r>
    <r>
      <rPr>
        <sz val="11"/>
        <color theme="1"/>
        <rFont val="Calibri"/>
        <family val="2"/>
        <scheme val="minor"/>
      </rPr>
      <t xml:space="preserve"> [W/m/K)</t>
    </r>
  </si>
  <si>
    <r>
      <rPr>
        <sz val="11"/>
        <color theme="1"/>
        <rFont val="Calibri"/>
        <family val="2"/>
      </rPr>
      <t>λ</t>
    </r>
    <r>
      <rPr>
        <sz val="11"/>
        <color theme="1"/>
        <rFont val="Calibri"/>
        <family val="2"/>
        <scheme val="minor"/>
      </rPr>
      <t>_FDS [W/m/K)</t>
    </r>
  </si>
  <si>
    <t>FDS</t>
  </si>
  <si>
    <t>ID=</t>
  </si>
  <si>
    <t>FYI=</t>
  </si>
  <si>
    <t>SPECIFIC_HEAT_RAMP=</t>
  </si>
  <si>
    <t>CONDUCTIVITY_RAMP=</t>
  </si>
  <si>
    <t xml:space="preserve"> 'BETON-EN'</t>
  </si>
  <si>
    <t xml:space="preserve"> 'RAMP_BETON-EN_COND'</t>
  </si>
  <si>
    <t xml:space="preserve"> 'RAMP_BETON-EN_SH'</t>
  </si>
  <si>
    <t>EMISSIVITY=</t>
  </si>
  <si>
    <t xml:space="preserve"> /</t>
  </si>
  <si>
    <t>Source</t>
  </si>
  <si>
    <t>NF EN 1192-1-2: Eurocode 2 + AN Calcul des structures en béton - Partie 1-2: Règles Générales - Calcul du comportement au feu; Décembre 2013</t>
  </si>
  <si>
    <t>BÉTON-EN</t>
  </si>
  <si>
    <t>&amp;MATL</t>
  </si>
  <si>
    <t>Lien</t>
  </si>
  <si>
    <t>BETON-EN</t>
  </si>
  <si>
    <t>Retour</t>
  </si>
  <si>
    <t>Description</t>
  </si>
  <si>
    <t>Béton Eurocode</t>
  </si>
  <si>
    <t>ACIER-EN</t>
  </si>
  <si>
    <t>Acier Eurocode</t>
  </si>
  <si>
    <t>Combustible</t>
  </si>
  <si>
    <t xml:space="preserve">Détails </t>
  </si>
  <si>
    <t>Type</t>
  </si>
  <si>
    <t>Carburant Aviation ; Additifs Automobile</t>
  </si>
  <si>
    <t xml:space="preserve"> 'KEROSENE'</t>
  </si>
  <si>
    <t xml:space="preserve"> 'POLYETHYLENE'</t>
  </si>
  <si>
    <t>Emballages plastiques ; Gaines de câbles</t>
  </si>
  <si>
    <t>Nom Commun</t>
  </si>
  <si>
    <t>Kerosene</t>
  </si>
  <si>
    <t>Polyéthylène ; PE</t>
  </si>
  <si>
    <t>Formule</t>
  </si>
  <si>
    <r>
      <t>C</t>
    </r>
    <r>
      <rPr>
        <vertAlign val="sub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2n+2</t>
    </r>
  </si>
  <si>
    <t>&amp;RAMP ID=  'RAMP_BETON-EN_SH' ,T= 20 ,F= 1.951408 /</t>
  </si>
  <si>
    <t>&amp;RAMP ID=  'RAMP_BETON-EN_SH' ,T= 100 ,F= 1.7656 /</t>
  </si>
  <si>
    <t>&amp;RAMP ID=  'RAMP_BETON-EN_SH' ,T= 110 ,F= 1.743337 /</t>
  </si>
  <si>
    <t>&amp;RAMP ID=  'RAMP_BETON-EN_SH' ,T= 115 ,F= 1.73228575 /</t>
  </si>
  <si>
    <t>&amp;RAMP ID=  'RAMP_BETON-EN_SH' ,T= 140 ,F= 1.677832 /</t>
  </si>
  <si>
    <t>&amp;RAMP ID=  'RAMP_BETON-EN_SH' ,T= 160 ,F= 1.1576 /</t>
  </si>
  <si>
    <t>&amp;RAMP ID=  'RAMP_BETON-EN_SH' ,T= 200 ,F= 1.1108 /</t>
  </si>
  <si>
    <t>&amp;RAMP ID=  'RAMP_BETON-EN_SH' ,T= 250 ,F= 1.055625 /</t>
  </si>
  <si>
    <t>&amp;RAMP ID=  'RAMP_BETON-EN_SH' ,T= 300 ,F= 1.0033 /</t>
  </si>
  <si>
    <t>&amp;RAMP ID=  'RAMP_BETON-EN_SH' ,T= 350 ,F= 0.953825 /</t>
  </si>
  <si>
    <t>&amp;RAMP ID=  'RAMP_BETON-EN_SH' ,T= 400 ,F= 0.9072 /</t>
  </si>
  <si>
    <t>&amp;RAMP ID=  'RAMP_BETON-EN_SH' ,T= 450 ,F= 0.863425 /</t>
  </si>
  <si>
    <t>&amp;RAMP ID=  'RAMP_BETON-EN_SH' ,T= 500 ,F= 0.8225 /</t>
  </si>
  <si>
    <t>&amp;RAMP ID=  'RAMP_BETON-EN_SH' ,T= 550 ,F= 0.784425 /</t>
  </si>
  <si>
    <t>&amp;RAMP ID=  'RAMP_BETON-EN_SH' ,T= 600 ,F= 0.7492 /</t>
  </si>
  <si>
    <t>&amp;RAMP ID=  'RAMP_BETON-EN_SH' ,T= 650 ,F= 0.716825 /</t>
  </si>
  <si>
    <t>&amp;RAMP ID=  'RAMP_BETON-EN_SH' ,T= 700 ,F= 0.6873 /</t>
  </si>
  <si>
    <t>&amp;RAMP ID=  'RAMP_BETON-EN_SH' ,T= 850 ,F= 0.615825 /</t>
  </si>
  <si>
    <t>&amp;RAMP ID=  'RAMP_BETON-EN_SH' ,T= 1000 ,F= 0.57 /</t>
  </si>
  <si>
    <t>&amp;RAMP ID=  'RAMP_BETON-EN_SH' ,T= 1200 ,F= 0.5488 /</t>
  </si>
  <si>
    <t>C=</t>
  </si>
  <si>
    <t>H=</t>
  </si>
  <si>
    <t>O=</t>
  </si>
  <si>
    <t>N=</t>
  </si>
  <si>
    <t>SOOT_YIELD=</t>
  </si>
  <si>
    <t>CO_YIELD=</t>
  </si>
  <si>
    <t>HEAT_OF_COMBUSTION=</t>
  </si>
  <si>
    <t>/</t>
  </si>
  <si>
    <t>&amp;REAC</t>
  </si>
  <si>
    <r>
      <t>C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</si>
</sst>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onsolas"/>
      <family val="3"/>
    </font>
    <font>
      <sz val="10"/>
      <color theme="1"/>
      <name val="Consolas"/>
      <family val="3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59999389629810485"/>
      </patternFill>
    </fill>
    <fill>
      <patternFill patternType="solid">
        <fgColor theme="5" tint="0.59999389629810485"/>
        <bgColor theme="5" tint="0.59999389629810485"/>
      </patternFill>
    </fill>
  </fills>
  <borders count="2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ck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ck">
        <color theme="0"/>
      </bottom>
      <diagonal/>
    </border>
    <border>
      <left/>
      <right/>
      <top style="medium">
        <color indexed="64"/>
      </top>
      <bottom style="thick">
        <color theme="0"/>
      </bottom>
      <diagonal/>
    </border>
    <border>
      <left/>
      <right style="medium">
        <color indexed="64"/>
      </right>
      <top style="medium">
        <color indexed="64"/>
      </top>
      <bottom style="thick">
        <color theme="0"/>
      </bottom>
      <diagonal/>
    </border>
    <border>
      <left style="medium">
        <color indexed="64"/>
      </left>
      <right/>
      <top style="thick">
        <color theme="0"/>
      </top>
      <bottom/>
      <diagonal/>
    </border>
    <border>
      <left/>
      <right style="medium">
        <color indexed="64"/>
      </right>
      <top style="thick">
        <color theme="0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dashDotDot">
        <color indexed="64"/>
      </right>
      <top/>
      <bottom/>
      <diagonal/>
    </border>
    <border>
      <left/>
      <right style="dashDotDot">
        <color indexed="64"/>
      </right>
      <top/>
      <bottom style="medium">
        <color indexed="64"/>
      </bottom>
      <diagonal/>
    </border>
    <border>
      <left/>
      <right style="dashDotDot">
        <color indexed="64"/>
      </right>
      <top style="thin">
        <color auto="1"/>
      </top>
      <bottom/>
      <diagonal/>
    </border>
    <border>
      <left style="dashDotDot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0" borderId="12" xfId="0" applyBorder="1" applyAlignment="1">
      <alignment horizontal="center"/>
    </xf>
    <xf numFmtId="0" fontId="1" fillId="2" borderId="1" xfId="1" applyBorder="1"/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horizontal="left"/>
    </xf>
    <xf numFmtId="0" fontId="4" fillId="0" borderId="0" xfId="2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5" borderId="8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9" xfId="0" applyFont="1" applyFill="1" applyBorder="1" applyAlignment="1">
      <alignment horizontal="center"/>
    </xf>
    <xf numFmtId="0" fontId="0" fillId="5" borderId="10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5" borderId="11" xfId="0" applyFont="1" applyFill="1" applyBorder="1" applyAlignment="1">
      <alignment horizontal="center"/>
    </xf>
    <xf numFmtId="0" fontId="0" fillId="5" borderId="14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15" xfId="0" applyFont="1" applyFill="1" applyBorder="1" applyAlignment="1">
      <alignment horizontal="center"/>
    </xf>
    <xf numFmtId="0" fontId="0" fillId="4" borderId="19" xfId="0" applyFont="1" applyFill="1" applyBorder="1" applyAlignment="1">
      <alignment horizontal="center"/>
    </xf>
    <xf numFmtId="0" fontId="0" fillId="4" borderId="20" xfId="0" applyFont="1" applyFill="1" applyBorder="1" applyAlignment="1">
      <alignment horizontal="center"/>
    </xf>
    <xf numFmtId="0" fontId="0" fillId="4" borderId="23" xfId="0" applyFont="1" applyFill="1" applyBorder="1" applyAlignment="1">
      <alignment horizontal="center"/>
    </xf>
    <xf numFmtId="0" fontId="0" fillId="4" borderId="24" xfId="0" applyFont="1" applyFill="1" applyBorder="1" applyAlignment="1">
      <alignment horizontal="center"/>
    </xf>
    <xf numFmtId="0" fontId="0" fillId="4" borderId="25" xfId="0" applyFont="1" applyFill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7" fillId="0" borderId="27" xfId="0" applyNumberFormat="1" applyFont="1" applyBorder="1" applyAlignment="1">
      <alignment horizontal="left" vertical="center"/>
    </xf>
    <xf numFmtId="0" fontId="7" fillId="0" borderId="27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0" fontId="7" fillId="0" borderId="0" xfId="0" quotePrefix="1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left" vertical="center"/>
    </xf>
    <xf numFmtId="0" fontId="7" fillId="0" borderId="17" xfId="0" applyNumberFormat="1" applyFont="1" applyBorder="1" applyAlignment="1">
      <alignment horizontal="left" vertical="center"/>
    </xf>
    <xf numFmtId="0" fontId="7" fillId="0" borderId="17" xfId="0" applyNumberFormat="1" applyFont="1" applyBorder="1" applyAlignment="1">
      <alignment horizontal="center" vertical="center"/>
    </xf>
    <xf numFmtId="0" fontId="6" fillId="0" borderId="18" xfId="0" applyNumberFormat="1" applyFont="1" applyBorder="1" applyAlignment="1">
      <alignment horizontal="center" vertical="center"/>
    </xf>
    <xf numFmtId="0" fontId="4" fillId="0" borderId="0" xfId="2"/>
    <xf numFmtId="0" fontId="4" fillId="0" borderId="0" xfId="2" quotePrefix="1" applyAlignment="1">
      <alignment horizontal="center"/>
    </xf>
    <xf numFmtId="0" fontId="4" fillId="0" borderId="0" xfId="2" applyAlignment="1">
      <alignment horizontal="center" vertical="center"/>
    </xf>
    <xf numFmtId="0" fontId="7" fillId="0" borderId="26" xfId="0" applyNumberFormat="1" applyFont="1" applyBorder="1" applyAlignment="1">
      <alignment horizontal="left" vertical="center"/>
    </xf>
  </cellXfs>
  <cellStyles count="3">
    <cellStyle name="Entrée" xfId="1" builtinId="20"/>
    <cellStyle name="Lien hypertexte" xfId="2" builtinId="8"/>
    <cellStyle name="Normal" xfId="0" builtinId="0"/>
  </cellStyles>
  <dxfs count="13"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theme="5" tint="0.59999389629810485"/>
          <bgColor theme="5" tint="0.59999389629810485"/>
        </patternFill>
      </fill>
    </dxf>
    <dxf>
      <fill>
        <patternFill patternType="solid">
          <fgColor theme="5" tint="0.59999389629810485"/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0"/>
      </font>
      <fill>
        <patternFill patternType="solid">
          <fgColor theme="5"/>
          <bgColor theme="5"/>
        </patternFill>
      </fill>
    </dxf>
    <dxf>
      <font>
        <b/>
        <color theme="0"/>
      </font>
      <fill>
        <patternFill patternType="solid">
          <fgColor theme="5"/>
          <bgColor theme="5"/>
        </patternFill>
      </fill>
    </dxf>
    <dxf>
      <font>
        <b/>
        <color theme="0"/>
      </font>
      <fill>
        <patternFill patternType="solid">
          <fgColor theme="5"/>
          <bgColor theme="5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5"/>
          <bgColor theme="5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5" tint="0.79995117038483843"/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Medium9">
    <tableStyle name="TableStyleMedium10 2" pivot="0" count="7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firstColumn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000"/>
              <a:t>Chaleur Spécifique : Béton - 1992-1-2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Matériaux!$F$268</c:f>
              <c:strCache>
                <c:ptCount val="1"/>
                <c:pt idx="0">
                  <c:v>Cp [KJ/Kg/K]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Matériaux!$D$269:$D$505</c:f>
              <c:numCache>
                <c:formatCode>General</c:formatCode>
                <c:ptCount val="237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  <c:pt idx="11">
                  <c:v>75</c:v>
                </c:pt>
                <c:pt idx="12">
                  <c:v>80</c:v>
                </c:pt>
                <c:pt idx="13">
                  <c:v>85</c:v>
                </c:pt>
                <c:pt idx="14">
                  <c:v>90</c:v>
                </c:pt>
                <c:pt idx="15">
                  <c:v>95</c:v>
                </c:pt>
                <c:pt idx="16">
                  <c:v>100</c:v>
                </c:pt>
                <c:pt idx="17">
                  <c:v>105</c:v>
                </c:pt>
                <c:pt idx="18">
                  <c:v>110</c:v>
                </c:pt>
                <c:pt idx="19">
                  <c:v>115</c:v>
                </c:pt>
                <c:pt idx="20">
                  <c:v>120</c:v>
                </c:pt>
                <c:pt idx="21">
                  <c:v>125</c:v>
                </c:pt>
                <c:pt idx="22">
                  <c:v>130</c:v>
                </c:pt>
                <c:pt idx="23">
                  <c:v>135</c:v>
                </c:pt>
                <c:pt idx="24">
                  <c:v>140</c:v>
                </c:pt>
                <c:pt idx="25">
                  <c:v>145</c:v>
                </c:pt>
                <c:pt idx="26">
                  <c:v>150</c:v>
                </c:pt>
                <c:pt idx="27">
                  <c:v>155</c:v>
                </c:pt>
                <c:pt idx="28">
                  <c:v>160</c:v>
                </c:pt>
                <c:pt idx="29">
                  <c:v>165</c:v>
                </c:pt>
                <c:pt idx="30">
                  <c:v>170</c:v>
                </c:pt>
                <c:pt idx="31">
                  <c:v>175</c:v>
                </c:pt>
                <c:pt idx="32">
                  <c:v>180</c:v>
                </c:pt>
                <c:pt idx="33">
                  <c:v>185</c:v>
                </c:pt>
                <c:pt idx="34">
                  <c:v>190</c:v>
                </c:pt>
                <c:pt idx="35">
                  <c:v>195</c:v>
                </c:pt>
                <c:pt idx="36">
                  <c:v>200</c:v>
                </c:pt>
                <c:pt idx="37">
                  <c:v>205</c:v>
                </c:pt>
                <c:pt idx="38">
                  <c:v>210</c:v>
                </c:pt>
                <c:pt idx="39">
                  <c:v>215</c:v>
                </c:pt>
                <c:pt idx="40">
                  <c:v>220</c:v>
                </c:pt>
                <c:pt idx="41">
                  <c:v>225</c:v>
                </c:pt>
                <c:pt idx="42">
                  <c:v>230</c:v>
                </c:pt>
                <c:pt idx="43">
                  <c:v>235</c:v>
                </c:pt>
                <c:pt idx="44">
                  <c:v>240</c:v>
                </c:pt>
                <c:pt idx="45">
                  <c:v>245</c:v>
                </c:pt>
                <c:pt idx="46">
                  <c:v>250</c:v>
                </c:pt>
                <c:pt idx="47">
                  <c:v>255</c:v>
                </c:pt>
                <c:pt idx="48">
                  <c:v>260</c:v>
                </c:pt>
                <c:pt idx="49">
                  <c:v>265</c:v>
                </c:pt>
                <c:pt idx="50">
                  <c:v>270</c:v>
                </c:pt>
                <c:pt idx="51">
                  <c:v>275</c:v>
                </c:pt>
                <c:pt idx="52">
                  <c:v>280</c:v>
                </c:pt>
                <c:pt idx="53">
                  <c:v>285</c:v>
                </c:pt>
                <c:pt idx="54">
                  <c:v>290</c:v>
                </c:pt>
                <c:pt idx="55">
                  <c:v>295</c:v>
                </c:pt>
                <c:pt idx="56">
                  <c:v>300</c:v>
                </c:pt>
                <c:pt idx="57">
                  <c:v>305</c:v>
                </c:pt>
                <c:pt idx="58">
                  <c:v>310</c:v>
                </c:pt>
                <c:pt idx="59">
                  <c:v>315</c:v>
                </c:pt>
                <c:pt idx="60">
                  <c:v>320</c:v>
                </c:pt>
                <c:pt idx="61">
                  <c:v>325</c:v>
                </c:pt>
                <c:pt idx="62">
                  <c:v>330</c:v>
                </c:pt>
                <c:pt idx="63">
                  <c:v>335</c:v>
                </c:pt>
                <c:pt idx="64">
                  <c:v>340</c:v>
                </c:pt>
                <c:pt idx="65">
                  <c:v>345</c:v>
                </c:pt>
                <c:pt idx="66">
                  <c:v>350</c:v>
                </c:pt>
                <c:pt idx="67">
                  <c:v>355</c:v>
                </c:pt>
                <c:pt idx="68">
                  <c:v>360</c:v>
                </c:pt>
                <c:pt idx="69">
                  <c:v>365</c:v>
                </c:pt>
                <c:pt idx="70">
                  <c:v>370</c:v>
                </c:pt>
                <c:pt idx="71">
                  <c:v>375</c:v>
                </c:pt>
                <c:pt idx="72">
                  <c:v>380</c:v>
                </c:pt>
                <c:pt idx="73">
                  <c:v>385</c:v>
                </c:pt>
                <c:pt idx="74">
                  <c:v>390</c:v>
                </c:pt>
                <c:pt idx="75">
                  <c:v>395</c:v>
                </c:pt>
                <c:pt idx="76">
                  <c:v>400</c:v>
                </c:pt>
                <c:pt idx="77">
                  <c:v>405</c:v>
                </c:pt>
                <c:pt idx="78">
                  <c:v>410</c:v>
                </c:pt>
                <c:pt idx="79">
                  <c:v>415</c:v>
                </c:pt>
                <c:pt idx="80">
                  <c:v>420</c:v>
                </c:pt>
                <c:pt idx="81">
                  <c:v>425</c:v>
                </c:pt>
                <c:pt idx="82">
                  <c:v>430</c:v>
                </c:pt>
                <c:pt idx="83">
                  <c:v>435</c:v>
                </c:pt>
                <c:pt idx="84">
                  <c:v>440</c:v>
                </c:pt>
                <c:pt idx="85">
                  <c:v>445</c:v>
                </c:pt>
                <c:pt idx="86">
                  <c:v>450</c:v>
                </c:pt>
                <c:pt idx="87">
                  <c:v>455</c:v>
                </c:pt>
                <c:pt idx="88">
                  <c:v>460</c:v>
                </c:pt>
                <c:pt idx="89">
                  <c:v>465</c:v>
                </c:pt>
                <c:pt idx="90">
                  <c:v>470</c:v>
                </c:pt>
                <c:pt idx="91">
                  <c:v>475</c:v>
                </c:pt>
                <c:pt idx="92">
                  <c:v>480</c:v>
                </c:pt>
                <c:pt idx="93">
                  <c:v>485</c:v>
                </c:pt>
                <c:pt idx="94">
                  <c:v>490</c:v>
                </c:pt>
                <c:pt idx="95">
                  <c:v>495</c:v>
                </c:pt>
                <c:pt idx="96">
                  <c:v>500</c:v>
                </c:pt>
                <c:pt idx="97">
                  <c:v>505</c:v>
                </c:pt>
                <c:pt idx="98">
                  <c:v>510</c:v>
                </c:pt>
                <c:pt idx="99">
                  <c:v>515</c:v>
                </c:pt>
                <c:pt idx="100">
                  <c:v>520</c:v>
                </c:pt>
                <c:pt idx="101">
                  <c:v>525</c:v>
                </c:pt>
                <c:pt idx="102">
                  <c:v>530</c:v>
                </c:pt>
                <c:pt idx="103">
                  <c:v>535</c:v>
                </c:pt>
                <c:pt idx="104">
                  <c:v>540</c:v>
                </c:pt>
                <c:pt idx="105">
                  <c:v>545</c:v>
                </c:pt>
                <c:pt idx="106">
                  <c:v>550</c:v>
                </c:pt>
                <c:pt idx="107">
                  <c:v>555</c:v>
                </c:pt>
                <c:pt idx="108">
                  <c:v>560</c:v>
                </c:pt>
                <c:pt idx="109">
                  <c:v>565</c:v>
                </c:pt>
                <c:pt idx="110">
                  <c:v>570</c:v>
                </c:pt>
                <c:pt idx="111">
                  <c:v>575</c:v>
                </c:pt>
                <c:pt idx="112">
                  <c:v>580</c:v>
                </c:pt>
                <c:pt idx="113">
                  <c:v>585</c:v>
                </c:pt>
                <c:pt idx="114">
                  <c:v>590</c:v>
                </c:pt>
                <c:pt idx="115">
                  <c:v>595</c:v>
                </c:pt>
                <c:pt idx="116">
                  <c:v>600</c:v>
                </c:pt>
                <c:pt idx="117">
                  <c:v>605</c:v>
                </c:pt>
                <c:pt idx="118">
                  <c:v>610</c:v>
                </c:pt>
                <c:pt idx="119">
                  <c:v>615</c:v>
                </c:pt>
                <c:pt idx="120">
                  <c:v>620</c:v>
                </c:pt>
                <c:pt idx="121">
                  <c:v>625</c:v>
                </c:pt>
                <c:pt idx="122">
                  <c:v>630</c:v>
                </c:pt>
                <c:pt idx="123">
                  <c:v>635</c:v>
                </c:pt>
                <c:pt idx="124">
                  <c:v>640</c:v>
                </c:pt>
                <c:pt idx="125">
                  <c:v>645</c:v>
                </c:pt>
                <c:pt idx="126">
                  <c:v>650</c:v>
                </c:pt>
                <c:pt idx="127">
                  <c:v>655</c:v>
                </c:pt>
                <c:pt idx="128">
                  <c:v>660</c:v>
                </c:pt>
                <c:pt idx="129">
                  <c:v>665</c:v>
                </c:pt>
                <c:pt idx="130">
                  <c:v>670</c:v>
                </c:pt>
                <c:pt idx="131">
                  <c:v>675</c:v>
                </c:pt>
                <c:pt idx="132">
                  <c:v>680</c:v>
                </c:pt>
                <c:pt idx="133">
                  <c:v>685</c:v>
                </c:pt>
                <c:pt idx="134">
                  <c:v>690</c:v>
                </c:pt>
                <c:pt idx="135">
                  <c:v>695</c:v>
                </c:pt>
                <c:pt idx="136">
                  <c:v>700</c:v>
                </c:pt>
                <c:pt idx="137">
                  <c:v>705</c:v>
                </c:pt>
                <c:pt idx="138">
                  <c:v>710</c:v>
                </c:pt>
                <c:pt idx="139">
                  <c:v>715</c:v>
                </c:pt>
                <c:pt idx="140">
                  <c:v>720</c:v>
                </c:pt>
                <c:pt idx="141">
                  <c:v>725</c:v>
                </c:pt>
                <c:pt idx="142">
                  <c:v>730</c:v>
                </c:pt>
                <c:pt idx="143">
                  <c:v>735</c:v>
                </c:pt>
                <c:pt idx="144">
                  <c:v>740</c:v>
                </c:pt>
                <c:pt idx="145">
                  <c:v>745</c:v>
                </c:pt>
                <c:pt idx="146">
                  <c:v>750</c:v>
                </c:pt>
                <c:pt idx="147">
                  <c:v>755</c:v>
                </c:pt>
                <c:pt idx="148">
                  <c:v>760</c:v>
                </c:pt>
                <c:pt idx="149">
                  <c:v>765</c:v>
                </c:pt>
                <c:pt idx="150">
                  <c:v>770</c:v>
                </c:pt>
                <c:pt idx="151">
                  <c:v>775</c:v>
                </c:pt>
                <c:pt idx="152">
                  <c:v>780</c:v>
                </c:pt>
                <c:pt idx="153">
                  <c:v>785</c:v>
                </c:pt>
                <c:pt idx="154">
                  <c:v>790</c:v>
                </c:pt>
                <c:pt idx="155">
                  <c:v>795</c:v>
                </c:pt>
                <c:pt idx="156">
                  <c:v>800</c:v>
                </c:pt>
                <c:pt idx="157">
                  <c:v>805</c:v>
                </c:pt>
                <c:pt idx="158">
                  <c:v>810</c:v>
                </c:pt>
                <c:pt idx="159">
                  <c:v>815</c:v>
                </c:pt>
                <c:pt idx="160">
                  <c:v>820</c:v>
                </c:pt>
                <c:pt idx="161">
                  <c:v>825</c:v>
                </c:pt>
                <c:pt idx="162">
                  <c:v>830</c:v>
                </c:pt>
                <c:pt idx="163">
                  <c:v>835</c:v>
                </c:pt>
                <c:pt idx="164">
                  <c:v>840</c:v>
                </c:pt>
                <c:pt idx="165">
                  <c:v>845</c:v>
                </c:pt>
                <c:pt idx="166">
                  <c:v>850</c:v>
                </c:pt>
                <c:pt idx="167">
                  <c:v>855</c:v>
                </c:pt>
                <c:pt idx="168">
                  <c:v>860</c:v>
                </c:pt>
                <c:pt idx="169">
                  <c:v>865</c:v>
                </c:pt>
                <c:pt idx="170">
                  <c:v>870</c:v>
                </c:pt>
                <c:pt idx="171">
                  <c:v>875</c:v>
                </c:pt>
                <c:pt idx="172">
                  <c:v>880</c:v>
                </c:pt>
                <c:pt idx="173">
                  <c:v>885</c:v>
                </c:pt>
                <c:pt idx="174">
                  <c:v>890</c:v>
                </c:pt>
                <c:pt idx="175">
                  <c:v>895</c:v>
                </c:pt>
                <c:pt idx="176">
                  <c:v>900</c:v>
                </c:pt>
                <c:pt idx="177">
                  <c:v>905</c:v>
                </c:pt>
                <c:pt idx="178">
                  <c:v>910</c:v>
                </c:pt>
                <c:pt idx="179">
                  <c:v>915</c:v>
                </c:pt>
                <c:pt idx="180">
                  <c:v>920</c:v>
                </c:pt>
                <c:pt idx="181">
                  <c:v>925</c:v>
                </c:pt>
                <c:pt idx="182">
                  <c:v>930</c:v>
                </c:pt>
                <c:pt idx="183">
                  <c:v>935</c:v>
                </c:pt>
                <c:pt idx="184">
                  <c:v>940</c:v>
                </c:pt>
                <c:pt idx="185">
                  <c:v>945</c:v>
                </c:pt>
                <c:pt idx="186">
                  <c:v>950</c:v>
                </c:pt>
                <c:pt idx="187">
                  <c:v>955</c:v>
                </c:pt>
                <c:pt idx="188">
                  <c:v>960</c:v>
                </c:pt>
                <c:pt idx="189">
                  <c:v>965</c:v>
                </c:pt>
                <c:pt idx="190">
                  <c:v>970</c:v>
                </c:pt>
                <c:pt idx="191">
                  <c:v>975</c:v>
                </c:pt>
                <c:pt idx="192">
                  <c:v>980</c:v>
                </c:pt>
                <c:pt idx="193">
                  <c:v>985</c:v>
                </c:pt>
                <c:pt idx="194">
                  <c:v>990</c:v>
                </c:pt>
                <c:pt idx="195">
                  <c:v>995</c:v>
                </c:pt>
                <c:pt idx="196">
                  <c:v>1000</c:v>
                </c:pt>
                <c:pt idx="197">
                  <c:v>1005</c:v>
                </c:pt>
                <c:pt idx="198">
                  <c:v>1010</c:v>
                </c:pt>
                <c:pt idx="199">
                  <c:v>1015</c:v>
                </c:pt>
                <c:pt idx="200">
                  <c:v>1020</c:v>
                </c:pt>
                <c:pt idx="201">
                  <c:v>1025</c:v>
                </c:pt>
                <c:pt idx="202">
                  <c:v>1030</c:v>
                </c:pt>
                <c:pt idx="203">
                  <c:v>1035</c:v>
                </c:pt>
                <c:pt idx="204">
                  <c:v>1040</c:v>
                </c:pt>
                <c:pt idx="205">
                  <c:v>1045</c:v>
                </c:pt>
                <c:pt idx="206">
                  <c:v>1050</c:v>
                </c:pt>
                <c:pt idx="207">
                  <c:v>1055</c:v>
                </c:pt>
                <c:pt idx="208">
                  <c:v>1060</c:v>
                </c:pt>
                <c:pt idx="209">
                  <c:v>1065</c:v>
                </c:pt>
                <c:pt idx="210">
                  <c:v>1070</c:v>
                </c:pt>
                <c:pt idx="211">
                  <c:v>1075</c:v>
                </c:pt>
                <c:pt idx="212">
                  <c:v>1080</c:v>
                </c:pt>
                <c:pt idx="213">
                  <c:v>1085</c:v>
                </c:pt>
                <c:pt idx="214">
                  <c:v>1090</c:v>
                </c:pt>
                <c:pt idx="215">
                  <c:v>1095</c:v>
                </c:pt>
                <c:pt idx="216">
                  <c:v>1100</c:v>
                </c:pt>
                <c:pt idx="217">
                  <c:v>1105</c:v>
                </c:pt>
                <c:pt idx="218">
                  <c:v>1110</c:v>
                </c:pt>
                <c:pt idx="219">
                  <c:v>1115</c:v>
                </c:pt>
                <c:pt idx="220">
                  <c:v>1120</c:v>
                </c:pt>
                <c:pt idx="221">
                  <c:v>1125</c:v>
                </c:pt>
                <c:pt idx="222">
                  <c:v>1130</c:v>
                </c:pt>
                <c:pt idx="223">
                  <c:v>1135</c:v>
                </c:pt>
                <c:pt idx="224">
                  <c:v>1140</c:v>
                </c:pt>
                <c:pt idx="225">
                  <c:v>1145</c:v>
                </c:pt>
                <c:pt idx="226">
                  <c:v>1150</c:v>
                </c:pt>
                <c:pt idx="227">
                  <c:v>1155</c:v>
                </c:pt>
                <c:pt idx="228">
                  <c:v>1160</c:v>
                </c:pt>
                <c:pt idx="229">
                  <c:v>1165</c:v>
                </c:pt>
                <c:pt idx="230">
                  <c:v>1170</c:v>
                </c:pt>
                <c:pt idx="231">
                  <c:v>1175</c:v>
                </c:pt>
                <c:pt idx="232">
                  <c:v>1180</c:v>
                </c:pt>
                <c:pt idx="233">
                  <c:v>1185</c:v>
                </c:pt>
                <c:pt idx="234">
                  <c:v>1190</c:v>
                </c:pt>
                <c:pt idx="235">
                  <c:v>1195</c:v>
                </c:pt>
                <c:pt idx="236">
                  <c:v>1200</c:v>
                </c:pt>
              </c:numCache>
            </c:numRef>
          </c:xVal>
          <c:yVal>
            <c:numRef>
              <c:f>Matériaux!$F$269:$F$505</c:f>
              <c:numCache>
                <c:formatCode>0.0000</c:formatCode>
                <c:ptCount val="237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  <c:pt idx="12">
                  <c:v>0.9</c:v>
                </c:pt>
                <c:pt idx="13">
                  <c:v>0.9</c:v>
                </c:pt>
                <c:pt idx="14">
                  <c:v>0.9</c:v>
                </c:pt>
                <c:pt idx="15">
                  <c:v>0.9</c:v>
                </c:pt>
                <c:pt idx="16">
                  <c:v>0.9</c:v>
                </c:pt>
                <c:pt idx="17">
                  <c:v>1.47</c:v>
                </c:pt>
                <c:pt idx="18">
                  <c:v>1.47</c:v>
                </c:pt>
                <c:pt idx="19">
                  <c:v>1.47</c:v>
                </c:pt>
                <c:pt idx="20">
                  <c:v>1.4423529411764704</c:v>
                </c:pt>
                <c:pt idx="21">
                  <c:v>1.4147058823529413</c:v>
                </c:pt>
                <c:pt idx="22">
                  <c:v>1.3870588235294117</c:v>
                </c:pt>
                <c:pt idx="23">
                  <c:v>1.3594117647058825</c:v>
                </c:pt>
                <c:pt idx="24">
                  <c:v>1.331764705882353</c:v>
                </c:pt>
                <c:pt idx="25">
                  <c:v>1.3041176470588234</c:v>
                </c:pt>
                <c:pt idx="26">
                  <c:v>1.2764705882352942</c:v>
                </c:pt>
                <c:pt idx="27">
                  <c:v>1.2488235294117647</c:v>
                </c:pt>
                <c:pt idx="28">
                  <c:v>1.2211764705882353</c:v>
                </c:pt>
                <c:pt idx="29">
                  <c:v>1.1935294117647059</c:v>
                </c:pt>
                <c:pt idx="30">
                  <c:v>1.1658823529411766</c:v>
                </c:pt>
                <c:pt idx="31">
                  <c:v>1.138235294117647</c:v>
                </c:pt>
                <c:pt idx="32">
                  <c:v>1.1105882352941177</c:v>
                </c:pt>
                <c:pt idx="33">
                  <c:v>1.0829411764705883</c:v>
                </c:pt>
                <c:pt idx="34">
                  <c:v>1.0552941176470587</c:v>
                </c:pt>
                <c:pt idx="35">
                  <c:v>1.0276470588235294</c:v>
                </c:pt>
                <c:pt idx="36">
                  <c:v>1</c:v>
                </c:pt>
                <c:pt idx="37">
                  <c:v>1.0024999999999999</c:v>
                </c:pt>
                <c:pt idx="38">
                  <c:v>1.0049999999999999</c:v>
                </c:pt>
                <c:pt idx="39">
                  <c:v>1.0075000000000001</c:v>
                </c:pt>
                <c:pt idx="40">
                  <c:v>1.01</c:v>
                </c:pt>
                <c:pt idx="41">
                  <c:v>1.0125</c:v>
                </c:pt>
                <c:pt idx="42">
                  <c:v>1.0149999999999999</c:v>
                </c:pt>
                <c:pt idx="43">
                  <c:v>1.0175000000000001</c:v>
                </c:pt>
                <c:pt idx="44">
                  <c:v>1.02</c:v>
                </c:pt>
                <c:pt idx="45">
                  <c:v>1.0225</c:v>
                </c:pt>
                <c:pt idx="46">
                  <c:v>1.0249999999999999</c:v>
                </c:pt>
                <c:pt idx="47">
                  <c:v>1.0275000000000001</c:v>
                </c:pt>
                <c:pt idx="48">
                  <c:v>1.03</c:v>
                </c:pt>
                <c:pt idx="49">
                  <c:v>1.0325</c:v>
                </c:pt>
                <c:pt idx="50">
                  <c:v>1.0349999999999999</c:v>
                </c:pt>
                <c:pt idx="51">
                  <c:v>1.0375000000000001</c:v>
                </c:pt>
                <c:pt idx="52">
                  <c:v>1.04</c:v>
                </c:pt>
                <c:pt idx="53">
                  <c:v>1.0425</c:v>
                </c:pt>
                <c:pt idx="54">
                  <c:v>1.0449999999999999</c:v>
                </c:pt>
                <c:pt idx="55">
                  <c:v>1.0475000000000001</c:v>
                </c:pt>
                <c:pt idx="56">
                  <c:v>1.05</c:v>
                </c:pt>
                <c:pt idx="57">
                  <c:v>1.0525</c:v>
                </c:pt>
                <c:pt idx="58">
                  <c:v>1.0549999999999999</c:v>
                </c:pt>
                <c:pt idx="59">
                  <c:v>1.0575000000000001</c:v>
                </c:pt>
                <c:pt idx="60">
                  <c:v>1.06</c:v>
                </c:pt>
                <c:pt idx="61">
                  <c:v>1.0625</c:v>
                </c:pt>
                <c:pt idx="62">
                  <c:v>1.0649999999999999</c:v>
                </c:pt>
                <c:pt idx="63">
                  <c:v>1.0674999999999999</c:v>
                </c:pt>
                <c:pt idx="64">
                  <c:v>1.07</c:v>
                </c:pt>
                <c:pt idx="65">
                  <c:v>1.0725</c:v>
                </c:pt>
                <c:pt idx="66">
                  <c:v>1.075</c:v>
                </c:pt>
                <c:pt idx="67">
                  <c:v>1.0774999999999999</c:v>
                </c:pt>
                <c:pt idx="68">
                  <c:v>1.08</c:v>
                </c:pt>
                <c:pt idx="69">
                  <c:v>1.0825</c:v>
                </c:pt>
                <c:pt idx="70">
                  <c:v>1.085</c:v>
                </c:pt>
                <c:pt idx="71">
                  <c:v>1.0874999999999999</c:v>
                </c:pt>
                <c:pt idx="72">
                  <c:v>1.0900000000000001</c:v>
                </c:pt>
                <c:pt idx="73">
                  <c:v>1.0925</c:v>
                </c:pt>
                <c:pt idx="74">
                  <c:v>1.095</c:v>
                </c:pt>
                <c:pt idx="75">
                  <c:v>1.0974999999999999</c:v>
                </c:pt>
                <c:pt idx="76">
                  <c:v>1.1000000000000001</c:v>
                </c:pt>
                <c:pt idx="77">
                  <c:v>1.1000000000000001</c:v>
                </c:pt>
                <c:pt idx="78">
                  <c:v>1.1000000000000001</c:v>
                </c:pt>
                <c:pt idx="79">
                  <c:v>1.1000000000000001</c:v>
                </c:pt>
                <c:pt idx="80">
                  <c:v>1.1000000000000001</c:v>
                </c:pt>
                <c:pt idx="81">
                  <c:v>1.1000000000000001</c:v>
                </c:pt>
                <c:pt idx="82">
                  <c:v>1.1000000000000001</c:v>
                </c:pt>
                <c:pt idx="83">
                  <c:v>1.1000000000000001</c:v>
                </c:pt>
                <c:pt idx="84">
                  <c:v>1.1000000000000001</c:v>
                </c:pt>
                <c:pt idx="85">
                  <c:v>1.1000000000000001</c:v>
                </c:pt>
                <c:pt idx="86">
                  <c:v>1.1000000000000001</c:v>
                </c:pt>
                <c:pt idx="87">
                  <c:v>1.1000000000000001</c:v>
                </c:pt>
                <c:pt idx="88">
                  <c:v>1.1000000000000001</c:v>
                </c:pt>
                <c:pt idx="89">
                  <c:v>1.1000000000000001</c:v>
                </c:pt>
                <c:pt idx="90">
                  <c:v>1.1000000000000001</c:v>
                </c:pt>
                <c:pt idx="91">
                  <c:v>1.1000000000000001</c:v>
                </c:pt>
                <c:pt idx="92">
                  <c:v>1.1000000000000001</c:v>
                </c:pt>
                <c:pt idx="93">
                  <c:v>1.1000000000000001</c:v>
                </c:pt>
                <c:pt idx="94">
                  <c:v>1.1000000000000001</c:v>
                </c:pt>
                <c:pt idx="95">
                  <c:v>1.1000000000000001</c:v>
                </c:pt>
                <c:pt idx="96">
                  <c:v>1.1000000000000001</c:v>
                </c:pt>
                <c:pt idx="97">
                  <c:v>1.1000000000000001</c:v>
                </c:pt>
                <c:pt idx="98">
                  <c:v>1.1000000000000001</c:v>
                </c:pt>
                <c:pt idx="99">
                  <c:v>1.1000000000000001</c:v>
                </c:pt>
                <c:pt idx="100">
                  <c:v>1.1000000000000001</c:v>
                </c:pt>
                <c:pt idx="101">
                  <c:v>1.1000000000000001</c:v>
                </c:pt>
                <c:pt idx="102">
                  <c:v>1.1000000000000001</c:v>
                </c:pt>
                <c:pt idx="103">
                  <c:v>1.1000000000000001</c:v>
                </c:pt>
                <c:pt idx="104">
                  <c:v>1.1000000000000001</c:v>
                </c:pt>
                <c:pt idx="105">
                  <c:v>1.1000000000000001</c:v>
                </c:pt>
                <c:pt idx="106">
                  <c:v>1.1000000000000001</c:v>
                </c:pt>
                <c:pt idx="107">
                  <c:v>1.1000000000000001</c:v>
                </c:pt>
                <c:pt idx="108">
                  <c:v>1.1000000000000001</c:v>
                </c:pt>
                <c:pt idx="109">
                  <c:v>1.1000000000000001</c:v>
                </c:pt>
                <c:pt idx="110">
                  <c:v>1.1000000000000001</c:v>
                </c:pt>
                <c:pt idx="111">
                  <c:v>1.1000000000000001</c:v>
                </c:pt>
                <c:pt idx="112">
                  <c:v>1.1000000000000001</c:v>
                </c:pt>
                <c:pt idx="113">
                  <c:v>1.1000000000000001</c:v>
                </c:pt>
                <c:pt idx="114">
                  <c:v>1.1000000000000001</c:v>
                </c:pt>
                <c:pt idx="115">
                  <c:v>1.1000000000000001</c:v>
                </c:pt>
                <c:pt idx="116">
                  <c:v>1.1000000000000001</c:v>
                </c:pt>
                <c:pt idx="117">
                  <c:v>1.1000000000000001</c:v>
                </c:pt>
                <c:pt idx="118">
                  <c:v>1.1000000000000001</c:v>
                </c:pt>
                <c:pt idx="119">
                  <c:v>1.1000000000000001</c:v>
                </c:pt>
                <c:pt idx="120">
                  <c:v>1.1000000000000001</c:v>
                </c:pt>
                <c:pt idx="121">
                  <c:v>1.1000000000000001</c:v>
                </c:pt>
                <c:pt idx="122">
                  <c:v>1.1000000000000001</c:v>
                </c:pt>
                <c:pt idx="123">
                  <c:v>1.1000000000000001</c:v>
                </c:pt>
                <c:pt idx="124">
                  <c:v>1.1000000000000001</c:v>
                </c:pt>
                <c:pt idx="125">
                  <c:v>1.1000000000000001</c:v>
                </c:pt>
                <c:pt idx="126">
                  <c:v>1.1000000000000001</c:v>
                </c:pt>
                <c:pt idx="127">
                  <c:v>1.1000000000000001</c:v>
                </c:pt>
                <c:pt idx="128">
                  <c:v>1.1000000000000001</c:v>
                </c:pt>
                <c:pt idx="129">
                  <c:v>1.1000000000000001</c:v>
                </c:pt>
                <c:pt idx="130">
                  <c:v>1.1000000000000001</c:v>
                </c:pt>
                <c:pt idx="131">
                  <c:v>1.1000000000000001</c:v>
                </c:pt>
                <c:pt idx="132">
                  <c:v>1.1000000000000001</c:v>
                </c:pt>
                <c:pt idx="133">
                  <c:v>1.1000000000000001</c:v>
                </c:pt>
                <c:pt idx="134">
                  <c:v>1.1000000000000001</c:v>
                </c:pt>
                <c:pt idx="135">
                  <c:v>1.1000000000000001</c:v>
                </c:pt>
                <c:pt idx="136">
                  <c:v>1.1000000000000001</c:v>
                </c:pt>
                <c:pt idx="137">
                  <c:v>1.1000000000000001</c:v>
                </c:pt>
                <c:pt idx="138">
                  <c:v>1.1000000000000001</c:v>
                </c:pt>
                <c:pt idx="139">
                  <c:v>1.1000000000000001</c:v>
                </c:pt>
                <c:pt idx="140">
                  <c:v>1.1000000000000001</c:v>
                </c:pt>
                <c:pt idx="141">
                  <c:v>1.1000000000000001</c:v>
                </c:pt>
                <c:pt idx="142">
                  <c:v>1.1000000000000001</c:v>
                </c:pt>
                <c:pt idx="143">
                  <c:v>1.1000000000000001</c:v>
                </c:pt>
                <c:pt idx="144">
                  <c:v>1.1000000000000001</c:v>
                </c:pt>
                <c:pt idx="145">
                  <c:v>1.1000000000000001</c:v>
                </c:pt>
                <c:pt idx="146">
                  <c:v>1.1000000000000001</c:v>
                </c:pt>
                <c:pt idx="147">
                  <c:v>1.1000000000000001</c:v>
                </c:pt>
                <c:pt idx="148">
                  <c:v>1.1000000000000001</c:v>
                </c:pt>
                <c:pt idx="149">
                  <c:v>1.1000000000000001</c:v>
                </c:pt>
                <c:pt idx="150">
                  <c:v>1.1000000000000001</c:v>
                </c:pt>
                <c:pt idx="151">
                  <c:v>1.1000000000000001</c:v>
                </c:pt>
                <c:pt idx="152">
                  <c:v>1.1000000000000001</c:v>
                </c:pt>
                <c:pt idx="153">
                  <c:v>1.1000000000000001</c:v>
                </c:pt>
                <c:pt idx="154">
                  <c:v>1.1000000000000001</c:v>
                </c:pt>
                <c:pt idx="155">
                  <c:v>1.1000000000000001</c:v>
                </c:pt>
                <c:pt idx="156">
                  <c:v>1.1000000000000001</c:v>
                </c:pt>
                <c:pt idx="157">
                  <c:v>1.1000000000000001</c:v>
                </c:pt>
                <c:pt idx="158">
                  <c:v>1.1000000000000001</c:v>
                </c:pt>
                <c:pt idx="159">
                  <c:v>1.1000000000000001</c:v>
                </c:pt>
                <c:pt idx="160">
                  <c:v>1.1000000000000001</c:v>
                </c:pt>
                <c:pt idx="161">
                  <c:v>1.1000000000000001</c:v>
                </c:pt>
                <c:pt idx="162">
                  <c:v>1.1000000000000001</c:v>
                </c:pt>
                <c:pt idx="163">
                  <c:v>1.1000000000000001</c:v>
                </c:pt>
                <c:pt idx="164">
                  <c:v>1.1000000000000001</c:v>
                </c:pt>
                <c:pt idx="165">
                  <c:v>1.1000000000000001</c:v>
                </c:pt>
                <c:pt idx="166">
                  <c:v>1.1000000000000001</c:v>
                </c:pt>
                <c:pt idx="167">
                  <c:v>1.1000000000000001</c:v>
                </c:pt>
                <c:pt idx="168">
                  <c:v>1.1000000000000001</c:v>
                </c:pt>
                <c:pt idx="169">
                  <c:v>1.1000000000000001</c:v>
                </c:pt>
                <c:pt idx="170">
                  <c:v>1.1000000000000001</c:v>
                </c:pt>
                <c:pt idx="171">
                  <c:v>1.1000000000000001</c:v>
                </c:pt>
                <c:pt idx="172">
                  <c:v>1.1000000000000001</c:v>
                </c:pt>
                <c:pt idx="173">
                  <c:v>1.1000000000000001</c:v>
                </c:pt>
                <c:pt idx="174">
                  <c:v>1.1000000000000001</c:v>
                </c:pt>
                <c:pt idx="175">
                  <c:v>1.1000000000000001</c:v>
                </c:pt>
                <c:pt idx="176">
                  <c:v>1.1000000000000001</c:v>
                </c:pt>
                <c:pt idx="177">
                  <c:v>1.1000000000000001</c:v>
                </c:pt>
                <c:pt idx="178">
                  <c:v>1.1000000000000001</c:v>
                </c:pt>
                <c:pt idx="179">
                  <c:v>1.1000000000000001</c:v>
                </c:pt>
                <c:pt idx="180">
                  <c:v>1.1000000000000001</c:v>
                </c:pt>
                <c:pt idx="181">
                  <c:v>1.1000000000000001</c:v>
                </c:pt>
                <c:pt idx="182">
                  <c:v>1.1000000000000001</c:v>
                </c:pt>
                <c:pt idx="183">
                  <c:v>1.1000000000000001</c:v>
                </c:pt>
                <c:pt idx="184">
                  <c:v>1.1000000000000001</c:v>
                </c:pt>
                <c:pt idx="185">
                  <c:v>1.1000000000000001</c:v>
                </c:pt>
                <c:pt idx="186">
                  <c:v>1.1000000000000001</c:v>
                </c:pt>
                <c:pt idx="187">
                  <c:v>1.1000000000000001</c:v>
                </c:pt>
                <c:pt idx="188">
                  <c:v>1.1000000000000001</c:v>
                </c:pt>
                <c:pt idx="189">
                  <c:v>1.1000000000000001</c:v>
                </c:pt>
                <c:pt idx="190">
                  <c:v>1.1000000000000001</c:v>
                </c:pt>
                <c:pt idx="191">
                  <c:v>1.1000000000000001</c:v>
                </c:pt>
                <c:pt idx="192">
                  <c:v>1.1000000000000001</c:v>
                </c:pt>
                <c:pt idx="193">
                  <c:v>1.1000000000000001</c:v>
                </c:pt>
                <c:pt idx="194">
                  <c:v>1.1000000000000001</c:v>
                </c:pt>
                <c:pt idx="195">
                  <c:v>1.1000000000000001</c:v>
                </c:pt>
                <c:pt idx="196">
                  <c:v>1.1000000000000001</c:v>
                </c:pt>
                <c:pt idx="197">
                  <c:v>1.1000000000000001</c:v>
                </c:pt>
                <c:pt idx="198">
                  <c:v>1.1000000000000001</c:v>
                </c:pt>
                <c:pt idx="199">
                  <c:v>1.1000000000000001</c:v>
                </c:pt>
                <c:pt idx="200">
                  <c:v>1.1000000000000001</c:v>
                </c:pt>
                <c:pt idx="201">
                  <c:v>1.1000000000000001</c:v>
                </c:pt>
                <c:pt idx="202">
                  <c:v>1.1000000000000001</c:v>
                </c:pt>
                <c:pt idx="203">
                  <c:v>1.1000000000000001</c:v>
                </c:pt>
                <c:pt idx="204">
                  <c:v>1.1000000000000001</c:v>
                </c:pt>
                <c:pt idx="205">
                  <c:v>1.1000000000000001</c:v>
                </c:pt>
                <c:pt idx="206">
                  <c:v>1.1000000000000001</c:v>
                </c:pt>
                <c:pt idx="207">
                  <c:v>1.1000000000000001</c:v>
                </c:pt>
                <c:pt idx="208">
                  <c:v>1.1000000000000001</c:v>
                </c:pt>
                <c:pt idx="209">
                  <c:v>1.1000000000000001</c:v>
                </c:pt>
                <c:pt idx="210">
                  <c:v>1.1000000000000001</c:v>
                </c:pt>
                <c:pt idx="211">
                  <c:v>1.1000000000000001</c:v>
                </c:pt>
                <c:pt idx="212">
                  <c:v>1.1000000000000001</c:v>
                </c:pt>
                <c:pt idx="213">
                  <c:v>1.1000000000000001</c:v>
                </c:pt>
                <c:pt idx="214">
                  <c:v>1.1000000000000001</c:v>
                </c:pt>
                <c:pt idx="215">
                  <c:v>1.1000000000000001</c:v>
                </c:pt>
                <c:pt idx="216">
                  <c:v>1.1000000000000001</c:v>
                </c:pt>
                <c:pt idx="217">
                  <c:v>1.1000000000000001</c:v>
                </c:pt>
                <c:pt idx="218">
                  <c:v>1.1000000000000001</c:v>
                </c:pt>
                <c:pt idx="219">
                  <c:v>1.1000000000000001</c:v>
                </c:pt>
                <c:pt idx="220">
                  <c:v>1.1000000000000001</c:v>
                </c:pt>
                <c:pt idx="221">
                  <c:v>1.1000000000000001</c:v>
                </c:pt>
                <c:pt idx="222">
                  <c:v>1.1000000000000001</c:v>
                </c:pt>
                <c:pt idx="223">
                  <c:v>1.1000000000000001</c:v>
                </c:pt>
                <c:pt idx="224">
                  <c:v>1.1000000000000001</c:v>
                </c:pt>
                <c:pt idx="225">
                  <c:v>1.1000000000000001</c:v>
                </c:pt>
                <c:pt idx="226">
                  <c:v>1.1000000000000001</c:v>
                </c:pt>
                <c:pt idx="227">
                  <c:v>1.1000000000000001</c:v>
                </c:pt>
                <c:pt idx="228">
                  <c:v>1.1000000000000001</c:v>
                </c:pt>
                <c:pt idx="229">
                  <c:v>1.1000000000000001</c:v>
                </c:pt>
                <c:pt idx="230">
                  <c:v>1.1000000000000001</c:v>
                </c:pt>
                <c:pt idx="231">
                  <c:v>1.1000000000000001</c:v>
                </c:pt>
                <c:pt idx="232">
                  <c:v>1.1000000000000001</c:v>
                </c:pt>
                <c:pt idx="233">
                  <c:v>1.1000000000000001</c:v>
                </c:pt>
                <c:pt idx="234">
                  <c:v>1.1000000000000001</c:v>
                </c:pt>
                <c:pt idx="235">
                  <c:v>1.1000000000000001</c:v>
                </c:pt>
                <c:pt idx="236">
                  <c:v>1.1000000000000001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Matériaux!$H$268</c:f>
              <c:strCache>
                <c:ptCount val="1"/>
                <c:pt idx="0">
                  <c:v>Cp_FDS [kJ/kg/K]</c:v>
                </c:pt>
              </c:strCache>
            </c:strRef>
          </c:tx>
          <c:spPr>
            <a:ln w="25400" cap="rnd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Matériaux!$G$269:$G$281</c:f>
              <c:numCache>
                <c:formatCode>General</c:formatCode>
                <c:ptCount val="13"/>
                <c:pt idx="0">
                  <c:v>20</c:v>
                </c:pt>
                <c:pt idx="1">
                  <c:v>100</c:v>
                </c:pt>
                <c:pt idx="2">
                  <c:v>105</c:v>
                </c:pt>
                <c:pt idx="3">
                  <c:v>110</c:v>
                </c:pt>
                <c:pt idx="4">
                  <c:v>115</c:v>
                </c:pt>
                <c:pt idx="5">
                  <c:v>140</c:v>
                </c:pt>
                <c:pt idx="6">
                  <c:v>160</c:v>
                </c:pt>
                <c:pt idx="7">
                  <c:v>200</c:v>
                </c:pt>
                <c:pt idx="8">
                  <c:v>250</c:v>
                </c:pt>
                <c:pt idx="9">
                  <c:v>300</c:v>
                </c:pt>
                <c:pt idx="10">
                  <c:v>350</c:v>
                </c:pt>
                <c:pt idx="11">
                  <c:v>400</c:v>
                </c:pt>
                <c:pt idx="12">
                  <c:v>1200</c:v>
                </c:pt>
              </c:numCache>
            </c:numRef>
          </c:xVal>
          <c:yVal>
            <c:numRef>
              <c:f>Matériaux!$H$269:$H$281</c:f>
              <c:numCache>
                <c:formatCode>0.0000</c:formatCode>
                <c:ptCount val="13"/>
                <c:pt idx="0">
                  <c:v>0.9</c:v>
                </c:pt>
                <c:pt idx="1">
                  <c:v>0.9</c:v>
                </c:pt>
                <c:pt idx="2">
                  <c:v>1.47</c:v>
                </c:pt>
                <c:pt idx="3">
                  <c:v>1.47</c:v>
                </c:pt>
                <c:pt idx="4">
                  <c:v>1.47</c:v>
                </c:pt>
                <c:pt idx="5">
                  <c:v>1.331764705882353</c:v>
                </c:pt>
                <c:pt idx="6">
                  <c:v>1.2211764705882353</c:v>
                </c:pt>
                <c:pt idx="7">
                  <c:v>1</c:v>
                </c:pt>
                <c:pt idx="8">
                  <c:v>1.0249999999999999</c:v>
                </c:pt>
                <c:pt idx="9">
                  <c:v>1.05</c:v>
                </c:pt>
                <c:pt idx="10">
                  <c:v>1.075</c:v>
                </c:pt>
                <c:pt idx="11">
                  <c:v>1.1000000000000001</c:v>
                </c:pt>
                <c:pt idx="12">
                  <c:v>1.1000000000000001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5721152"/>
        <c:axId val="542553416"/>
      </c:scatterChart>
      <c:valAx>
        <c:axId val="535721152"/>
        <c:scaling>
          <c:orientation val="minMax"/>
          <c:max val="12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Température  [°C]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2553416"/>
        <c:crosses val="autoZero"/>
        <c:crossBetween val="midCat"/>
      </c:valAx>
      <c:valAx>
        <c:axId val="542553416"/>
        <c:scaling>
          <c:orientation val="minMax"/>
          <c:max val="1.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Chaleur spécifique [kJ/Kg/K]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5721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000"/>
              <a:t>Conductivite : Béton - 1992-1-2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Matériaux!$J$268</c:f>
              <c:strCache>
                <c:ptCount val="1"/>
                <c:pt idx="0">
                  <c:v>λ [W/m/K)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Matériaux!$I$269:$I$505</c:f>
              <c:numCache>
                <c:formatCode>General</c:formatCode>
                <c:ptCount val="237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  <c:pt idx="11">
                  <c:v>75</c:v>
                </c:pt>
                <c:pt idx="12">
                  <c:v>80</c:v>
                </c:pt>
                <c:pt idx="13">
                  <c:v>85</c:v>
                </c:pt>
                <c:pt idx="14">
                  <c:v>90</c:v>
                </c:pt>
                <c:pt idx="15">
                  <c:v>95</c:v>
                </c:pt>
                <c:pt idx="16">
                  <c:v>100</c:v>
                </c:pt>
                <c:pt idx="17">
                  <c:v>105</c:v>
                </c:pt>
                <c:pt idx="18">
                  <c:v>110</c:v>
                </c:pt>
                <c:pt idx="19">
                  <c:v>115</c:v>
                </c:pt>
                <c:pt idx="20">
                  <c:v>120</c:v>
                </c:pt>
                <c:pt idx="21">
                  <c:v>125</c:v>
                </c:pt>
                <c:pt idx="22">
                  <c:v>130</c:v>
                </c:pt>
                <c:pt idx="23">
                  <c:v>135</c:v>
                </c:pt>
                <c:pt idx="24">
                  <c:v>140</c:v>
                </c:pt>
                <c:pt idx="25">
                  <c:v>145</c:v>
                </c:pt>
                <c:pt idx="26">
                  <c:v>150</c:v>
                </c:pt>
                <c:pt idx="27">
                  <c:v>155</c:v>
                </c:pt>
                <c:pt idx="28">
                  <c:v>160</c:v>
                </c:pt>
                <c:pt idx="29">
                  <c:v>165</c:v>
                </c:pt>
                <c:pt idx="30">
                  <c:v>170</c:v>
                </c:pt>
                <c:pt idx="31">
                  <c:v>175</c:v>
                </c:pt>
                <c:pt idx="32">
                  <c:v>180</c:v>
                </c:pt>
                <c:pt idx="33">
                  <c:v>185</c:v>
                </c:pt>
                <c:pt idx="34">
                  <c:v>190</c:v>
                </c:pt>
                <c:pt idx="35">
                  <c:v>195</c:v>
                </c:pt>
                <c:pt idx="36">
                  <c:v>200</c:v>
                </c:pt>
                <c:pt idx="37">
                  <c:v>205</c:v>
                </c:pt>
                <c:pt idx="38">
                  <c:v>210</c:v>
                </c:pt>
                <c:pt idx="39">
                  <c:v>215</c:v>
                </c:pt>
                <c:pt idx="40">
                  <c:v>220</c:v>
                </c:pt>
                <c:pt idx="41">
                  <c:v>225</c:v>
                </c:pt>
                <c:pt idx="42">
                  <c:v>230</c:v>
                </c:pt>
                <c:pt idx="43">
                  <c:v>235</c:v>
                </c:pt>
                <c:pt idx="44">
                  <c:v>240</c:v>
                </c:pt>
                <c:pt idx="45">
                  <c:v>245</c:v>
                </c:pt>
                <c:pt idx="46">
                  <c:v>250</c:v>
                </c:pt>
                <c:pt idx="47">
                  <c:v>255</c:v>
                </c:pt>
                <c:pt idx="48">
                  <c:v>260</c:v>
                </c:pt>
                <c:pt idx="49">
                  <c:v>265</c:v>
                </c:pt>
                <c:pt idx="50">
                  <c:v>270</c:v>
                </c:pt>
                <c:pt idx="51">
                  <c:v>275</c:v>
                </c:pt>
                <c:pt idx="52">
                  <c:v>280</c:v>
                </c:pt>
                <c:pt idx="53">
                  <c:v>285</c:v>
                </c:pt>
                <c:pt idx="54">
                  <c:v>290</c:v>
                </c:pt>
                <c:pt idx="55">
                  <c:v>295</c:v>
                </c:pt>
                <c:pt idx="56">
                  <c:v>300</c:v>
                </c:pt>
                <c:pt idx="57">
                  <c:v>305</c:v>
                </c:pt>
                <c:pt idx="58">
                  <c:v>310</c:v>
                </c:pt>
                <c:pt idx="59">
                  <c:v>315</c:v>
                </c:pt>
                <c:pt idx="60">
                  <c:v>320</c:v>
                </c:pt>
                <c:pt idx="61">
                  <c:v>325</c:v>
                </c:pt>
                <c:pt idx="62">
                  <c:v>330</c:v>
                </c:pt>
                <c:pt idx="63">
                  <c:v>335</c:v>
                </c:pt>
                <c:pt idx="64">
                  <c:v>340</c:v>
                </c:pt>
                <c:pt idx="65">
                  <c:v>345</c:v>
                </c:pt>
                <c:pt idx="66">
                  <c:v>350</c:v>
                </c:pt>
                <c:pt idx="67">
                  <c:v>355</c:v>
                </c:pt>
                <c:pt idx="68">
                  <c:v>360</c:v>
                </c:pt>
                <c:pt idx="69">
                  <c:v>365</c:v>
                </c:pt>
                <c:pt idx="70">
                  <c:v>370</c:v>
                </c:pt>
                <c:pt idx="71">
                  <c:v>375</c:v>
                </c:pt>
                <c:pt idx="72">
                  <c:v>380</c:v>
                </c:pt>
                <c:pt idx="73">
                  <c:v>385</c:v>
                </c:pt>
                <c:pt idx="74">
                  <c:v>390</c:v>
                </c:pt>
                <c:pt idx="75">
                  <c:v>395</c:v>
                </c:pt>
                <c:pt idx="76">
                  <c:v>400</c:v>
                </c:pt>
                <c:pt idx="77">
                  <c:v>405</c:v>
                </c:pt>
                <c:pt idx="78">
                  <c:v>410</c:v>
                </c:pt>
                <c:pt idx="79">
                  <c:v>415</c:v>
                </c:pt>
                <c:pt idx="80">
                  <c:v>420</c:v>
                </c:pt>
                <c:pt idx="81">
                  <c:v>425</c:v>
                </c:pt>
                <c:pt idx="82">
                  <c:v>430</c:v>
                </c:pt>
                <c:pt idx="83">
                  <c:v>435</c:v>
                </c:pt>
                <c:pt idx="84">
                  <c:v>440</c:v>
                </c:pt>
                <c:pt idx="85">
                  <c:v>445</c:v>
                </c:pt>
                <c:pt idx="86">
                  <c:v>450</c:v>
                </c:pt>
                <c:pt idx="87">
                  <c:v>455</c:v>
                </c:pt>
                <c:pt idx="88">
                  <c:v>460</c:v>
                </c:pt>
                <c:pt idx="89">
                  <c:v>465</c:v>
                </c:pt>
                <c:pt idx="90">
                  <c:v>470</c:v>
                </c:pt>
                <c:pt idx="91">
                  <c:v>475</c:v>
                </c:pt>
                <c:pt idx="92">
                  <c:v>480</c:v>
                </c:pt>
                <c:pt idx="93">
                  <c:v>485</c:v>
                </c:pt>
                <c:pt idx="94">
                  <c:v>490</c:v>
                </c:pt>
                <c:pt idx="95">
                  <c:v>495</c:v>
                </c:pt>
                <c:pt idx="96">
                  <c:v>500</c:v>
                </c:pt>
                <c:pt idx="97">
                  <c:v>505</c:v>
                </c:pt>
                <c:pt idx="98">
                  <c:v>510</c:v>
                </c:pt>
                <c:pt idx="99">
                  <c:v>515</c:v>
                </c:pt>
                <c:pt idx="100">
                  <c:v>520</c:v>
                </c:pt>
                <c:pt idx="101">
                  <c:v>525</c:v>
                </c:pt>
                <c:pt idx="102">
                  <c:v>530</c:v>
                </c:pt>
                <c:pt idx="103">
                  <c:v>535</c:v>
                </c:pt>
                <c:pt idx="104">
                  <c:v>540</c:v>
                </c:pt>
                <c:pt idx="105">
                  <c:v>545</c:v>
                </c:pt>
                <c:pt idx="106">
                  <c:v>550</c:v>
                </c:pt>
                <c:pt idx="107">
                  <c:v>555</c:v>
                </c:pt>
                <c:pt idx="108">
                  <c:v>560</c:v>
                </c:pt>
                <c:pt idx="109">
                  <c:v>565</c:v>
                </c:pt>
                <c:pt idx="110">
                  <c:v>570</c:v>
                </c:pt>
                <c:pt idx="111">
                  <c:v>575</c:v>
                </c:pt>
                <c:pt idx="112">
                  <c:v>580</c:v>
                </c:pt>
                <c:pt idx="113">
                  <c:v>585</c:v>
                </c:pt>
                <c:pt idx="114">
                  <c:v>590</c:v>
                </c:pt>
                <c:pt idx="115">
                  <c:v>595</c:v>
                </c:pt>
                <c:pt idx="116">
                  <c:v>600</c:v>
                </c:pt>
                <c:pt idx="117">
                  <c:v>605</c:v>
                </c:pt>
                <c:pt idx="118">
                  <c:v>610</c:v>
                </c:pt>
                <c:pt idx="119">
                  <c:v>615</c:v>
                </c:pt>
                <c:pt idx="120">
                  <c:v>620</c:v>
                </c:pt>
                <c:pt idx="121">
                  <c:v>625</c:v>
                </c:pt>
                <c:pt idx="122">
                  <c:v>630</c:v>
                </c:pt>
                <c:pt idx="123">
                  <c:v>635</c:v>
                </c:pt>
                <c:pt idx="124">
                  <c:v>640</c:v>
                </c:pt>
                <c:pt idx="125">
                  <c:v>645</c:v>
                </c:pt>
                <c:pt idx="126">
                  <c:v>650</c:v>
                </c:pt>
                <c:pt idx="127">
                  <c:v>655</c:v>
                </c:pt>
                <c:pt idx="128">
                  <c:v>660</c:v>
                </c:pt>
                <c:pt idx="129">
                  <c:v>665</c:v>
                </c:pt>
                <c:pt idx="130">
                  <c:v>670</c:v>
                </c:pt>
                <c:pt idx="131">
                  <c:v>675</c:v>
                </c:pt>
                <c:pt idx="132">
                  <c:v>680</c:v>
                </c:pt>
                <c:pt idx="133">
                  <c:v>685</c:v>
                </c:pt>
                <c:pt idx="134">
                  <c:v>690</c:v>
                </c:pt>
                <c:pt idx="135">
                  <c:v>695</c:v>
                </c:pt>
                <c:pt idx="136">
                  <c:v>700</c:v>
                </c:pt>
                <c:pt idx="137">
                  <c:v>705</c:v>
                </c:pt>
                <c:pt idx="138">
                  <c:v>710</c:v>
                </c:pt>
                <c:pt idx="139">
                  <c:v>715</c:v>
                </c:pt>
                <c:pt idx="140">
                  <c:v>720</c:v>
                </c:pt>
                <c:pt idx="141">
                  <c:v>725</c:v>
                </c:pt>
                <c:pt idx="142">
                  <c:v>730</c:v>
                </c:pt>
                <c:pt idx="143">
                  <c:v>735</c:v>
                </c:pt>
                <c:pt idx="144">
                  <c:v>740</c:v>
                </c:pt>
                <c:pt idx="145">
                  <c:v>745</c:v>
                </c:pt>
                <c:pt idx="146">
                  <c:v>750</c:v>
                </c:pt>
                <c:pt idx="147">
                  <c:v>755</c:v>
                </c:pt>
                <c:pt idx="148">
                  <c:v>760</c:v>
                </c:pt>
                <c:pt idx="149">
                  <c:v>765</c:v>
                </c:pt>
                <c:pt idx="150">
                  <c:v>770</c:v>
                </c:pt>
                <c:pt idx="151">
                  <c:v>775</c:v>
                </c:pt>
                <c:pt idx="152">
                  <c:v>780</c:v>
                </c:pt>
                <c:pt idx="153">
                  <c:v>785</c:v>
                </c:pt>
                <c:pt idx="154">
                  <c:v>790</c:v>
                </c:pt>
                <c:pt idx="155">
                  <c:v>795</c:v>
                </c:pt>
                <c:pt idx="156">
                  <c:v>800</c:v>
                </c:pt>
                <c:pt idx="157">
                  <c:v>805</c:v>
                </c:pt>
                <c:pt idx="158">
                  <c:v>810</c:v>
                </c:pt>
                <c:pt idx="159">
                  <c:v>815</c:v>
                </c:pt>
                <c:pt idx="160">
                  <c:v>820</c:v>
                </c:pt>
                <c:pt idx="161">
                  <c:v>825</c:v>
                </c:pt>
                <c:pt idx="162">
                  <c:v>830</c:v>
                </c:pt>
                <c:pt idx="163">
                  <c:v>835</c:v>
                </c:pt>
                <c:pt idx="164">
                  <c:v>840</c:v>
                </c:pt>
                <c:pt idx="165">
                  <c:v>845</c:v>
                </c:pt>
                <c:pt idx="166">
                  <c:v>850</c:v>
                </c:pt>
                <c:pt idx="167">
                  <c:v>855</c:v>
                </c:pt>
                <c:pt idx="168">
                  <c:v>860</c:v>
                </c:pt>
                <c:pt idx="169">
                  <c:v>865</c:v>
                </c:pt>
                <c:pt idx="170">
                  <c:v>870</c:v>
                </c:pt>
                <c:pt idx="171">
                  <c:v>875</c:v>
                </c:pt>
                <c:pt idx="172">
                  <c:v>880</c:v>
                </c:pt>
                <c:pt idx="173">
                  <c:v>885</c:v>
                </c:pt>
                <c:pt idx="174">
                  <c:v>890</c:v>
                </c:pt>
                <c:pt idx="175">
                  <c:v>895</c:v>
                </c:pt>
                <c:pt idx="176">
                  <c:v>900</c:v>
                </c:pt>
                <c:pt idx="177">
                  <c:v>905</c:v>
                </c:pt>
                <c:pt idx="178">
                  <c:v>910</c:v>
                </c:pt>
                <c:pt idx="179">
                  <c:v>915</c:v>
                </c:pt>
                <c:pt idx="180">
                  <c:v>920</c:v>
                </c:pt>
                <c:pt idx="181">
                  <c:v>925</c:v>
                </c:pt>
                <c:pt idx="182">
                  <c:v>930</c:v>
                </c:pt>
                <c:pt idx="183">
                  <c:v>935</c:v>
                </c:pt>
                <c:pt idx="184">
                  <c:v>940</c:v>
                </c:pt>
                <c:pt idx="185">
                  <c:v>945</c:v>
                </c:pt>
                <c:pt idx="186">
                  <c:v>950</c:v>
                </c:pt>
                <c:pt idx="187">
                  <c:v>955</c:v>
                </c:pt>
                <c:pt idx="188">
                  <c:v>960</c:v>
                </c:pt>
                <c:pt idx="189">
                  <c:v>965</c:v>
                </c:pt>
                <c:pt idx="190">
                  <c:v>970</c:v>
                </c:pt>
                <c:pt idx="191">
                  <c:v>975</c:v>
                </c:pt>
                <c:pt idx="192">
                  <c:v>980</c:v>
                </c:pt>
                <c:pt idx="193">
                  <c:v>985</c:v>
                </c:pt>
                <c:pt idx="194">
                  <c:v>990</c:v>
                </c:pt>
                <c:pt idx="195">
                  <c:v>995</c:v>
                </c:pt>
                <c:pt idx="196">
                  <c:v>1000</c:v>
                </c:pt>
                <c:pt idx="197">
                  <c:v>1005</c:v>
                </c:pt>
                <c:pt idx="198">
                  <c:v>1010</c:v>
                </c:pt>
                <c:pt idx="199">
                  <c:v>1015</c:v>
                </c:pt>
                <c:pt idx="200">
                  <c:v>1020</c:v>
                </c:pt>
                <c:pt idx="201">
                  <c:v>1025</c:v>
                </c:pt>
                <c:pt idx="202">
                  <c:v>1030</c:v>
                </c:pt>
                <c:pt idx="203">
                  <c:v>1035</c:v>
                </c:pt>
                <c:pt idx="204">
                  <c:v>1040</c:v>
                </c:pt>
                <c:pt idx="205">
                  <c:v>1045</c:v>
                </c:pt>
                <c:pt idx="206">
                  <c:v>1050</c:v>
                </c:pt>
                <c:pt idx="207">
                  <c:v>1055</c:v>
                </c:pt>
                <c:pt idx="208">
                  <c:v>1060</c:v>
                </c:pt>
                <c:pt idx="209">
                  <c:v>1065</c:v>
                </c:pt>
                <c:pt idx="210">
                  <c:v>1070</c:v>
                </c:pt>
                <c:pt idx="211">
                  <c:v>1075</c:v>
                </c:pt>
                <c:pt idx="212">
                  <c:v>1080</c:v>
                </c:pt>
                <c:pt idx="213">
                  <c:v>1085</c:v>
                </c:pt>
                <c:pt idx="214">
                  <c:v>1090</c:v>
                </c:pt>
                <c:pt idx="215">
                  <c:v>1095</c:v>
                </c:pt>
                <c:pt idx="216">
                  <c:v>1100</c:v>
                </c:pt>
                <c:pt idx="217">
                  <c:v>1105</c:v>
                </c:pt>
                <c:pt idx="218">
                  <c:v>1110</c:v>
                </c:pt>
                <c:pt idx="219">
                  <c:v>1115</c:v>
                </c:pt>
                <c:pt idx="220">
                  <c:v>1120</c:v>
                </c:pt>
                <c:pt idx="221">
                  <c:v>1125</c:v>
                </c:pt>
                <c:pt idx="222">
                  <c:v>1130</c:v>
                </c:pt>
                <c:pt idx="223">
                  <c:v>1135</c:v>
                </c:pt>
                <c:pt idx="224">
                  <c:v>1140</c:v>
                </c:pt>
                <c:pt idx="225">
                  <c:v>1145</c:v>
                </c:pt>
                <c:pt idx="226">
                  <c:v>1150</c:v>
                </c:pt>
                <c:pt idx="227">
                  <c:v>1155</c:v>
                </c:pt>
                <c:pt idx="228">
                  <c:v>1160</c:v>
                </c:pt>
                <c:pt idx="229">
                  <c:v>1165</c:v>
                </c:pt>
                <c:pt idx="230">
                  <c:v>1170</c:v>
                </c:pt>
                <c:pt idx="231">
                  <c:v>1175</c:v>
                </c:pt>
                <c:pt idx="232">
                  <c:v>1180</c:v>
                </c:pt>
                <c:pt idx="233">
                  <c:v>1185</c:v>
                </c:pt>
                <c:pt idx="234">
                  <c:v>1190</c:v>
                </c:pt>
                <c:pt idx="235">
                  <c:v>1195</c:v>
                </c:pt>
                <c:pt idx="236">
                  <c:v>1200</c:v>
                </c:pt>
              </c:numCache>
            </c:numRef>
          </c:xVal>
          <c:yVal>
            <c:numRef>
              <c:f>Matériaux!$J$269:$J$505</c:f>
              <c:numCache>
                <c:formatCode>General</c:formatCode>
                <c:ptCount val="237"/>
                <c:pt idx="0">
                  <c:v>1.951408</c:v>
                </c:pt>
                <c:pt idx="1">
                  <c:v>1.93939375</c:v>
                </c:pt>
                <c:pt idx="2">
                  <c:v>1.927433</c:v>
                </c:pt>
                <c:pt idx="3">
                  <c:v>1.91552575</c:v>
                </c:pt>
                <c:pt idx="4">
                  <c:v>1.9036719999999998</c:v>
                </c:pt>
                <c:pt idx="5">
                  <c:v>1.89187175</c:v>
                </c:pt>
                <c:pt idx="6">
                  <c:v>1.880125</c:v>
                </c:pt>
                <c:pt idx="7">
                  <c:v>1.8684317499999998</c:v>
                </c:pt>
                <c:pt idx="8">
                  <c:v>1.856792</c:v>
                </c:pt>
                <c:pt idx="9">
                  <c:v>1.8452057499999999</c:v>
                </c:pt>
                <c:pt idx="10">
                  <c:v>1.8336730000000001</c:v>
                </c:pt>
                <c:pt idx="11">
                  <c:v>1.8221937499999998</c:v>
                </c:pt>
                <c:pt idx="12">
                  <c:v>1.8107679999999999</c:v>
                </c:pt>
                <c:pt idx="13">
                  <c:v>1.79939575</c:v>
                </c:pt>
                <c:pt idx="14">
                  <c:v>1.7880769999999999</c:v>
                </c:pt>
                <c:pt idx="15">
                  <c:v>1.77681175</c:v>
                </c:pt>
                <c:pt idx="16">
                  <c:v>1.7655999999999998</c:v>
                </c:pt>
                <c:pt idx="17">
                  <c:v>1.75444175</c:v>
                </c:pt>
                <c:pt idx="18">
                  <c:v>1.7433369999999999</c:v>
                </c:pt>
                <c:pt idx="19">
                  <c:v>1.73228575</c:v>
                </c:pt>
                <c:pt idx="20">
                  <c:v>1.7212880000000002</c:v>
                </c:pt>
                <c:pt idx="21">
                  <c:v>1.7103437499999998</c:v>
                </c:pt>
                <c:pt idx="22">
                  <c:v>1.6994530000000001</c:v>
                </c:pt>
                <c:pt idx="23">
                  <c:v>1.6886157499999999</c:v>
                </c:pt>
                <c:pt idx="24">
                  <c:v>1.677832</c:v>
                </c:pt>
                <c:pt idx="25">
                  <c:v>1.5481999999999996</c:v>
                </c:pt>
                <c:pt idx="26">
                  <c:v>1.4179999999999997</c:v>
                </c:pt>
                <c:pt idx="27">
                  <c:v>1.2877999999999998</c:v>
                </c:pt>
                <c:pt idx="28">
                  <c:v>1.1575999999999995</c:v>
                </c:pt>
                <c:pt idx="29">
                  <c:v>1.1511182500000001</c:v>
                </c:pt>
                <c:pt idx="30">
                  <c:v>1.145273</c:v>
                </c:pt>
                <c:pt idx="31">
                  <c:v>1.1394562500000001</c:v>
                </c:pt>
                <c:pt idx="32">
                  <c:v>1.1336680000000001</c:v>
                </c:pt>
                <c:pt idx="33">
                  <c:v>1.1279082499999999</c:v>
                </c:pt>
                <c:pt idx="34">
                  <c:v>1.1221770000000002</c:v>
                </c:pt>
                <c:pt idx="35">
                  <c:v>1.1164742500000002</c:v>
                </c:pt>
                <c:pt idx="36">
                  <c:v>1.1108</c:v>
                </c:pt>
                <c:pt idx="37">
                  <c:v>1.1051542500000002</c:v>
                </c:pt>
                <c:pt idx="38">
                  <c:v>1.099537</c:v>
                </c:pt>
                <c:pt idx="39">
                  <c:v>1.0939482500000002</c:v>
                </c:pt>
                <c:pt idx="40">
                  <c:v>1.0883879999999999</c:v>
                </c:pt>
                <c:pt idx="41">
                  <c:v>1.0828562500000001</c:v>
                </c:pt>
                <c:pt idx="42">
                  <c:v>1.0773530000000002</c:v>
                </c:pt>
                <c:pt idx="43">
                  <c:v>1.0718782499999999</c:v>
                </c:pt>
                <c:pt idx="44">
                  <c:v>1.066432</c:v>
                </c:pt>
                <c:pt idx="45">
                  <c:v>1.0610142500000002</c:v>
                </c:pt>
                <c:pt idx="46">
                  <c:v>1.055625</c:v>
                </c:pt>
                <c:pt idx="47">
                  <c:v>1.0502642500000001</c:v>
                </c:pt>
                <c:pt idx="48">
                  <c:v>1.0449320000000002</c:v>
                </c:pt>
                <c:pt idx="49">
                  <c:v>1.03962825</c:v>
                </c:pt>
                <c:pt idx="50">
                  <c:v>1.0343530000000001</c:v>
                </c:pt>
                <c:pt idx="51">
                  <c:v>1.0291062500000001</c:v>
                </c:pt>
                <c:pt idx="52">
                  <c:v>1.0238880000000001</c:v>
                </c:pt>
                <c:pt idx="53">
                  <c:v>1.0186982500000001</c:v>
                </c:pt>
                <c:pt idx="54">
                  <c:v>1.0135369999999999</c:v>
                </c:pt>
                <c:pt idx="55">
                  <c:v>1.0084042500000001</c:v>
                </c:pt>
                <c:pt idx="56">
                  <c:v>1.0033000000000001</c:v>
                </c:pt>
                <c:pt idx="57">
                  <c:v>0.99822425000000004</c:v>
                </c:pt>
                <c:pt idx="58">
                  <c:v>0.99317700000000009</c:v>
                </c:pt>
                <c:pt idx="59">
                  <c:v>0.98815825000000013</c:v>
                </c:pt>
                <c:pt idx="60">
                  <c:v>0.98316800000000004</c:v>
                </c:pt>
                <c:pt idx="61">
                  <c:v>0.97820625000000005</c:v>
                </c:pt>
                <c:pt idx="62">
                  <c:v>0.97327300000000005</c:v>
                </c:pt>
                <c:pt idx="63">
                  <c:v>0.96836825000000015</c:v>
                </c:pt>
                <c:pt idx="64">
                  <c:v>0.96349200000000002</c:v>
                </c:pt>
                <c:pt idx="65">
                  <c:v>0.95864425000000009</c:v>
                </c:pt>
                <c:pt idx="66">
                  <c:v>0.95382500000000014</c:v>
                </c:pt>
                <c:pt idx="67">
                  <c:v>0.94903425000000008</c:v>
                </c:pt>
                <c:pt idx="68">
                  <c:v>0.94427200000000011</c:v>
                </c:pt>
                <c:pt idx="69">
                  <c:v>0.93953825000000013</c:v>
                </c:pt>
                <c:pt idx="70">
                  <c:v>0.93483300000000003</c:v>
                </c:pt>
                <c:pt idx="71">
                  <c:v>0.93015625000000013</c:v>
                </c:pt>
                <c:pt idx="72">
                  <c:v>0.925508</c:v>
                </c:pt>
                <c:pt idx="73">
                  <c:v>0.92088825000000007</c:v>
                </c:pt>
                <c:pt idx="74">
                  <c:v>0.91629700000000014</c:v>
                </c:pt>
                <c:pt idx="75">
                  <c:v>0.91173425000000008</c:v>
                </c:pt>
                <c:pt idx="76">
                  <c:v>0.90720000000000001</c:v>
                </c:pt>
                <c:pt idx="77">
                  <c:v>0.90269425000000003</c:v>
                </c:pt>
                <c:pt idx="78">
                  <c:v>0.89821700000000004</c:v>
                </c:pt>
                <c:pt idx="79">
                  <c:v>0.89376824999999993</c:v>
                </c:pt>
                <c:pt idx="80">
                  <c:v>0.88934800000000003</c:v>
                </c:pt>
                <c:pt idx="81">
                  <c:v>0.88495625</c:v>
                </c:pt>
                <c:pt idx="82">
                  <c:v>0.88059300000000007</c:v>
                </c:pt>
                <c:pt idx="83">
                  <c:v>0.87625825000000002</c:v>
                </c:pt>
                <c:pt idx="84">
                  <c:v>0.87195200000000006</c:v>
                </c:pt>
                <c:pt idx="85">
                  <c:v>0.86767425000000009</c:v>
                </c:pt>
                <c:pt idx="86">
                  <c:v>0.863425</c:v>
                </c:pt>
                <c:pt idx="87">
                  <c:v>0.85920425000000011</c:v>
                </c:pt>
                <c:pt idx="88">
                  <c:v>0.85501200000000011</c:v>
                </c:pt>
                <c:pt idx="89">
                  <c:v>0.85084825000000008</c:v>
                </c:pt>
                <c:pt idx="90">
                  <c:v>0.84671300000000005</c:v>
                </c:pt>
                <c:pt idx="91">
                  <c:v>0.84260625000000011</c:v>
                </c:pt>
                <c:pt idx="92">
                  <c:v>0.83852800000000005</c:v>
                </c:pt>
                <c:pt idx="93">
                  <c:v>0.83447825000000009</c:v>
                </c:pt>
                <c:pt idx="94">
                  <c:v>0.830457</c:v>
                </c:pt>
                <c:pt idx="95">
                  <c:v>0.82646425000000012</c:v>
                </c:pt>
                <c:pt idx="96">
                  <c:v>0.82250000000000001</c:v>
                </c:pt>
                <c:pt idx="97">
                  <c:v>0.81856424999999999</c:v>
                </c:pt>
                <c:pt idx="98">
                  <c:v>0.81465700000000008</c:v>
                </c:pt>
                <c:pt idx="99">
                  <c:v>0.81077825000000003</c:v>
                </c:pt>
                <c:pt idx="100">
                  <c:v>0.80692800000000009</c:v>
                </c:pt>
                <c:pt idx="101">
                  <c:v>0.80310625000000002</c:v>
                </c:pt>
                <c:pt idx="102">
                  <c:v>0.79931300000000016</c:v>
                </c:pt>
                <c:pt idx="103">
                  <c:v>0.79554825000000007</c:v>
                </c:pt>
                <c:pt idx="104">
                  <c:v>0.79181200000000007</c:v>
                </c:pt>
                <c:pt idx="105">
                  <c:v>0.78810425000000006</c:v>
                </c:pt>
                <c:pt idx="106">
                  <c:v>0.78442500000000015</c:v>
                </c:pt>
                <c:pt idx="107">
                  <c:v>0.78077425000000011</c:v>
                </c:pt>
                <c:pt idx="108">
                  <c:v>0.77715200000000006</c:v>
                </c:pt>
                <c:pt idx="109">
                  <c:v>0.77355825</c:v>
                </c:pt>
                <c:pt idx="110">
                  <c:v>0.76999300000000004</c:v>
                </c:pt>
                <c:pt idx="111">
                  <c:v>0.76645625000000006</c:v>
                </c:pt>
                <c:pt idx="112">
                  <c:v>0.76294800000000007</c:v>
                </c:pt>
                <c:pt idx="113">
                  <c:v>0.75946825000000007</c:v>
                </c:pt>
                <c:pt idx="114">
                  <c:v>0.75601699999999994</c:v>
                </c:pt>
                <c:pt idx="115">
                  <c:v>0.75259425000000002</c:v>
                </c:pt>
                <c:pt idx="116">
                  <c:v>0.74920000000000009</c:v>
                </c:pt>
                <c:pt idx="117">
                  <c:v>0.74583425000000003</c:v>
                </c:pt>
                <c:pt idx="118">
                  <c:v>0.74249700000000007</c:v>
                </c:pt>
                <c:pt idx="119">
                  <c:v>0.73918824999999999</c:v>
                </c:pt>
                <c:pt idx="120">
                  <c:v>0.73590800000000001</c:v>
                </c:pt>
                <c:pt idx="121">
                  <c:v>0.73265625000000001</c:v>
                </c:pt>
                <c:pt idx="122">
                  <c:v>0.72943300000000011</c:v>
                </c:pt>
                <c:pt idx="123">
                  <c:v>0.72623824999999997</c:v>
                </c:pt>
                <c:pt idx="124">
                  <c:v>0.72307200000000005</c:v>
                </c:pt>
                <c:pt idx="125">
                  <c:v>0.71993425</c:v>
                </c:pt>
                <c:pt idx="126">
                  <c:v>0.71682500000000005</c:v>
                </c:pt>
                <c:pt idx="127">
                  <c:v>0.71374425000000008</c:v>
                </c:pt>
                <c:pt idx="128">
                  <c:v>0.71069199999999999</c:v>
                </c:pt>
                <c:pt idx="129">
                  <c:v>0.70766825</c:v>
                </c:pt>
                <c:pt idx="130">
                  <c:v>0.70467299999999999</c:v>
                </c:pt>
                <c:pt idx="131">
                  <c:v>0.70170625000000009</c:v>
                </c:pt>
                <c:pt idx="132">
                  <c:v>0.69876800000000006</c:v>
                </c:pt>
                <c:pt idx="133">
                  <c:v>0.69585825000000012</c:v>
                </c:pt>
                <c:pt idx="134">
                  <c:v>0.69297699999999995</c:v>
                </c:pt>
                <c:pt idx="135">
                  <c:v>0.69012425000000011</c:v>
                </c:pt>
                <c:pt idx="136">
                  <c:v>0.68730000000000002</c:v>
                </c:pt>
                <c:pt idx="137">
                  <c:v>0.68450425000000004</c:v>
                </c:pt>
                <c:pt idx="138">
                  <c:v>0.68173700000000004</c:v>
                </c:pt>
                <c:pt idx="139">
                  <c:v>0.67899825000000003</c:v>
                </c:pt>
                <c:pt idx="140">
                  <c:v>0.676288</c:v>
                </c:pt>
                <c:pt idx="141">
                  <c:v>0.67360624999999996</c:v>
                </c:pt>
                <c:pt idx="142">
                  <c:v>0.67095300000000013</c:v>
                </c:pt>
                <c:pt idx="143">
                  <c:v>0.66832825000000007</c:v>
                </c:pt>
                <c:pt idx="144">
                  <c:v>0.66573199999999999</c:v>
                </c:pt>
                <c:pt idx="145">
                  <c:v>0.66316425000000001</c:v>
                </c:pt>
                <c:pt idx="146">
                  <c:v>0.66062500000000013</c:v>
                </c:pt>
                <c:pt idx="147">
                  <c:v>0.6581142499999999</c:v>
                </c:pt>
                <c:pt idx="148">
                  <c:v>0.65563199999999999</c:v>
                </c:pt>
                <c:pt idx="149">
                  <c:v>0.65317824999999996</c:v>
                </c:pt>
                <c:pt idx="150">
                  <c:v>0.65075300000000003</c:v>
                </c:pt>
                <c:pt idx="151">
                  <c:v>0.64835624999999997</c:v>
                </c:pt>
                <c:pt idx="152">
                  <c:v>0.64598800000000012</c:v>
                </c:pt>
                <c:pt idx="153">
                  <c:v>0.64364825000000003</c:v>
                </c:pt>
                <c:pt idx="154">
                  <c:v>0.64133700000000005</c:v>
                </c:pt>
                <c:pt idx="155">
                  <c:v>0.63905424999999993</c:v>
                </c:pt>
                <c:pt idx="156">
                  <c:v>0.63680000000000003</c:v>
                </c:pt>
                <c:pt idx="157">
                  <c:v>0.63457425000000001</c:v>
                </c:pt>
                <c:pt idx="158">
                  <c:v>0.63237699999999997</c:v>
                </c:pt>
                <c:pt idx="159">
                  <c:v>0.63020825000000014</c:v>
                </c:pt>
                <c:pt idx="160">
                  <c:v>0.62806800000000007</c:v>
                </c:pt>
                <c:pt idx="161">
                  <c:v>0.62595624999999999</c:v>
                </c:pt>
                <c:pt idx="162">
                  <c:v>0.6238729999999999</c:v>
                </c:pt>
                <c:pt idx="163">
                  <c:v>0.62181825000000013</c:v>
                </c:pt>
                <c:pt idx="164">
                  <c:v>0.61979200000000012</c:v>
                </c:pt>
                <c:pt idx="165">
                  <c:v>0.61779424999999999</c:v>
                </c:pt>
                <c:pt idx="166">
                  <c:v>0.61582499999999996</c:v>
                </c:pt>
                <c:pt idx="167">
                  <c:v>0.61388424999999991</c:v>
                </c:pt>
                <c:pt idx="168">
                  <c:v>0.61197200000000018</c:v>
                </c:pt>
                <c:pt idx="169">
                  <c:v>0.61008825</c:v>
                </c:pt>
                <c:pt idx="170">
                  <c:v>0.60823300000000002</c:v>
                </c:pt>
                <c:pt idx="171">
                  <c:v>0.60640624999999992</c:v>
                </c:pt>
                <c:pt idx="172">
                  <c:v>0.60460800000000003</c:v>
                </c:pt>
                <c:pt idx="173">
                  <c:v>0.60283825000000002</c:v>
                </c:pt>
                <c:pt idx="174">
                  <c:v>0.60109699999999999</c:v>
                </c:pt>
                <c:pt idx="175">
                  <c:v>0.59938424999999995</c:v>
                </c:pt>
                <c:pt idx="176">
                  <c:v>0.5976999999999999</c:v>
                </c:pt>
                <c:pt idx="177">
                  <c:v>0.59604425000000005</c:v>
                </c:pt>
                <c:pt idx="178">
                  <c:v>0.59441699999999997</c:v>
                </c:pt>
                <c:pt idx="179">
                  <c:v>0.59281824999999999</c:v>
                </c:pt>
                <c:pt idx="180">
                  <c:v>0.591248</c:v>
                </c:pt>
                <c:pt idx="181">
                  <c:v>0.5897062500000001</c:v>
                </c:pt>
                <c:pt idx="182">
                  <c:v>0.58819300000000008</c:v>
                </c:pt>
                <c:pt idx="183">
                  <c:v>0.58670825000000004</c:v>
                </c:pt>
                <c:pt idx="184">
                  <c:v>0.58525199999999988</c:v>
                </c:pt>
                <c:pt idx="185">
                  <c:v>0.58382425000000016</c:v>
                </c:pt>
                <c:pt idx="186">
                  <c:v>0.58242500000000008</c:v>
                </c:pt>
                <c:pt idx="187">
                  <c:v>0.58105424999999999</c:v>
                </c:pt>
                <c:pt idx="188">
                  <c:v>0.57971200000000001</c:v>
                </c:pt>
                <c:pt idx="189">
                  <c:v>0.57839824999999989</c:v>
                </c:pt>
                <c:pt idx="190">
                  <c:v>0.5771130000000001</c:v>
                </c:pt>
                <c:pt idx="191">
                  <c:v>0.57585625000000007</c:v>
                </c:pt>
                <c:pt idx="192">
                  <c:v>0.57462800000000003</c:v>
                </c:pt>
                <c:pt idx="193">
                  <c:v>0.57342824999999997</c:v>
                </c:pt>
                <c:pt idx="194">
                  <c:v>0.57225700000000013</c:v>
                </c:pt>
                <c:pt idx="195">
                  <c:v>0.57111425000000005</c:v>
                </c:pt>
                <c:pt idx="196">
                  <c:v>0.57000000000000006</c:v>
                </c:pt>
                <c:pt idx="197">
                  <c:v>0.56891424999999995</c:v>
                </c:pt>
                <c:pt idx="198">
                  <c:v>0.56785699999999995</c:v>
                </c:pt>
                <c:pt idx="199">
                  <c:v>0.56682825000000003</c:v>
                </c:pt>
                <c:pt idx="200">
                  <c:v>0.565828</c:v>
                </c:pt>
                <c:pt idx="201">
                  <c:v>0.56485625000000006</c:v>
                </c:pt>
                <c:pt idx="202">
                  <c:v>0.56391299999999989</c:v>
                </c:pt>
                <c:pt idx="203">
                  <c:v>0.56299825000000014</c:v>
                </c:pt>
                <c:pt idx="204">
                  <c:v>0.56211200000000006</c:v>
                </c:pt>
                <c:pt idx="205">
                  <c:v>0.56125425000000007</c:v>
                </c:pt>
                <c:pt idx="206">
                  <c:v>0.56042499999999995</c:v>
                </c:pt>
                <c:pt idx="207">
                  <c:v>0.55962424999999993</c:v>
                </c:pt>
                <c:pt idx="208">
                  <c:v>0.55885200000000013</c:v>
                </c:pt>
                <c:pt idx="209">
                  <c:v>0.55810824999999997</c:v>
                </c:pt>
                <c:pt idx="210">
                  <c:v>0.55739299999999992</c:v>
                </c:pt>
                <c:pt idx="211">
                  <c:v>0.55670624999999996</c:v>
                </c:pt>
                <c:pt idx="212">
                  <c:v>0.5560480000000001</c:v>
                </c:pt>
                <c:pt idx="213">
                  <c:v>0.55541825</c:v>
                </c:pt>
                <c:pt idx="214">
                  <c:v>0.554817</c:v>
                </c:pt>
                <c:pt idx="215">
                  <c:v>0.55424424999999999</c:v>
                </c:pt>
                <c:pt idx="216">
                  <c:v>0.55370000000000019</c:v>
                </c:pt>
                <c:pt idx="217">
                  <c:v>0.55318425000000016</c:v>
                </c:pt>
                <c:pt idx="218">
                  <c:v>0.5526970000000001</c:v>
                </c:pt>
                <c:pt idx="219">
                  <c:v>0.55223824999999993</c:v>
                </c:pt>
                <c:pt idx="220">
                  <c:v>0.55180799999999985</c:v>
                </c:pt>
                <c:pt idx="221">
                  <c:v>0.5514062500000001</c:v>
                </c:pt>
                <c:pt idx="222">
                  <c:v>0.55103300000000011</c:v>
                </c:pt>
                <c:pt idx="223">
                  <c:v>0.55068824999999999</c:v>
                </c:pt>
                <c:pt idx="224">
                  <c:v>0.55037199999999997</c:v>
                </c:pt>
                <c:pt idx="225">
                  <c:v>0.55008425000000016</c:v>
                </c:pt>
                <c:pt idx="226">
                  <c:v>0.54982500000000001</c:v>
                </c:pt>
                <c:pt idx="227">
                  <c:v>0.54959424999999995</c:v>
                </c:pt>
                <c:pt idx="228">
                  <c:v>0.54939199999999999</c:v>
                </c:pt>
                <c:pt idx="229">
                  <c:v>0.54921824999999991</c:v>
                </c:pt>
                <c:pt idx="230">
                  <c:v>0.54907300000000014</c:v>
                </c:pt>
                <c:pt idx="231">
                  <c:v>0.54895625000000003</c:v>
                </c:pt>
                <c:pt idx="232">
                  <c:v>0.54886799999999991</c:v>
                </c:pt>
                <c:pt idx="233">
                  <c:v>0.54880824999999989</c:v>
                </c:pt>
                <c:pt idx="234">
                  <c:v>0.54877700000000007</c:v>
                </c:pt>
                <c:pt idx="235">
                  <c:v>0.54877425000000002</c:v>
                </c:pt>
                <c:pt idx="236">
                  <c:v>0.54879999999999995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Matériaux!$L$268</c:f>
              <c:strCache>
                <c:ptCount val="1"/>
                <c:pt idx="0">
                  <c:v>λ_FDS [W/m/K)</c:v>
                </c:pt>
              </c:strCache>
            </c:strRef>
          </c:tx>
          <c:spPr>
            <a:ln w="25400" cap="rnd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Matériaux!$K$269:$K$288</c:f>
              <c:numCache>
                <c:formatCode>General</c:formatCode>
                <c:ptCount val="20"/>
                <c:pt idx="0">
                  <c:v>20</c:v>
                </c:pt>
                <c:pt idx="1">
                  <c:v>100</c:v>
                </c:pt>
                <c:pt idx="2">
                  <c:v>110</c:v>
                </c:pt>
                <c:pt idx="3">
                  <c:v>115</c:v>
                </c:pt>
                <c:pt idx="4">
                  <c:v>140</c:v>
                </c:pt>
                <c:pt idx="5">
                  <c:v>160</c:v>
                </c:pt>
                <c:pt idx="6">
                  <c:v>200</c:v>
                </c:pt>
                <c:pt idx="7">
                  <c:v>250</c:v>
                </c:pt>
                <c:pt idx="8">
                  <c:v>300</c:v>
                </c:pt>
                <c:pt idx="9">
                  <c:v>350</c:v>
                </c:pt>
                <c:pt idx="10">
                  <c:v>400</c:v>
                </c:pt>
                <c:pt idx="11">
                  <c:v>450</c:v>
                </c:pt>
                <c:pt idx="12">
                  <c:v>500</c:v>
                </c:pt>
                <c:pt idx="13">
                  <c:v>550</c:v>
                </c:pt>
                <c:pt idx="14">
                  <c:v>600</c:v>
                </c:pt>
                <c:pt idx="15">
                  <c:v>650</c:v>
                </c:pt>
                <c:pt idx="16">
                  <c:v>700</c:v>
                </c:pt>
                <c:pt idx="17">
                  <c:v>850</c:v>
                </c:pt>
                <c:pt idx="18">
                  <c:v>1000</c:v>
                </c:pt>
                <c:pt idx="19">
                  <c:v>1200</c:v>
                </c:pt>
              </c:numCache>
            </c:numRef>
          </c:xVal>
          <c:yVal>
            <c:numRef>
              <c:f>Matériaux!$L$269:$L$288</c:f>
              <c:numCache>
                <c:formatCode>0.0000</c:formatCode>
                <c:ptCount val="20"/>
                <c:pt idx="0">
                  <c:v>1.951408</c:v>
                </c:pt>
                <c:pt idx="1">
                  <c:v>1.7655999999999998</c:v>
                </c:pt>
                <c:pt idx="2">
                  <c:v>1.7433369999999999</c:v>
                </c:pt>
                <c:pt idx="3">
                  <c:v>1.73228575</c:v>
                </c:pt>
                <c:pt idx="4">
                  <c:v>1.677832</c:v>
                </c:pt>
                <c:pt idx="5">
                  <c:v>1.1575999999999995</c:v>
                </c:pt>
                <c:pt idx="6">
                  <c:v>1.1108</c:v>
                </c:pt>
                <c:pt idx="7">
                  <c:v>1.055625</c:v>
                </c:pt>
                <c:pt idx="8">
                  <c:v>1.0033000000000001</c:v>
                </c:pt>
                <c:pt idx="9">
                  <c:v>0.95382500000000014</c:v>
                </c:pt>
                <c:pt idx="10">
                  <c:v>0.90720000000000001</c:v>
                </c:pt>
                <c:pt idx="11">
                  <c:v>0.863425</c:v>
                </c:pt>
                <c:pt idx="12">
                  <c:v>0.82250000000000001</c:v>
                </c:pt>
                <c:pt idx="13">
                  <c:v>0.78442500000000015</c:v>
                </c:pt>
                <c:pt idx="14">
                  <c:v>0.74920000000000009</c:v>
                </c:pt>
                <c:pt idx="15">
                  <c:v>0.71682500000000005</c:v>
                </c:pt>
                <c:pt idx="16">
                  <c:v>0.68730000000000002</c:v>
                </c:pt>
                <c:pt idx="17">
                  <c:v>0.61582499999999996</c:v>
                </c:pt>
                <c:pt idx="18">
                  <c:v>0.57000000000000006</c:v>
                </c:pt>
                <c:pt idx="19">
                  <c:v>0.54879999999999995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559296"/>
        <c:axId val="542560080"/>
      </c:scatterChart>
      <c:valAx>
        <c:axId val="542559296"/>
        <c:scaling>
          <c:orientation val="minMax"/>
          <c:max val="12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Température  [°C]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2560080"/>
        <c:crosses val="autoZero"/>
        <c:crossBetween val="midCat"/>
      </c:valAx>
      <c:valAx>
        <c:axId val="542560080"/>
        <c:scaling>
          <c:orientation val="minMax"/>
          <c:max val="2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Chaleur spécifique [kJ/Kg/K]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2559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53</xdr:row>
      <xdr:rowOff>19050</xdr:rowOff>
    </xdr:from>
    <xdr:to>
      <xdr:col>8</xdr:col>
      <xdr:colOff>300</xdr:colOff>
      <xdr:row>69</xdr:row>
      <xdr:rowOff>103050</xdr:rowOff>
    </xdr:to>
    <xdr:graphicFrame macro="">
      <xdr:nvGraphicFramePr>
        <xdr:cNvPr id="3" name="Graphique 2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53</xdr:row>
      <xdr:rowOff>19050</xdr:rowOff>
    </xdr:from>
    <xdr:to>
      <xdr:col>12</xdr:col>
      <xdr:colOff>1029000</xdr:colOff>
      <xdr:row>69</xdr:row>
      <xdr:rowOff>103050</xdr:rowOff>
    </xdr:to>
    <xdr:graphicFrame macro="">
      <xdr:nvGraphicFramePr>
        <xdr:cNvPr id="4" name="Graphique 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Materiaux_BDD" displayName="Materiaux_BDD" ref="A2:C5" totalsRowShown="0" headerRowDxfId="5">
  <autoFilter ref="A2:C5"/>
  <tableColumns count="3">
    <tableColumn id="6" name="Matériaux"/>
    <tableColumn id="2" name="Description"/>
    <tableColumn id="1" name="Lien" dataDxfId="4"/>
  </tableColumns>
  <tableStyleInfo name="TableStyleMedium10 2" showFirstColumn="0" showLastColumn="0" showRowStripes="1" showColumnStripes="0"/>
</table>
</file>

<file path=xl/tables/table2.xml><?xml version="1.0" encoding="utf-8"?>
<table xmlns="http://schemas.openxmlformats.org/spreadsheetml/2006/main" id="3" name="REACFDS_BDD" displayName="REACFDS_BDD" ref="B2:G17" totalsRowShown="0" headerRowDxfId="3">
  <autoFilter ref="B2:G17"/>
  <sortState ref="B3:G17">
    <sortCondition ref="B2:B17"/>
  </sortState>
  <tableColumns count="6">
    <tableColumn id="6" name="Combustible" dataDxfId="2"/>
    <tableColumn id="2" name="Nom Commun"/>
    <tableColumn id="1" name="Type"/>
    <tableColumn id="3" name="Formule" dataDxfId="1"/>
    <tableColumn id="5" name="Détails "/>
    <tableColumn id="4" name="Lien" dataDxfId="0"/>
  </tableColumns>
  <tableStyleInfo name="TableStyleMedium10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N505"/>
  <sheetViews>
    <sheetView workbookViewId="0"/>
  </sheetViews>
  <sheetFormatPr baseColWidth="10" defaultRowHeight="15" x14ac:dyDescent="0.25"/>
  <cols>
    <col min="1" max="1" width="14.7109375" bestFit="1" customWidth="1"/>
    <col min="2" max="2" width="15.7109375" bestFit="1" customWidth="1"/>
    <col min="3" max="13" width="15.7109375" customWidth="1"/>
  </cols>
  <sheetData>
    <row r="2" spans="1:3" x14ac:dyDescent="0.25">
      <c r="A2" s="1" t="s">
        <v>0</v>
      </c>
      <c r="B2" s="1" t="s">
        <v>31</v>
      </c>
      <c r="C2" s="1" t="s">
        <v>28</v>
      </c>
    </row>
    <row r="3" spans="1:3" x14ac:dyDescent="0.25">
      <c r="A3" t="s">
        <v>26</v>
      </c>
      <c r="B3" t="s">
        <v>32</v>
      </c>
      <c r="C3" s="22" t="s">
        <v>29</v>
      </c>
    </row>
    <row r="4" spans="1:3" x14ac:dyDescent="0.25">
      <c r="A4" t="s">
        <v>33</v>
      </c>
      <c r="B4" t="s">
        <v>34</v>
      </c>
      <c r="C4" s="1"/>
    </row>
    <row r="5" spans="1:3" x14ac:dyDescent="0.25">
      <c r="C5" s="1"/>
    </row>
    <row r="49" spans="4:14" ht="15.75" thickBot="1" x14ac:dyDescent="0.3"/>
    <row r="50" spans="4:14" ht="15.75" thickBot="1" x14ac:dyDescent="0.3">
      <c r="D50" s="23" t="s">
        <v>26</v>
      </c>
      <c r="E50" s="24"/>
      <c r="F50" s="24"/>
      <c r="G50" s="24"/>
      <c r="H50" s="24"/>
      <c r="I50" s="24"/>
      <c r="J50" s="24"/>
      <c r="K50" s="24"/>
      <c r="L50" s="24"/>
      <c r="M50" s="25"/>
      <c r="N50" s="22" t="s">
        <v>30</v>
      </c>
    </row>
    <row r="51" spans="4:14" ht="15.75" thickTop="1" x14ac:dyDescent="0.25">
      <c r="D51" s="26" t="s">
        <v>2</v>
      </c>
      <c r="E51" s="27"/>
      <c r="F51" s="27"/>
      <c r="G51" s="27"/>
      <c r="H51" s="27"/>
      <c r="I51" s="27"/>
      <c r="J51" s="27"/>
      <c r="K51" s="27"/>
      <c r="L51" s="27"/>
      <c r="M51" s="28"/>
    </row>
    <row r="52" spans="4:14" x14ac:dyDescent="0.25">
      <c r="D52" s="29" t="s">
        <v>1</v>
      </c>
      <c r="E52" s="30"/>
      <c r="F52" s="30"/>
      <c r="G52" s="30"/>
      <c r="H52" s="30"/>
      <c r="I52" s="30"/>
      <c r="J52" s="30"/>
      <c r="K52" s="30"/>
      <c r="L52" s="30"/>
      <c r="M52" s="31"/>
    </row>
    <row r="53" spans="4:14" x14ac:dyDescent="0.25">
      <c r="D53" s="5" t="s">
        <v>8</v>
      </c>
      <c r="E53" s="6">
        <v>1.5</v>
      </c>
      <c r="F53" s="3" t="s">
        <v>9</v>
      </c>
      <c r="G53" s="3"/>
      <c r="H53" s="3"/>
      <c r="I53" s="3"/>
      <c r="J53" s="3"/>
      <c r="K53" s="3"/>
      <c r="L53" s="3"/>
      <c r="M53" s="4"/>
    </row>
    <row r="54" spans="4:14" x14ac:dyDescent="0.25">
      <c r="D54" s="2"/>
      <c r="E54" s="3"/>
      <c r="F54" s="3"/>
      <c r="G54" s="3"/>
      <c r="H54" s="3"/>
      <c r="I54" s="3"/>
      <c r="J54" s="3"/>
      <c r="K54" s="3"/>
      <c r="L54" s="3"/>
      <c r="M54" s="4"/>
    </row>
    <row r="55" spans="4:14" x14ac:dyDescent="0.25">
      <c r="D55" s="2"/>
      <c r="E55" s="3"/>
      <c r="F55" s="3"/>
      <c r="G55" s="3"/>
      <c r="H55" s="3"/>
      <c r="I55" s="3"/>
      <c r="J55" s="3"/>
      <c r="K55" s="3"/>
      <c r="L55" s="3"/>
      <c r="M55" s="4"/>
    </row>
    <row r="56" spans="4:14" x14ac:dyDescent="0.25">
      <c r="D56" s="2"/>
      <c r="E56" s="3"/>
      <c r="F56" s="3"/>
      <c r="G56" s="3"/>
      <c r="H56" s="3"/>
      <c r="I56" s="3"/>
      <c r="J56" s="3"/>
      <c r="K56" s="3"/>
      <c r="L56" s="3"/>
      <c r="M56" s="4"/>
    </row>
    <row r="57" spans="4:14" x14ac:dyDescent="0.25">
      <c r="D57" s="2"/>
      <c r="E57" s="3"/>
      <c r="F57" s="3"/>
      <c r="G57" s="3"/>
      <c r="H57" s="3"/>
      <c r="I57" s="3"/>
      <c r="J57" s="3"/>
      <c r="K57" s="3"/>
      <c r="L57" s="3"/>
      <c r="M57" s="4"/>
    </row>
    <row r="58" spans="4:14" x14ac:dyDescent="0.25">
      <c r="D58" s="2"/>
      <c r="E58" s="3"/>
      <c r="F58" s="3"/>
      <c r="G58" s="3"/>
      <c r="H58" s="3"/>
      <c r="I58" s="3"/>
      <c r="J58" s="3"/>
      <c r="K58" s="3"/>
      <c r="L58" s="3"/>
      <c r="M58" s="4"/>
    </row>
    <row r="59" spans="4:14" x14ac:dyDescent="0.25">
      <c r="D59" s="2"/>
      <c r="E59" s="3"/>
      <c r="F59" s="3"/>
      <c r="G59" s="3"/>
      <c r="H59" s="3"/>
      <c r="I59" s="3"/>
      <c r="J59" s="3"/>
      <c r="K59" s="3"/>
      <c r="L59" s="3"/>
      <c r="M59" s="4"/>
    </row>
    <row r="60" spans="4:14" x14ac:dyDescent="0.25">
      <c r="D60" s="2"/>
      <c r="E60" s="3"/>
      <c r="F60" s="3"/>
      <c r="G60" s="3"/>
      <c r="H60" s="3"/>
      <c r="I60" s="3"/>
      <c r="J60" s="3"/>
      <c r="K60" s="3"/>
      <c r="L60" s="3"/>
      <c r="M60" s="4"/>
    </row>
    <row r="61" spans="4:14" x14ac:dyDescent="0.25">
      <c r="D61" s="2"/>
      <c r="E61" s="3"/>
      <c r="F61" s="3"/>
      <c r="G61" s="3"/>
      <c r="H61" s="3"/>
      <c r="I61" s="3"/>
      <c r="J61" s="3"/>
      <c r="K61" s="3"/>
      <c r="L61" s="3"/>
      <c r="M61" s="4"/>
    </row>
    <row r="62" spans="4:14" x14ac:dyDescent="0.25">
      <c r="D62" s="2"/>
      <c r="E62" s="3"/>
      <c r="F62" s="3"/>
      <c r="G62" s="3"/>
      <c r="H62" s="3"/>
      <c r="I62" s="3"/>
      <c r="J62" s="3"/>
      <c r="K62" s="3"/>
      <c r="L62" s="3"/>
      <c r="M62" s="4"/>
    </row>
    <row r="63" spans="4:14" x14ac:dyDescent="0.25">
      <c r="D63" s="2"/>
      <c r="E63" s="3"/>
      <c r="F63" s="3"/>
      <c r="G63" s="3"/>
      <c r="H63" s="3"/>
      <c r="I63" s="3"/>
      <c r="J63" s="3"/>
      <c r="K63" s="3"/>
      <c r="L63" s="3"/>
      <c r="M63" s="4"/>
    </row>
    <row r="64" spans="4:14" x14ac:dyDescent="0.25">
      <c r="D64" s="2"/>
      <c r="E64" s="3"/>
      <c r="F64" s="3"/>
      <c r="G64" s="3"/>
      <c r="H64" s="3"/>
      <c r="I64" s="3"/>
      <c r="J64" s="3"/>
      <c r="K64" s="3"/>
      <c r="L64" s="3"/>
      <c r="M64" s="4"/>
    </row>
    <row r="65" spans="4:13" x14ac:dyDescent="0.25">
      <c r="D65" s="2"/>
      <c r="E65" s="3"/>
      <c r="F65" s="3"/>
      <c r="G65" s="3"/>
      <c r="H65" s="3"/>
      <c r="I65" s="3"/>
      <c r="J65" s="3"/>
      <c r="K65" s="3"/>
      <c r="L65" s="3"/>
      <c r="M65" s="4"/>
    </row>
    <row r="66" spans="4:13" x14ac:dyDescent="0.25">
      <c r="D66" s="2"/>
      <c r="E66" s="3"/>
      <c r="F66" s="3"/>
      <c r="G66" s="3"/>
      <c r="H66" s="3"/>
      <c r="I66" s="3"/>
      <c r="J66" s="3"/>
      <c r="K66" s="3"/>
      <c r="L66" s="3"/>
      <c r="M66" s="4"/>
    </row>
    <row r="67" spans="4:13" x14ac:dyDescent="0.25">
      <c r="D67" s="2"/>
      <c r="E67" s="3"/>
      <c r="F67" s="3"/>
      <c r="G67" s="3"/>
      <c r="H67" s="3"/>
      <c r="I67" s="3"/>
      <c r="J67" s="3"/>
      <c r="K67" s="3"/>
      <c r="L67" s="3"/>
      <c r="M67" s="4"/>
    </row>
    <row r="68" spans="4:13" x14ac:dyDescent="0.25">
      <c r="D68" s="2"/>
      <c r="E68" s="3"/>
      <c r="F68" s="3"/>
      <c r="G68" s="3"/>
      <c r="H68" s="3"/>
      <c r="I68" s="3"/>
      <c r="J68" s="3"/>
      <c r="K68" s="3"/>
      <c r="L68" s="3"/>
      <c r="M68" s="4"/>
    </row>
    <row r="69" spans="4:13" x14ac:dyDescent="0.25">
      <c r="D69" s="2"/>
      <c r="E69" s="3"/>
      <c r="F69" s="3"/>
      <c r="G69" s="3"/>
      <c r="H69" s="3"/>
      <c r="I69" s="3"/>
      <c r="J69" s="3"/>
      <c r="K69" s="3"/>
      <c r="L69" s="3"/>
      <c r="M69" s="4"/>
    </row>
    <row r="70" spans="4:13" x14ac:dyDescent="0.25">
      <c r="D70" s="2"/>
      <c r="E70" s="3"/>
      <c r="F70" s="3"/>
      <c r="G70" s="3"/>
      <c r="H70" s="3"/>
      <c r="I70" s="3"/>
      <c r="J70" s="3"/>
      <c r="K70" s="3"/>
      <c r="L70" s="3"/>
      <c r="M70" s="4"/>
    </row>
    <row r="71" spans="4:13" x14ac:dyDescent="0.25">
      <c r="D71" s="32" t="s">
        <v>24</v>
      </c>
      <c r="E71" s="33"/>
      <c r="F71" s="33"/>
      <c r="G71" s="33"/>
      <c r="H71" s="33"/>
      <c r="I71" s="33"/>
      <c r="J71" s="33"/>
      <c r="K71" s="33"/>
      <c r="L71" s="33"/>
      <c r="M71" s="34"/>
    </row>
    <row r="72" spans="4:13" x14ac:dyDescent="0.25">
      <c r="D72" s="2" t="s">
        <v>25</v>
      </c>
      <c r="E72" s="3"/>
      <c r="F72" s="3"/>
      <c r="G72" s="3"/>
      <c r="H72" s="3"/>
      <c r="I72" s="3"/>
      <c r="J72" s="3"/>
      <c r="K72" s="3"/>
      <c r="L72" s="3"/>
      <c r="M72" s="4"/>
    </row>
    <row r="73" spans="4:13" x14ac:dyDescent="0.25">
      <c r="D73" s="32" t="s">
        <v>14</v>
      </c>
      <c r="E73" s="33"/>
      <c r="F73" s="33"/>
      <c r="G73" s="33"/>
      <c r="H73" s="33"/>
      <c r="I73" s="33"/>
      <c r="J73" s="33"/>
      <c r="K73" s="33"/>
      <c r="L73" s="33"/>
      <c r="M73" s="34"/>
    </row>
    <row r="74" spans="4:13" x14ac:dyDescent="0.25">
      <c r="D74" s="2" t="s">
        <v>27</v>
      </c>
      <c r="E74" s="3"/>
      <c r="F74" s="3"/>
      <c r="G74" s="3"/>
      <c r="H74" s="3"/>
      <c r="I74" s="7"/>
      <c r="J74" s="3"/>
      <c r="K74" s="3"/>
      <c r="L74" s="3"/>
      <c r="M74" s="4"/>
    </row>
    <row r="75" spans="4:13" x14ac:dyDescent="0.25">
      <c r="D75" s="2"/>
      <c r="E75" s="3" t="s">
        <v>15</v>
      </c>
      <c r="F75" s="3" t="s">
        <v>19</v>
      </c>
      <c r="G75" s="3"/>
      <c r="H75" s="3"/>
      <c r="I75" s="7"/>
      <c r="J75" s="3"/>
      <c r="K75" s="3"/>
      <c r="L75" s="3"/>
      <c r="M75" s="4"/>
    </row>
    <row r="76" spans="4:13" x14ac:dyDescent="0.25">
      <c r="D76" s="2"/>
      <c r="E76" s="3" t="s">
        <v>16</v>
      </c>
      <c r="F76" s="3" t="str">
        <f>CONCATENATE(" 'EN 1992-1-2 -- H2O=",E53,"%'")</f>
        <v xml:space="preserve"> 'EN 1992-1-2 -- H2O=1.5%'</v>
      </c>
      <c r="G76" s="3"/>
      <c r="H76" s="3"/>
      <c r="I76" s="7"/>
      <c r="J76" s="3"/>
      <c r="K76" s="3"/>
      <c r="L76" s="3"/>
      <c r="M76" s="4"/>
    </row>
    <row r="77" spans="4:13" x14ac:dyDescent="0.25">
      <c r="D77" s="2"/>
      <c r="E77" s="3" t="s">
        <v>18</v>
      </c>
      <c r="F77" s="3" t="s">
        <v>20</v>
      </c>
      <c r="G77" s="3"/>
      <c r="H77" s="3"/>
      <c r="I77" s="7"/>
      <c r="J77" s="3"/>
      <c r="K77" s="3"/>
      <c r="L77" s="3"/>
      <c r="M77" s="4"/>
    </row>
    <row r="78" spans="4:13" x14ac:dyDescent="0.25">
      <c r="D78" s="2"/>
      <c r="E78" s="3" t="s">
        <v>17</v>
      </c>
      <c r="F78" s="3" t="s">
        <v>21</v>
      </c>
      <c r="G78" s="3"/>
      <c r="H78" s="3"/>
      <c r="I78" s="7"/>
      <c r="J78" s="3"/>
      <c r="K78" s="3"/>
      <c r="L78" s="3"/>
      <c r="M78" s="4"/>
    </row>
    <row r="79" spans="4:13" x14ac:dyDescent="0.25">
      <c r="D79" s="2"/>
      <c r="E79" s="20" t="s">
        <v>22</v>
      </c>
      <c r="F79" s="3">
        <v>0.8</v>
      </c>
      <c r="G79" s="3" t="s">
        <v>23</v>
      </c>
      <c r="H79" s="3"/>
      <c r="I79" s="7"/>
      <c r="J79" s="3"/>
      <c r="K79" s="3"/>
      <c r="L79" s="3"/>
      <c r="M79" s="4"/>
    </row>
    <row r="80" spans="4:13" x14ac:dyDescent="0.25">
      <c r="D80" s="2"/>
      <c r="E80" s="20"/>
      <c r="F80" s="3"/>
      <c r="G80" s="3"/>
      <c r="H80" s="3"/>
      <c r="I80" s="7"/>
      <c r="J80" s="3"/>
      <c r="K80" s="3"/>
      <c r="L80" s="3"/>
      <c r="M80" s="4"/>
    </row>
    <row r="81" spans="4:13" x14ac:dyDescent="0.25">
      <c r="D81" s="2" t="str">
        <f>CONCATENATE("&amp;RAMP ID= ",$F$77," ,T= ",G269," ,F= ",H269," /")</f>
        <v>&amp;RAMP ID=  'RAMP_BETON-EN_COND' ,T= 20 ,F= 0.9 /</v>
      </c>
      <c r="E81" s="20"/>
      <c r="F81" s="3"/>
      <c r="G81" s="3"/>
      <c r="H81" s="3"/>
      <c r="I81" s="21"/>
      <c r="J81" s="3"/>
      <c r="K81" s="3"/>
      <c r="L81" s="3"/>
      <c r="M81" s="4"/>
    </row>
    <row r="82" spans="4:13" x14ac:dyDescent="0.25">
      <c r="D82" s="2" t="str">
        <f t="shared" ref="D82:D93" si="0">CONCATENATE("&amp;RAMP ID= ",$F$77," ,T= ",G270," ,F= ",H270," /")</f>
        <v>&amp;RAMP ID=  'RAMP_BETON-EN_COND' ,T= 100 ,F= 0.9 /</v>
      </c>
      <c r="E82" s="20"/>
      <c r="F82" s="3"/>
      <c r="G82" s="3"/>
      <c r="H82" s="3"/>
      <c r="I82" s="21"/>
      <c r="J82" s="3"/>
      <c r="K82" s="3"/>
      <c r="L82" s="3"/>
      <c r="M82" s="4"/>
    </row>
    <row r="83" spans="4:13" x14ac:dyDescent="0.25">
      <c r="D83" s="2" t="str">
        <f t="shared" si="0"/>
        <v>&amp;RAMP ID=  'RAMP_BETON-EN_COND' ,T= 105 ,F= 1.47 /</v>
      </c>
      <c r="E83" s="20"/>
      <c r="F83" s="3"/>
      <c r="G83" s="3"/>
      <c r="H83" s="3"/>
      <c r="I83" s="21"/>
      <c r="J83" s="3"/>
      <c r="K83" s="3"/>
      <c r="L83" s="3"/>
      <c r="M83" s="4"/>
    </row>
    <row r="84" spans="4:13" x14ac:dyDescent="0.25">
      <c r="D84" s="2" t="str">
        <f t="shared" si="0"/>
        <v>&amp;RAMP ID=  'RAMP_BETON-EN_COND' ,T= 110 ,F= 1.47 /</v>
      </c>
      <c r="E84" s="20"/>
      <c r="F84" s="3"/>
      <c r="G84" s="3"/>
      <c r="H84" s="3"/>
      <c r="I84" s="21"/>
      <c r="J84" s="3"/>
      <c r="K84" s="3"/>
      <c r="L84" s="3"/>
      <c r="M84" s="4"/>
    </row>
    <row r="85" spans="4:13" x14ac:dyDescent="0.25">
      <c r="D85" s="2" t="str">
        <f t="shared" si="0"/>
        <v>&amp;RAMP ID=  'RAMP_BETON-EN_COND' ,T= 115 ,F= 1.47 /</v>
      </c>
      <c r="E85" s="20"/>
      <c r="F85" s="3"/>
      <c r="G85" s="3"/>
      <c r="H85" s="3"/>
      <c r="I85" s="21"/>
      <c r="J85" s="3"/>
      <c r="K85" s="3"/>
      <c r="L85" s="3"/>
      <c r="M85" s="4"/>
    </row>
    <row r="86" spans="4:13" x14ac:dyDescent="0.25">
      <c r="D86" s="2" t="str">
        <f t="shared" si="0"/>
        <v>&amp;RAMP ID=  'RAMP_BETON-EN_COND' ,T= 140 ,F= 1.33176470588235 /</v>
      </c>
      <c r="E86" s="20"/>
      <c r="F86" s="3"/>
      <c r="G86" s="3"/>
      <c r="H86" s="3"/>
      <c r="I86" s="21"/>
      <c r="J86" s="3"/>
      <c r="K86" s="3"/>
      <c r="L86" s="3"/>
      <c r="M86" s="4"/>
    </row>
    <row r="87" spans="4:13" x14ac:dyDescent="0.25">
      <c r="D87" s="2" t="str">
        <f t="shared" si="0"/>
        <v>&amp;RAMP ID=  'RAMP_BETON-EN_COND' ,T= 160 ,F= 1.22117647058824 /</v>
      </c>
      <c r="E87" s="20"/>
      <c r="F87" s="3"/>
      <c r="G87" s="3"/>
      <c r="H87" s="3"/>
      <c r="I87" s="21"/>
      <c r="J87" s="3"/>
      <c r="K87" s="3"/>
      <c r="L87" s="3"/>
      <c r="M87" s="4"/>
    </row>
    <row r="88" spans="4:13" x14ac:dyDescent="0.25">
      <c r="D88" s="2" t="str">
        <f t="shared" si="0"/>
        <v>&amp;RAMP ID=  'RAMP_BETON-EN_COND' ,T= 200 ,F= 1 /</v>
      </c>
      <c r="E88" s="20"/>
      <c r="F88" s="3"/>
      <c r="G88" s="3"/>
      <c r="H88" s="3"/>
      <c r="I88" s="21"/>
      <c r="J88" s="3"/>
      <c r="K88" s="3"/>
      <c r="L88" s="3"/>
      <c r="M88" s="4"/>
    </row>
    <row r="89" spans="4:13" x14ac:dyDescent="0.25">
      <c r="D89" s="2" t="str">
        <f t="shared" si="0"/>
        <v>&amp;RAMP ID=  'RAMP_BETON-EN_COND' ,T= 250 ,F= 1.025 /</v>
      </c>
      <c r="E89" s="20"/>
      <c r="F89" s="3"/>
      <c r="G89" s="3"/>
      <c r="H89" s="3"/>
      <c r="I89" s="21"/>
      <c r="J89" s="3"/>
      <c r="K89" s="3"/>
      <c r="L89" s="3"/>
      <c r="M89" s="4"/>
    </row>
    <row r="90" spans="4:13" x14ac:dyDescent="0.25">
      <c r="D90" s="2" t="str">
        <f t="shared" si="0"/>
        <v>&amp;RAMP ID=  'RAMP_BETON-EN_COND' ,T= 300 ,F= 1.05 /</v>
      </c>
      <c r="E90" s="20"/>
      <c r="F90" s="3"/>
      <c r="G90" s="3"/>
      <c r="H90" s="3"/>
      <c r="I90" s="21"/>
      <c r="J90" s="3"/>
      <c r="K90" s="3"/>
      <c r="L90" s="3"/>
      <c r="M90" s="4"/>
    </row>
    <row r="91" spans="4:13" x14ac:dyDescent="0.25">
      <c r="D91" s="2" t="str">
        <f t="shared" si="0"/>
        <v>&amp;RAMP ID=  'RAMP_BETON-EN_COND' ,T= 350 ,F= 1.075 /</v>
      </c>
      <c r="E91" s="20"/>
      <c r="F91" s="3"/>
      <c r="G91" s="3"/>
      <c r="H91" s="3"/>
      <c r="I91" s="21"/>
      <c r="J91" s="3"/>
      <c r="K91" s="3"/>
      <c r="L91" s="3"/>
      <c r="M91" s="4"/>
    </row>
    <row r="92" spans="4:13" x14ac:dyDescent="0.25">
      <c r="D92" s="2" t="str">
        <f t="shared" si="0"/>
        <v>&amp;RAMP ID=  'RAMP_BETON-EN_COND' ,T= 400 ,F= 1.1 /</v>
      </c>
      <c r="E92" s="20"/>
      <c r="F92" s="3"/>
      <c r="G92" s="3"/>
      <c r="H92" s="3"/>
      <c r="I92" s="21"/>
      <c r="J92" s="3"/>
      <c r="K92" s="3"/>
      <c r="L92" s="3"/>
      <c r="M92" s="4"/>
    </row>
    <row r="93" spans="4:13" x14ac:dyDescent="0.25">
      <c r="D93" s="2" t="str">
        <f t="shared" si="0"/>
        <v>&amp;RAMP ID=  'RAMP_BETON-EN_COND' ,T= 1200 ,F= 1.1 /</v>
      </c>
      <c r="E93" s="20"/>
      <c r="F93" s="3"/>
      <c r="G93" s="3"/>
      <c r="H93" s="3"/>
      <c r="I93" s="21"/>
      <c r="J93" s="3"/>
      <c r="K93" s="3"/>
      <c r="L93" s="3"/>
      <c r="M93" s="4"/>
    </row>
    <row r="94" spans="4:13" x14ac:dyDescent="0.25">
      <c r="D94" s="2"/>
      <c r="E94" s="20"/>
      <c r="F94" s="3"/>
      <c r="G94" s="3"/>
      <c r="H94" s="3"/>
      <c r="I94" s="21"/>
      <c r="J94" s="3"/>
      <c r="K94" s="3"/>
      <c r="L94" s="3"/>
      <c r="M94" s="4"/>
    </row>
    <row r="95" spans="4:13" x14ac:dyDescent="0.25">
      <c r="D95" s="2"/>
      <c r="E95" s="20"/>
      <c r="F95" s="3"/>
      <c r="G95" s="3"/>
      <c r="H95" s="3"/>
      <c r="I95" s="21"/>
      <c r="J95" s="3"/>
      <c r="K95" s="3"/>
      <c r="L95" s="3"/>
      <c r="M95" s="4"/>
    </row>
    <row r="96" spans="4:13" x14ac:dyDescent="0.25">
      <c r="D96" s="2" t="s">
        <v>47</v>
      </c>
      <c r="E96" s="20"/>
      <c r="F96" s="3"/>
      <c r="G96" s="3"/>
      <c r="H96" s="3"/>
      <c r="I96" s="21"/>
      <c r="J96" s="3"/>
      <c r="K96" s="3"/>
      <c r="L96" s="3"/>
      <c r="M96" s="4"/>
    </row>
    <row r="97" spans="4:13" x14ac:dyDescent="0.25">
      <c r="D97" s="2" t="s">
        <v>48</v>
      </c>
      <c r="E97" s="20"/>
      <c r="F97" s="3"/>
      <c r="G97" s="3"/>
      <c r="H97" s="3"/>
      <c r="I97" s="21"/>
      <c r="J97" s="3"/>
      <c r="K97" s="3"/>
      <c r="L97" s="3"/>
      <c r="M97" s="4"/>
    </row>
    <row r="98" spans="4:13" x14ac:dyDescent="0.25">
      <c r="D98" s="2" t="s">
        <v>49</v>
      </c>
      <c r="E98" s="20"/>
      <c r="F98" s="3"/>
      <c r="G98" s="3"/>
      <c r="H98" s="3"/>
      <c r="I98" s="21"/>
      <c r="J98" s="3"/>
      <c r="K98" s="3"/>
      <c r="L98" s="3"/>
      <c r="M98" s="4"/>
    </row>
    <row r="99" spans="4:13" x14ac:dyDescent="0.25">
      <c r="D99" s="2" t="s">
        <v>50</v>
      </c>
      <c r="E99" s="20"/>
      <c r="F99" s="3"/>
      <c r="G99" s="3"/>
      <c r="H99" s="3"/>
      <c r="I99" s="21"/>
      <c r="J99" s="3"/>
      <c r="K99" s="3"/>
      <c r="L99" s="3"/>
      <c r="M99" s="4"/>
    </row>
    <row r="100" spans="4:13" x14ac:dyDescent="0.25">
      <c r="D100" s="2" t="s">
        <v>51</v>
      </c>
      <c r="E100" s="20"/>
      <c r="F100" s="3"/>
      <c r="G100" s="3"/>
      <c r="H100" s="3"/>
      <c r="I100" s="21"/>
      <c r="J100" s="3"/>
      <c r="K100" s="3"/>
      <c r="L100" s="3"/>
      <c r="M100" s="4"/>
    </row>
    <row r="101" spans="4:13" x14ac:dyDescent="0.25">
      <c r="D101" s="2" t="s">
        <v>52</v>
      </c>
      <c r="E101" s="20"/>
      <c r="F101" s="3"/>
      <c r="G101" s="3"/>
      <c r="H101" s="3"/>
      <c r="I101" s="21"/>
      <c r="J101" s="3"/>
      <c r="K101" s="3"/>
      <c r="L101" s="3"/>
      <c r="M101" s="4"/>
    </row>
    <row r="102" spans="4:13" x14ac:dyDescent="0.25">
      <c r="D102" s="2" t="s">
        <v>53</v>
      </c>
      <c r="E102" s="20"/>
      <c r="F102" s="3"/>
      <c r="G102" s="3"/>
      <c r="H102" s="3"/>
      <c r="I102" s="21"/>
      <c r="J102" s="3"/>
      <c r="K102" s="3"/>
      <c r="L102" s="3"/>
      <c r="M102" s="4"/>
    </row>
    <row r="103" spans="4:13" x14ac:dyDescent="0.25">
      <c r="D103" s="2" t="s">
        <v>54</v>
      </c>
      <c r="E103" s="20"/>
      <c r="F103" s="3"/>
      <c r="G103" s="3"/>
      <c r="H103" s="3"/>
      <c r="I103" s="21"/>
      <c r="J103" s="3"/>
      <c r="K103" s="3"/>
      <c r="L103" s="3"/>
      <c r="M103" s="4"/>
    </row>
    <row r="104" spans="4:13" x14ac:dyDescent="0.25">
      <c r="D104" s="2" t="s">
        <v>55</v>
      </c>
      <c r="E104" s="20"/>
      <c r="F104" s="3"/>
      <c r="G104" s="3"/>
      <c r="H104" s="3"/>
      <c r="I104" s="21"/>
      <c r="J104" s="3"/>
      <c r="K104" s="3"/>
      <c r="L104" s="3"/>
      <c r="M104" s="4"/>
    </row>
    <row r="105" spans="4:13" x14ac:dyDescent="0.25">
      <c r="D105" s="2" t="s">
        <v>56</v>
      </c>
      <c r="E105" s="20"/>
      <c r="F105" s="3"/>
      <c r="G105" s="3"/>
      <c r="H105" s="3"/>
      <c r="I105" s="21"/>
      <c r="J105" s="3"/>
      <c r="K105" s="3"/>
      <c r="L105" s="3"/>
      <c r="M105" s="4"/>
    </row>
    <row r="106" spans="4:13" x14ac:dyDescent="0.25">
      <c r="D106" s="2" t="s">
        <v>57</v>
      </c>
      <c r="E106" s="20"/>
      <c r="F106" s="3"/>
      <c r="G106" s="3"/>
      <c r="H106" s="3"/>
      <c r="I106" s="21"/>
      <c r="J106" s="3"/>
      <c r="K106" s="3"/>
      <c r="L106" s="3"/>
      <c r="M106" s="4"/>
    </row>
    <row r="107" spans="4:13" x14ac:dyDescent="0.25">
      <c r="D107" s="2" t="s">
        <v>58</v>
      </c>
      <c r="E107" s="20"/>
      <c r="F107" s="3"/>
      <c r="G107" s="3"/>
      <c r="H107" s="3"/>
      <c r="I107" s="21"/>
      <c r="J107" s="3"/>
      <c r="K107" s="3"/>
      <c r="L107" s="3"/>
      <c r="M107" s="4"/>
    </row>
    <row r="108" spans="4:13" x14ac:dyDescent="0.25">
      <c r="D108" s="2" t="s">
        <v>59</v>
      </c>
      <c r="E108" s="20"/>
      <c r="F108" s="3"/>
      <c r="G108" s="3"/>
      <c r="H108" s="3"/>
      <c r="I108" s="21"/>
      <c r="J108" s="3"/>
      <c r="K108" s="3"/>
      <c r="L108" s="3"/>
      <c r="M108" s="4"/>
    </row>
    <row r="109" spans="4:13" x14ac:dyDescent="0.25">
      <c r="D109" s="2" t="s">
        <v>60</v>
      </c>
      <c r="E109" s="20"/>
      <c r="F109" s="3"/>
      <c r="G109" s="3"/>
      <c r="H109" s="3"/>
      <c r="I109" s="21"/>
      <c r="J109" s="3"/>
      <c r="K109" s="3"/>
      <c r="L109" s="3"/>
      <c r="M109" s="4"/>
    </row>
    <row r="110" spans="4:13" x14ac:dyDescent="0.25">
      <c r="D110" s="2" t="s">
        <v>61</v>
      </c>
      <c r="E110" s="20"/>
      <c r="F110" s="3"/>
      <c r="G110" s="3"/>
      <c r="H110" s="3"/>
      <c r="I110" s="21"/>
      <c r="J110" s="3"/>
      <c r="K110" s="3"/>
      <c r="L110" s="3"/>
      <c r="M110" s="4"/>
    </row>
    <row r="111" spans="4:13" x14ac:dyDescent="0.25">
      <c r="D111" s="2" t="s">
        <v>62</v>
      </c>
      <c r="E111" s="20"/>
      <c r="F111" s="3"/>
      <c r="G111" s="3"/>
      <c r="H111" s="3"/>
      <c r="I111" s="21"/>
      <c r="J111" s="3"/>
      <c r="K111" s="3"/>
      <c r="L111" s="3"/>
      <c r="M111" s="4"/>
    </row>
    <row r="112" spans="4:13" x14ac:dyDescent="0.25">
      <c r="D112" s="2" t="s">
        <v>63</v>
      </c>
      <c r="E112" s="20"/>
      <c r="F112" s="3"/>
      <c r="G112" s="3"/>
      <c r="H112" s="3"/>
      <c r="I112" s="21"/>
      <c r="J112" s="3"/>
      <c r="K112" s="3"/>
      <c r="L112" s="3"/>
      <c r="M112" s="4"/>
    </row>
    <row r="113" spans="4:13" x14ac:dyDescent="0.25">
      <c r="D113" s="2" t="s">
        <v>64</v>
      </c>
      <c r="E113" s="20"/>
      <c r="F113" s="3"/>
      <c r="G113" s="3"/>
      <c r="H113" s="3"/>
      <c r="I113" s="21"/>
      <c r="J113" s="3"/>
      <c r="K113" s="3"/>
      <c r="L113" s="3"/>
      <c r="M113" s="4"/>
    </row>
    <row r="114" spans="4:13" x14ac:dyDescent="0.25">
      <c r="D114" s="2" t="s">
        <v>65</v>
      </c>
      <c r="E114" s="20"/>
      <c r="F114" s="3"/>
      <c r="G114" s="3"/>
      <c r="H114" s="3"/>
      <c r="I114" s="21"/>
      <c r="J114" s="3"/>
      <c r="K114" s="3"/>
      <c r="L114" s="3"/>
      <c r="M114" s="4"/>
    </row>
    <row r="115" spans="4:13" x14ac:dyDescent="0.25">
      <c r="D115" s="2" t="s">
        <v>66</v>
      </c>
      <c r="E115" s="20"/>
      <c r="F115" s="3"/>
      <c r="G115" s="3"/>
      <c r="H115" s="3"/>
      <c r="I115" s="21"/>
      <c r="J115" s="3"/>
      <c r="K115" s="3"/>
      <c r="L115" s="3"/>
      <c r="M115" s="4"/>
    </row>
    <row r="116" spans="4:13" x14ac:dyDescent="0.25">
      <c r="D116" s="2"/>
      <c r="E116" s="20"/>
      <c r="F116" s="3"/>
      <c r="G116" s="3"/>
      <c r="H116" s="3"/>
      <c r="I116" s="21"/>
      <c r="J116" s="3"/>
      <c r="K116" s="3"/>
      <c r="L116" s="3"/>
      <c r="M116" s="4"/>
    </row>
    <row r="117" spans="4:13" x14ac:dyDescent="0.25">
      <c r="D117" s="2"/>
      <c r="E117" s="20"/>
      <c r="F117" s="3"/>
      <c r="G117" s="3"/>
      <c r="H117" s="3"/>
      <c r="I117" s="21"/>
      <c r="J117" s="3"/>
      <c r="K117" s="3"/>
      <c r="L117" s="3"/>
      <c r="M117" s="4"/>
    </row>
    <row r="118" spans="4:13" x14ac:dyDescent="0.25">
      <c r="D118" s="2"/>
      <c r="E118" s="20"/>
      <c r="F118" s="3"/>
      <c r="G118" s="3"/>
      <c r="H118" s="3"/>
      <c r="I118" s="21"/>
      <c r="J118" s="3"/>
      <c r="K118" s="3"/>
      <c r="L118" s="3"/>
      <c r="M118" s="4"/>
    </row>
    <row r="119" spans="4:13" x14ac:dyDescent="0.25">
      <c r="D119" s="2"/>
      <c r="E119" s="20"/>
      <c r="F119" s="3"/>
      <c r="G119" s="3"/>
      <c r="H119" s="3"/>
      <c r="I119" s="21"/>
      <c r="J119" s="3"/>
      <c r="K119" s="3"/>
      <c r="L119" s="3"/>
      <c r="M119" s="4"/>
    </row>
    <row r="120" spans="4:13" x14ac:dyDescent="0.25">
      <c r="D120" s="2"/>
      <c r="E120" s="20"/>
      <c r="F120" s="3"/>
      <c r="G120" s="3"/>
      <c r="H120" s="3"/>
      <c r="I120" s="21"/>
      <c r="J120" s="3"/>
      <c r="K120" s="3"/>
      <c r="L120" s="3"/>
      <c r="M120" s="4"/>
    </row>
    <row r="121" spans="4:13" x14ac:dyDescent="0.25">
      <c r="D121" s="2"/>
      <c r="E121" s="20"/>
      <c r="F121" s="3"/>
      <c r="G121" s="3"/>
      <c r="H121" s="3"/>
      <c r="I121" s="21"/>
      <c r="J121" s="3"/>
      <c r="K121" s="3"/>
      <c r="L121" s="3"/>
      <c r="M121" s="4"/>
    </row>
    <row r="122" spans="4:13" x14ac:dyDescent="0.25">
      <c r="D122" s="2"/>
      <c r="E122" s="20"/>
      <c r="F122" s="3"/>
      <c r="G122" s="3"/>
      <c r="H122" s="3"/>
      <c r="I122" s="21"/>
      <c r="J122" s="3"/>
      <c r="K122" s="3"/>
      <c r="L122" s="3"/>
      <c r="M122" s="4"/>
    </row>
    <row r="123" spans="4:13" x14ac:dyDescent="0.25">
      <c r="D123" s="2"/>
      <c r="E123" s="20"/>
      <c r="F123" s="3"/>
      <c r="G123" s="3"/>
      <c r="H123" s="3"/>
      <c r="I123" s="21"/>
      <c r="J123" s="3"/>
      <c r="K123" s="3"/>
      <c r="L123" s="3"/>
      <c r="M123" s="4"/>
    </row>
    <row r="124" spans="4:13" x14ac:dyDescent="0.25">
      <c r="D124" s="2"/>
      <c r="E124" s="20"/>
      <c r="F124" s="3"/>
      <c r="G124" s="3"/>
      <c r="H124" s="3"/>
      <c r="I124" s="21"/>
      <c r="J124" s="3"/>
      <c r="K124" s="3"/>
      <c r="L124" s="3"/>
      <c r="M124" s="4"/>
    </row>
    <row r="125" spans="4:13" x14ac:dyDescent="0.25">
      <c r="D125" s="2"/>
      <c r="E125" s="20"/>
      <c r="F125" s="3"/>
      <c r="G125" s="3"/>
      <c r="H125" s="3"/>
      <c r="I125" s="21"/>
      <c r="J125" s="3"/>
      <c r="K125" s="3"/>
      <c r="L125" s="3"/>
      <c r="M125" s="4"/>
    </row>
    <row r="126" spans="4:13" x14ac:dyDescent="0.25">
      <c r="D126" s="2"/>
      <c r="E126" s="20"/>
      <c r="F126" s="3"/>
      <c r="G126" s="3"/>
      <c r="H126" s="3"/>
      <c r="I126" s="21"/>
      <c r="J126" s="3"/>
      <c r="K126" s="3"/>
      <c r="L126" s="3"/>
      <c r="M126" s="4"/>
    </row>
    <row r="127" spans="4:13" x14ac:dyDescent="0.25">
      <c r="D127" s="2"/>
      <c r="E127" s="20"/>
      <c r="F127" s="3"/>
      <c r="G127" s="3"/>
      <c r="H127" s="3"/>
      <c r="I127" s="21"/>
      <c r="J127" s="3"/>
      <c r="K127" s="3"/>
      <c r="L127" s="3"/>
      <c r="M127" s="4"/>
    </row>
    <row r="128" spans="4:13" x14ac:dyDescent="0.25">
      <c r="D128" s="2"/>
      <c r="E128" s="20"/>
      <c r="F128" s="3"/>
      <c r="G128" s="3"/>
      <c r="H128" s="3"/>
      <c r="I128" s="21"/>
      <c r="J128" s="3"/>
      <c r="K128" s="3"/>
      <c r="L128" s="3"/>
      <c r="M128" s="4"/>
    </row>
    <row r="129" spans="4:13" x14ac:dyDescent="0.25">
      <c r="D129" s="2"/>
      <c r="E129" s="20"/>
      <c r="F129" s="3"/>
      <c r="G129" s="3"/>
      <c r="H129" s="3"/>
      <c r="I129" s="21"/>
      <c r="J129" s="3"/>
      <c r="K129" s="3"/>
      <c r="L129" s="3"/>
      <c r="M129" s="4"/>
    </row>
    <row r="130" spans="4:13" x14ac:dyDescent="0.25">
      <c r="D130" s="2"/>
      <c r="E130" s="20"/>
      <c r="F130" s="3"/>
      <c r="G130" s="3"/>
      <c r="H130" s="3"/>
      <c r="I130" s="21"/>
      <c r="J130" s="3"/>
      <c r="K130" s="3"/>
      <c r="L130" s="3"/>
      <c r="M130" s="4"/>
    </row>
    <row r="131" spans="4:13" x14ac:dyDescent="0.25">
      <c r="D131" s="2"/>
      <c r="E131" s="20"/>
      <c r="F131" s="3"/>
      <c r="G131" s="3"/>
      <c r="H131" s="3"/>
      <c r="I131" s="21"/>
      <c r="J131" s="3"/>
      <c r="K131" s="3"/>
      <c r="L131" s="3"/>
      <c r="M131" s="4"/>
    </row>
    <row r="132" spans="4:13" x14ac:dyDescent="0.25">
      <c r="D132" s="2"/>
      <c r="E132" s="20"/>
      <c r="F132" s="3"/>
      <c r="G132" s="3"/>
      <c r="H132" s="3"/>
      <c r="I132" s="21"/>
      <c r="J132" s="3"/>
      <c r="K132" s="3"/>
      <c r="L132" s="3"/>
      <c r="M132" s="4"/>
    </row>
    <row r="133" spans="4:13" x14ac:dyDescent="0.25">
      <c r="D133" s="2"/>
      <c r="E133" s="20"/>
      <c r="F133" s="3"/>
      <c r="G133" s="3"/>
      <c r="H133" s="3"/>
      <c r="I133" s="21"/>
      <c r="J133" s="3"/>
      <c r="K133" s="3"/>
      <c r="L133" s="3"/>
      <c r="M133" s="4"/>
    </row>
    <row r="134" spans="4:13" x14ac:dyDescent="0.25">
      <c r="D134" s="2"/>
      <c r="E134" s="20"/>
      <c r="F134" s="3"/>
      <c r="G134" s="3"/>
      <c r="H134" s="3"/>
      <c r="I134" s="21"/>
      <c r="J134" s="3"/>
      <c r="K134" s="3"/>
      <c r="L134" s="3"/>
      <c r="M134" s="4"/>
    </row>
    <row r="135" spans="4:13" x14ac:dyDescent="0.25">
      <c r="D135" s="2"/>
      <c r="E135" s="20"/>
      <c r="F135" s="3"/>
      <c r="G135" s="3"/>
      <c r="H135" s="3"/>
      <c r="I135" s="21"/>
      <c r="J135" s="3"/>
      <c r="K135" s="3"/>
      <c r="L135" s="3"/>
      <c r="M135" s="4"/>
    </row>
    <row r="136" spans="4:13" x14ac:dyDescent="0.25">
      <c r="D136" s="2"/>
      <c r="E136" s="20"/>
      <c r="F136" s="3"/>
      <c r="G136" s="3"/>
      <c r="H136" s="3"/>
      <c r="I136" s="21"/>
      <c r="J136" s="3"/>
      <c r="K136" s="3"/>
      <c r="L136" s="3"/>
      <c r="M136" s="4"/>
    </row>
    <row r="137" spans="4:13" x14ac:dyDescent="0.25">
      <c r="D137" s="2"/>
      <c r="E137" s="20"/>
      <c r="F137" s="3"/>
      <c r="G137" s="3"/>
      <c r="H137" s="3"/>
      <c r="I137" s="21"/>
      <c r="J137" s="3"/>
      <c r="K137" s="3"/>
      <c r="L137" s="3"/>
      <c r="M137" s="4"/>
    </row>
    <row r="138" spans="4:13" x14ac:dyDescent="0.25">
      <c r="D138" s="2"/>
      <c r="E138" s="20"/>
      <c r="F138" s="3"/>
      <c r="G138" s="3"/>
      <c r="H138" s="3"/>
      <c r="I138" s="21"/>
      <c r="J138" s="3"/>
      <c r="K138" s="3"/>
      <c r="L138" s="3"/>
      <c r="M138" s="4"/>
    </row>
    <row r="139" spans="4:13" x14ac:dyDescent="0.25">
      <c r="D139" s="2"/>
      <c r="E139" s="20"/>
      <c r="F139" s="3"/>
      <c r="G139" s="3"/>
      <c r="H139" s="3"/>
      <c r="I139" s="21"/>
      <c r="J139" s="3"/>
      <c r="K139" s="3"/>
      <c r="L139" s="3"/>
      <c r="M139" s="4"/>
    </row>
    <row r="140" spans="4:13" x14ac:dyDescent="0.25">
      <c r="D140" s="2"/>
      <c r="E140" s="20"/>
      <c r="F140" s="3"/>
      <c r="G140" s="3"/>
      <c r="H140" s="3"/>
      <c r="I140" s="21"/>
      <c r="J140" s="3"/>
      <c r="K140" s="3"/>
      <c r="L140" s="3"/>
      <c r="M140" s="4"/>
    </row>
    <row r="141" spans="4:13" x14ac:dyDescent="0.25">
      <c r="D141" s="2"/>
      <c r="E141" s="20"/>
      <c r="F141" s="3"/>
      <c r="G141" s="3"/>
      <c r="H141" s="3"/>
      <c r="I141" s="21"/>
      <c r="J141" s="3"/>
      <c r="K141" s="3"/>
      <c r="L141" s="3"/>
      <c r="M141" s="4"/>
    </row>
    <row r="142" spans="4:13" x14ac:dyDescent="0.25">
      <c r="D142" s="2"/>
      <c r="E142" s="20"/>
      <c r="F142" s="3"/>
      <c r="G142" s="3"/>
      <c r="H142" s="3"/>
      <c r="I142" s="21"/>
      <c r="J142" s="3"/>
      <c r="K142" s="3"/>
      <c r="L142" s="3"/>
      <c r="M142" s="4"/>
    </row>
    <row r="143" spans="4:13" x14ac:dyDescent="0.25">
      <c r="D143" s="2"/>
      <c r="E143" s="20"/>
      <c r="F143" s="3"/>
      <c r="G143" s="3"/>
      <c r="H143" s="3"/>
      <c r="I143" s="21"/>
      <c r="J143" s="3"/>
      <c r="K143" s="3"/>
      <c r="L143" s="3"/>
      <c r="M143" s="4"/>
    </row>
    <row r="144" spans="4:13" x14ac:dyDescent="0.25">
      <c r="D144" s="2"/>
      <c r="E144" s="20"/>
      <c r="F144" s="3"/>
      <c r="G144" s="3"/>
      <c r="H144" s="3"/>
      <c r="I144" s="21"/>
      <c r="J144" s="3"/>
      <c r="K144" s="3"/>
      <c r="L144" s="3"/>
      <c r="M144" s="4"/>
    </row>
    <row r="145" spans="4:13" x14ac:dyDescent="0.25">
      <c r="D145" s="2"/>
      <c r="E145" s="20"/>
      <c r="F145" s="3"/>
      <c r="G145" s="3"/>
      <c r="H145" s="3"/>
      <c r="I145" s="21"/>
      <c r="J145" s="3"/>
      <c r="K145" s="3"/>
      <c r="L145" s="3"/>
      <c r="M145" s="4"/>
    </row>
    <row r="146" spans="4:13" x14ac:dyDescent="0.25">
      <c r="D146" s="2"/>
      <c r="E146" s="20"/>
      <c r="F146" s="3"/>
      <c r="G146" s="3"/>
      <c r="H146" s="3"/>
      <c r="I146" s="21"/>
      <c r="J146" s="3"/>
      <c r="K146" s="3"/>
      <c r="L146" s="3"/>
      <c r="M146" s="4"/>
    </row>
    <row r="147" spans="4:13" x14ac:dyDescent="0.25">
      <c r="D147" s="2"/>
      <c r="E147" s="20"/>
      <c r="F147" s="3"/>
      <c r="G147" s="3"/>
      <c r="H147" s="3"/>
      <c r="I147" s="21"/>
      <c r="J147" s="3"/>
      <c r="K147" s="3"/>
      <c r="L147" s="3"/>
      <c r="M147" s="4"/>
    </row>
    <row r="148" spans="4:13" x14ac:dyDescent="0.25">
      <c r="D148" s="2"/>
      <c r="E148" s="20"/>
      <c r="F148" s="3"/>
      <c r="G148" s="3"/>
      <c r="H148" s="3"/>
      <c r="I148" s="21"/>
      <c r="J148" s="3"/>
      <c r="K148" s="3"/>
      <c r="L148" s="3"/>
      <c r="M148" s="4"/>
    </row>
    <row r="149" spans="4:13" x14ac:dyDescent="0.25">
      <c r="D149" s="2"/>
      <c r="E149" s="20"/>
      <c r="F149" s="3"/>
      <c r="G149" s="3"/>
      <c r="H149" s="3"/>
      <c r="I149" s="21"/>
      <c r="J149" s="3"/>
      <c r="K149" s="3"/>
      <c r="L149" s="3"/>
      <c r="M149" s="4"/>
    </row>
    <row r="150" spans="4:13" x14ac:dyDescent="0.25">
      <c r="D150" s="2"/>
      <c r="E150" s="20"/>
      <c r="F150" s="3"/>
      <c r="G150" s="3"/>
      <c r="H150" s="3"/>
      <c r="I150" s="21"/>
      <c r="J150" s="3"/>
      <c r="K150" s="3"/>
      <c r="L150" s="3"/>
      <c r="M150" s="4"/>
    </row>
    <row r="151" spans="4:13" x14ac:dyDescent="0.25">
      <c r="D151" s="2"/>
      <c r="E151" s="20"/>
      <c r="F151" s="3"/>
      <c r="G151" s="3"/>
      <c r="H151" s="3"/>
      <c r="I151" s="21"/>
      <c r="J151" s="3"/>
      <c r="K151" s="3"/>
      <c r="L151" s="3"/>
      <c r="M151" s="4"/>
    </row>
    <row r="152" spans="4:13" x14ac:dyDescent="0.25">
      <c r="D152" s="2"/>
      <c r="E152" s="20"/>
      <c r="F152" s="3"/>
      <c r="G152" s="3"/>
      <c r="H152" s="3"/>
      <c r="I152" s="21"/>
      <c r="J152" s="3"/>
      <c r="K152" s="3"/>
      <c r="L152" s="3"/>
      <c r="M152" s="4"/>
    </row>
    <row r="153" spans="4:13" x14ac:dyDescent="0.25">
      <c r="D153" s="2"/>
      <c r="E153" s="20"/>
      <c r="F153" s="3"/>
      <c r="G153" s="3"/>
      <c r="H153" s="3"/>
      <c r="I153" s="21"/>
      <c r="J153" s="3"/>
      <c r="K153" s="3"/>
      <c r="L153" s="3"/>
      <c r="M153" s="4"/>
    </row>
    <row r="154" spans="4:13" x14ac:dyDescent="0.25">
      <c r="D154" s="2"/>
      <c r="E154" s="20"/>
      <c r="F154" s="3"/>
      <c r="G154" s="3"/>
      <c r="H154" s="3"/>
      <c r="I154" s="21"/>
      <c r="J154" s="3"/>
      <c r="K154" s="3"/>
      <c r="L154" s="3"/>
      <c r="M154" s="4"/>
    </row>
    <row r="155" spans="4:13" x14ac:dyDescent="0.25">
      <c r="D155" s="2"/>
      <c r="E155" s="20"/>
      <c r="F155" s="3"/>
      <c r="G155" s="3"/>
      <c r="H155" s="3"/>
      <c r="I155" s="21"/>
      <c r="J155" s="3"/>
      <c r="K155" s="3"/>
      <c r="L155" s="3"/>
      <c r="M155" s="4"/>
    </row>
    <row r="156" spans="4:13" x14ac:dyDescent="0.25">
      <c r="D156" s="2"/>
      <c r="E156" s="20"/>
      <c r="F156" s="3"/>
      <c r="G156" s="3"/>
      <c r="H156" s="3"/>
      <c r="I156" s="21"/>
      <c r="J156" s="3"/>
      <c r="K156" s="3"/>
      <c r="L156" s="3"/>
      <c r="M156" s="4"/>
    </row>
    <row r="157" spans="4:13" x14ac:dyDescent="0.25">
      <c r="D157" s="2"/>
      <c r="E157" s="20"/>
      <c r="F157" s="3"/>
      <c r="G157" s="3"/>
      <c r="H157" s="3"/>
      <c r="I157" s="21"/>
      <c r="J157" s="3"/>
      <c r="K157" s="3"/>
      <c r="L157" s="3"/>
      <c r="M157" s="4"/>
    </row>
    <row r="158" spans="4:13" x14ac:dyDescent="0.25">
      <c r="D158" s="2"/>
      <c r="E158" s="20"/>
      <c r="F158" s="3"/>
      <c r="G158" s="3"/>
      <c r="H158" s="3"/>
      <c r="I158" s="21"/>
      <c r="J158" s="3"/>
      <c r="K158" s="3"/>
      <c r="L158" s="3"/>
      <c r="M158" s="4"/>
    </row>
    <row r="159" spans="4:13" x14ac:dyDescent="0.25">
      <c r="D159" s="2"/>
      <c r="E159" s="20"/>
      <c r="F159" s="3"/>
      <c r="G159" s="3"/>
      <c r="H159" s="3"/>
      <c r="I159" s="21"/>
      <c r="J159" s="3"/>
      <c r="K159" s="3"/>
      <c r="L159" s="3"/>
      <c r="M159" s="4"/>
    </row>
    <row r="160" spans="4:13" x14ac:dyDescent="0.25">
      <c r="D160" s="2"/>
      <c r="E160" s="20"/>
      <c r="F160" s="3"/>
      <c r="G160" s="3"/>
      <c r="H160" s="3"/>
      <c r="I160" s="21"/>
      <c r="J160" s="3"/>
      <c r="K160" s="3"/>
      <c r="L160" s="3"/>
      <c r="M160" s="4"/>
    </row>
    <row r="161" spans="4:13" x14ac:dyDescent="0.25">
      <c r="D161" s="2"/>
      <c r="E161" s="20"/>
      <c r="F161" s="3"/>
      <c r="G161" s="3"/>
      <c r="H161" s="3"/>
      <c r="I161" s="21"/>
      <c r="J161" s="3"/>
      <c r="K161" s="3"/>
      <c r="L161" s="3"/>
      <c r="M161" s="4"/>
    </row>
    <row r="162" spans="4:13" x14ac:dyDescent="0.25">
      <c r="D162" s="2"/>
      <c r="E162" s="20"/>
      <c r="F162" s="3"/>
      <c r="G162" s="3"/>
      <c r="H162" s="3"/>
      <c r="I162" s="21"/>
      <c r="J162" s="3"/>
      <c r="K162" s="3"/>
      <c r="L162" s="3"/>
      <c r="M162" s="4"/>
    </row>
    <row r="163" spans="4:13" x14ac:dyDescent="0.25">
      <c r="D163" s="2"/>
      <c r="E163" s="20"/>
      <c r="F163" s="3"/>
      <c r="G163" s="3"/>
      <c r="H163" s="3"/>
      <c r="I163" s="21"/>
      <c r="J163" s="3"/>
      <c r="K163" s="3"/>
      <c r="L163" s="3"/>
      <c r="M163" s="4"/>
    </row>
    <row r="164" spans="4:13" x14ac:dyDescent="0.25">
      <c r="D164" s="2"/>
      <c r="E164" s="20"/>
      <c r="F164" s="3"/>
      <c r="G164" s="3"/>
      <c r="H164" s="3"/>
      <c r="I164" s="21"/>
      <c r="J164" s="3"/>
      <c r="K164" s="3"/>
      <c r="L164" s="3"/>
      <c r="M164" s="4"/>
    </row>
    <row r="165" spans="4:13" x14ac:dyDescent="0.25">
      <c r="D165" s="2"/>
      <c r="E165" s="20"/>
      <c r="F165" s="3"/>
      <c r="G165" s="3"/>
      <c r="H165" s="3"/>
      <c r="I165" s="21"/>
      <c r="J165" s="3"/>
      <c r="K165" s="3"/>
      <c r="L165" s="3"/>
      <c r="M165" s="4"/>
    </row>
    <row r="166" spans="4:13" x14ac:dyDescent="0.25">
      <c r="D166" s="2"/>
      <c r="E166" s="20"/>
      <c r="F166" s="3"/>
      <c r="G166" s="3"/>
      <c r="H166" s="3"/>
      <c r="I166" s="21"/>
      <c r="J166" s="3"/>
      <c r="K166" s="3"/>
      <c r="L166" s="3"/>
      <c r="M166" s="4"/>
    </row>
    <row r="167" spans="4:13" x14ac:dyDescent="0.25">
      <c r="D167" s="2"/>
      <c r="E167" s="20"/>
      <c r="F167" s="3"/>
      <c r="G167" s="3"/>
      <c r="H167" s="3"/>
      <c r="I167" s="21"/>
      <c r="J167" s="3"/>
      <c r="K167" s="3"/>
      <c r="L167" s="3"/>
      <c r="M167" s="4"/>
    </row>
    <row r="168" spans="4:13" x14ac:dyDescent="0.25">
      <c r="D168" s="2"/>
      <c r="E168" s="20"/>
      <c r="F168" s="3"/>
      <c r="G168" s="3"/>
      <c r="H168" s="3"/>
      <c r="I168" s="21"/>
      <c r="J168" s="3"/>
      <c r="K168" s="3"/>
      <c r="L168" s="3"/>
      <c r="M168" s="4"/>
    </row>
    <row r="169" spans="4:13" x14ac:dyDescent="0.25">
      <c r="D169" s="2"/>
      <c r="E169" s="20"/>
      <c r="F169" s="3"/>
      <c r="G169" s="3"/>
      <c r="H169" s="3"/>
      <c r="I169" s="21"/>
      <c r="J169" s="3"/>
      <c r="K169" s="3"/>
      <c r="L169" s="3"/>
      <c r="M169" s="4"/>
    </row>
    <row r="170" spans="4:13" x14ac:dyDescent="0.25">
      <c r="D170" s="2"/>
      <c r="E170" s="20"/>
      <c r="F170" s="3"/>
      <c r="G170" s="3"/>
      <c r="H170" s="3"/>
      <c r="I170" s="21"/>
      <c r="J170" s="3"/>
      <c r="K170" s="3"/>
      <c r="L170" s="3"/>
      <c r="M170" s="4"/>
    </row>
    <row r="171" spans="4:13" x14ac:dyDescent="0.25">
      <c r="D171" s="2"/>
      <c r="E171" s="20"/>
      <c r="F171" s="3"/>
      <c r="G171" s="3"/>
      <c r="H171" s="3"/>
      <c r="I171" s="21"/>
      <c r="J171" s="3"/>
      <c r="K171" s="3"/>
      <c r="L171" s="3"/>
      <c r="M171" s="4"/>
    </row>
    <row r="172" spans="4:13" x14ac:dyDescent="0.25">
      <c r="D172" s="2"/>
      <c r="E172" s="20"/>
      <c r="F172" s="3"/>
      <c r="G172" s="3"/>
      <c r="H172" s="3"/>
      <c r="I172" s="21"/>
      <c r="J172" s="3"/>
      <c r="K172" s="3"/>
      <c r="L172" s="3"/>
      <c r="M172" s="4"/>
    </row>
    <row r="173" spans="4:13" x14ac:dyDescent="0.25">
      <c r="D173" s="2"/>
      <c r="E173" s="20"/>
      <c r="F173" s="3"/>
      <c r="G173" s="3"/>
      <c r="H173" s="3"/>
      <c r="I173" s="21"/>
      <c r="J173" s="3"/>
      <c r="K173" s="3"/>
      <c r="L173" s="3"/>
      <c r="M173" s="4"/>
    </row>
    <row r="174" spans="4:13" x14ac:dyDescent="0.25">
      <c r="D174" s="2"/>
      <c r="E174" s="20"/>
      <c r="F174" s="3"/>
      <c r="G174" s="3"/>
      <c r="H174" s="3"/>
      <c r="I174" s="21"/>
      <c r="J174" s="3"/>
      <c r="K174" s="3"/>
      <c r="L174" s="3"/>
      <c r="M174" s="4"/>
    </row>
    <row r="175" spans="4:13" x14ac:dyDescent="0.25">
      <c r="D175" s="2"/>
      <c r="E175" s="20"/>
      <c r="F175" s="3"/>
      <c r="G175" s="3"/>
      <c r="H175" s="3"/>
      <c r="I175" s="21"/>
      <c r="J175" s="3"/>
      <c r="K175" s="3"/>
      <c r="L175" s="3"/>
      <c r="M175" s="4"/>
    </row>
    <row r="176" spans="4:13" x14ac:dyDescent="0.25">
      <c r="D176" s="2"/>
      <c r="E176" s="20"/>
      <c r="F176" s="3"/>
      <c r="G176" s="3"/>
      <c r="H176" s="3"/>
      <c r="I176" s="21"/>
      <c r="J176" s="3"/>
      <c r="K176" s="3"/>
      <c r="L176" s="3"/>
      <c r="M176" s="4"/>
    </row>
    <row r="177" spans="4:13" x14ac:dyDescent="0.25">
      <c r="D177" s="2"/>
      <c r="E177" s="20"/>
      <c r="F177" s="3"/>
      <c r="G177" s="3"/>
      <c r="H177" s="3"/>
      <c r="I177" s="21"/>
      <c r="J177" s="3"/>
      <c r="K177" s="3"/>
      <c r="L177" s="3"/>
      <c r="M177" s="4"/>
    </row>
    <row r="178" spans="4:13" x14ac:dyDescent="0.25">
      <c r="D178" s="2"/>
      <c r="E178" s="20"/>
      <c r="F178" s="3"/>
      <c r="G178" s="3"/>
      <c r="H178" s="3"/>
      <c r="I178" s="21"/>
      <c r="J178" s="3"/>
      <c r="K178" s="3"/>
      <c r="L178" s="3"/>
      <c r="M178" s="4"/>
    </row>
    <row r="179" spans="4:13" x14ac:dyDescent="0.25">
      <c r="D179" s="2"/>
      <c r="E179" s="20"/>
      <c r="F179" s="3"/>
      <c r="G179" s="3"/>
      <c r="H179" s="3"/>
      <c r="I179" s="21"/>
      <c r="J179" s="3"/>
      <c r="K179" s="3"/>
      <c r="L179" s="3"/>
      <c r="M179" s="4"/>
    </row>
    <row r="180" spans="4:13" x14ac:dyDescent="0.25">
      <c r="D180" s="2"/>
      <c r="E180" s="20"/>
      <c r="F180" s="3"/>
      <c r="G180" s="3"/>
      <c r="H180" s="3"/>
      <c r="I180" s="21"/>
      <c r="J180" s="3"/>
      <c r="K180" s="3"/>
      <c r="L180" s="3"/>
      <c r="M180" s="4"/>
    </row>
    <row r="181" spans="4:13" x14ac:dyDescent="0.25">
      <c r="D181" s="2"/>
      <c r="E181" s="20"/>
      <c r="F181" s="3"/>
      <c r="G181" s="3"/>
      <c r="H181" s="3"/>
      <c r="I181" s="21"/>
      <c r="J181" s="3"/>
      <c r="K181" s="3"/>
      <c r="L181" s="3"/>
      <c r="M181" s="4"/>
    </row>
    <row r="182" spans="4:13" x14ac:dyDescent="0.25">
      <c r="D182" s="2"/>
      <c r="E182" s="20"/>
      <c r="F182" s="3"/>
      <c r="G182" s="3"/>
      <c r="H182" s="3"/>
      <c r="I182" s="21"/>
      <c r="J182" s="3"/>
      <c r="K182" s="3"/>
      <c r="L182" s="3"/>
      <c r="M182" s="4"/>
    </row>
    <row r="183" spans="4:13" x14ac:dyDescent="0.25">
      <c r="D183" s="2"/>
      <c r="E183" s="20"/>
      <c r="F183" s="3"/>
      <c r="G183" s="3"/>
      <c r="H183" s="3"/>
      <c r="I183" s="21"/>
      <c r="J183" s="3"/>
      <c r="K183" s="3"/>
      <c r="L183" s="3"/>
      <c r="M183" s="4"/>
    </row>
    <row r="184" spans="4:13" x14ac:dyDescent="0.25">
      <c r="D184" s="2"/>
      <c r="E184" s="20"/>
      <c r="F184" s="3"/>
      <c r="G184" s="3"/>
      <c r="H184" s="3"/>
      <c r="I184" s="21"/>
      <c r="J184" s="3"/>
      <c r="K184" s="3"/>
      <c r="L184" s="3"/>
      <c r="M184" s="4"/>
    </row>
    <row r="185" spans="4:13" x14ac:dyDescent="0.25">
      <c r="D185" s="2"/>
      <c r="E185" s="20"/>
      <c r="F185" s="3"/>
      <c r="G185" s="3"/>
      <c r="H185" s="3"/>
      <c r="I185" s="21"/>
      <c r="J185" s="3"/>
      <c r="K185" s="3"/>
      <c r="L185" s="3"/>
      <c r="M185" s="4"/>
    </row>
    <row r="186" spans="4:13" x14ac:dyDescent="0.25">
      <c r="D186" s="2"/>
      <c r="E186" s="20"/>
      <c r="F186" s="3"/>
      <c r="G186" s="3"/>
      <c r="H186" s="3"/>
      <c r="I186" s="21"/>
      <c r="J186" s="3"/>
      <c r="K186" s="3"/>
      <c r="L186" s="3"/>
      <c r="M186" s="4"/>
    </row>
    <row r="187" spans="4:13" x14ac:dyDescent="0.25">
      <c r="D187" s="2"/>
      <c r="E187" s="20"/>
      <c r="F187" s="3"/>
      <c r="G187" s="3"/>
      <c r="H187" s="3"/>
      <c r="I187" s="21"/>
      <c r="J187" s="3"/>
      <c r="K187" s="3"/>
      <c r="L187" s="3"/>
      <c r="M187" s="4"/>
    </row>
    <row r="188" spans="4:13" x14ac:dyDescent="0.25">
      <c r="D188" s="2"/>
      <c r="E188" s="20"/>
      <c r="F188" s="3"/>
      <c r="G188" s="3"/>
      <c r="H188" s="3"/>
      <c r="I188" s="21"/>
      <c r="J188" s="3"/>
      <c r="K188" s="3"/>
      <c r="L188" s="3"/>
      <c r="M188" s="4"/>
    </row>
    <row r="189" spans="4:13" x14ac:dyDescent="0.25">
      <c r="D189" s="2"/>
      <c r="E189" s="20"/>
      <c r="F189" s="3"/>
      <c r="G189" s="3"/>
      <c r="H189" s="3"/>
      <c r="I189" s="21"/>
      <c r="J189" s="3"/>
      <c r="K189" s="3"/>
      <c r="L189" s="3"/>
      <c r="M189" s="4"/>
    </row>
    <row r="190" spans="4:13" x14ac:dyDescent="0.25">
      <c r="D190" s="2"/>
      <c r="E190" s="20"/>
      <c r="F190" s="3"/>
      <c r="G190" s="3"/>
      <c r="H190" s="3"/>
      <c r="I190" s="21"/>
      <c r="J190" s="3"/>
      <c r="K190" s="3"/>
      <c r="L190" s="3"/>
      <c r="M190" s="4"/>
    </row>
    <row r="191" spans="4:13" x14ac:dyDescent="0.25">
      <c r="D191" s="2"/>
      <c r="E191" s="20"/>
      <c r="F191" s="3"/>
      <c r="G191" s="3"/>
      <c r="H191" s="3"/>
      <c r="I191" s="21"/>
      <c r="J191" s="3"/>
      <c r="K191" s="3"/>
      <c r="L191" s="3"/>
      <c r="M191" s="4"/>
    </row>
    <row r="192" spans="4:13" x14ac:dyDescent="0.25">
      <c r="D192" s="2"/>
      <c r="E192" s="20"/>
      <c r="F192" s="3"/>
      <c r="G192" s="3"/>
      <c r="H192" s="3"/>
      <c r="I192" s="21"/>
      <c r="J192" s="3"/>
      <c r="K192" s="3"/>
      <c r="L192" s="3"/>
      <c r="M192" s="4"/>
    </row>
    <row r="193" spans="4:13" x14ac:dyDescent="0.25">
      <c r="D193" s="2"/>
      <c r="E193" s="20"/>
      <c r="F193" s="3"/>
      <c r="G193" s="3"/>
      <c r="H193" s="3"/>
      <c r="I193" s="21"/>
      <c r="J193" s="3"/>
      <c r="K193" s="3"/>
      <c r="L193" s="3"/>
      <c r="M193" s="4"/>
    </row>
    <row r="194" spans="4:13" x14ac:dyDescent="0.25">
      <c r="D194" s="2"/>
      <c r="E194" s="20"/>
      <c r="F194" s="3"/>
      <c r="G194" s="3"/>
      <c r="H194" s="3"/>
      <c r="I194" s="21"/>
      <c r="J194" s="3"/>
      <c r="K194" s="3"/>
      <c r="L194" s="3"/>
      <c r="M194" s="4"/>
    </row>
    <row r="195" spans="4:13" x14ac:dyDescent="0.25">
      <c r="D195" s="2"/>
      <c r="E195" s="20"/>
      <c r="F195" s="3"/>
      <c r="G195" s="3"/>
      <c r="H195" s="3"/>
      <c r="I195" s="21"/>
      <c r="J195" s="3"/>
      <c r="K195" s="3"/>
      <c r="L195" s="3"/>
      <c r="M195" s="4"/>
    </row>
    <row r="196" spans="4:13" x14ac:dyDescent="0.25">
      <c r="D196" s="2"/>
      <c r="E196" s="20"/>
      <c r="F196" s="3"/>
      <c r="G196" s="3"/>
      <c r="H196" s="3"/>
      <c r="I196" s="21"/>
      <c r="J196" s="3"/>
      <c r="K196" s="3"/>
      <c r="L196" s="3"/>
      <c r="M196" s="4"/>
    </row>
    <row r="197" spans="4:13" x14ac:dyDescent="0.25">
      <c r="D197" s="2"/>
      <c r="E197" s="20"/>
      <c r="F197" s="3"/>
      <c r="G197" s="3"/>
      <c r="H197" s="3"/>
      <c r="I197" s="21"/>
      <c r="J197" s="3"/>
      <c r="K197" s="3"/>
      <c r="L197" s="3"/>
      <c r="M197" s="4"/>
    </row>
    <row r="198" spans="4:13" x14ac:dyDescent="0.25">
      <c r="D198" s="2"/>
      <c r="E198" s="20"/>
      <c r="F198" s="3"/>
      <c r="G198" s="3"/>
      <c r="H198" s="3"/>
      <c r="I198" s="21"/>
      <c r="J198" s="3"/>
      <c r="K198" s="3"/>
      <c r="L198" s="3"/>
      <c r="M198" s="4"/>
    </row>
    <row r="199" spans="4:13" x14ac:dyDescent="0.25">
      <c r="D199" s="2"/>
      <c r="E199" s="20"/>
      <c r="F199" s="3"/>
      <c r="G199" s="3"/>
      <c r="H199" s="3"/>
      <c r="I199" s="21"/>
      <c r="J199" s="3"/>
      <c r="K199" s="3"/>
      <c r="L199" s="3"/>
      <c r="M199" s="4"/>
    </row>
    <row r="200" spans="4:13" x14ac:dyDescent="0.25">
      <c r="D200" s="2"/>
      <c r="E200" s="20"/>
      <c r="F200" s="3"/>
      <c r="G200" s="3"/>
      <c r="H200" s="3"/>
      <c r="I200" s="21"/>
      <c r="J200" s="3"/>
      <c r="K200" s="3"/>
      <c r="L200" s="3"/>
      <c r="M200" s="4"/>
    </row>
    <row r="201" spans="4:13" x14ac:dyDescent="0.25">
      <c r="D201" s="2"/>
      <c r="E201" s="20"/>
      <c r="F201" s="3"/>
      <c r="G201" s="3"/>
      <c r="H201" s="3"/>
      <c r="I201" s="21"/>
      <c r="J201" s="3"/>
      <c r="K201" s="3"/>
      <c r="L201" s="3"/>
      <c r="M201" s="4"/>
    </row>
    <row r="202" spans="4:13" x14ac:dyDescent="0.25">
      <c r="D202" s="2"/>
      <c r="E202" s="20"/>
      <c r="F202" s="3"/>
      <c r="G202" s="3"/>
      <c r="H202" s="3"/>
      <c r="I202" s="21"/>
      <c r="J202" s="3"/>
      <c r="K202" s="3"/>
      <c r="L202" s="3"/>
      <c r="M202" s="4"/>
    </row>
    <row r="203" spans="4:13" x14ac:dyDescent="0.25">
      <c r="D203" s="2"/>
      <c r="E203" s="20"/>
      <c r="F203" s="3"/>
      <c r="G203" s="3"/>
      <c r="H203" s="3"/>
      <c r="I203" s="21"/>
      <c r="J203" s="3"/>
      <c r="K203" s="3"/>
      <c r="L203" s="3"/>
      <c r="M203" s="4"/>
    </row>
    <row r="204" spans="4:13" x14ac:dyDescent="0.25">
      <c r="D204" s="2"/>
      <c r="E204" s="20"/>
      <c r="F204" s="3"/>
      <c r="G204" s="3"/>
      <c r="H204" s="3"/>
      <c r="I204" s="21"/>
      <c r="J204" s="3"/>
      <c r="K204" s="3"/>
      <c r="L204" s="3"/>
      <c r="M204" s="4"/>
    </row>
    <row r="205" spans="4:13" x14ac:dyDescent="0.25">
      <c r="D205" s="2"/>
      <c r="E205" s="20"/>
      <c r="F205" s="3"/>
      <c r="G205" s="3"/>
      <c r="H205" s="3"/>
      <c r="I205" s="21"/>
      <c r="J205" s="3"/>
      <c r="K205" s="3"/>
      <c r="L205" s="3"/>
      <c r="M205" s="4"/>
    </row>
    <row r="206" spans="4:13" x14ac:dyDescent="0.25">
      <c r="D206" s="2"/>
      <c r="E206" s="20"/>
      <c r="F206" s="3"/>
      <c r="G206" s="3"/>
      <c r="H206" s="3"/>
      <c r="I206" s="21"/>
      <c r="J206" s="3"/>
      <c r="K206" s="3"/>
      <c r="L206" s="3"/>
      <c r="M206" s="4"/>
    </row>
    <row r="207" spans="4:13" x14ac:dyDescent="0.25">
      <c r="D207" s="2"/>
      <c r="E207" s="20"/>
      <c r="F207" s="3"/>
      <c r="G207" s="3"/>
      <c r="H207" s="3"/>
      <c r="I207" s="21"/>
      <c r="J207" s="3"/>
      <c r="K207" s="3"/>
      <c r="L207" s="3"/>
      <c r="M207" s="4"/>
    </row>
    <row r="208" spans="4:13" x14ac:dyDescent="0.25">
      <c r="D208" s="2"/>
      <c r="E208" s="20"/>
      <c r="F208" s="3"/>
      <c r="G208" s="3"/>
      <c r="H208" s="3"/>
      <c r="I208" s="21"/>
      <c r="J208" s="3"/>
      <c r="K208" s="3"/>
      <c r="L208" s="3"/>
      <c r="M208" s="4"/>
    </row>
    <row r="209" spans="4:13" x14ac:dyDescent="0.25">
      <c r="D209" s="2"/>
      <c r="E209" s="20"/>
      <c r="F209" s="3"/>
      <c r="G209" s="3"/>
      <c r="H209" s="3"/>
      <c r="I209" s="21"/>
      <c r="J209" s="3"/>
      <c r="K209" s="3"/>
      <c r="L209" s="3"/>
      <c r="M209" s="4"/>
    </row>
    <row r="210" spans="4:13" x14ac:dyDescent="0.25">
      <c r="D210" s="2"/>
      <c r="E210" s="20"/>
      <c r="F210" s="3"/>
      <c r="G210" s="3"/>
      <c r="H210" s="3"/>
      <c r="I210" s="21"/>
      <c r="J210" s="3"/>
      <c r="K210" s="3"/>
      <c r="L210" s="3"/>
      <c r="M210" s="4"/>
    </row>
    <row r="211" spans="4:13" x14ac:dyDescent="0.25">
      <c r="D211" s="2"/>
      <c r="E211" s="20"/>
      <c r="F211" s="3"/>
      <c r="G211" s="3"/>
      <c r="H211" s="3"/>
      <c r="I211" s="21"/>
      <c r="J211" s="3"/>
      <c r="K211" s="3"/>
      <c r="L211" s="3"/>
      <c r="M211" s="4"/>
    </row>
    <row r="212" spans="4:13" x14ac:dyDescent="0.25">
      <c r="D212" s="2"/>
      <c r="E212" s="20"/>
      <c r="F212" s="3"/>
      <c r="G212" s="3"/>
      <c r="H212" s="3"/>
      <c r="I212" s="21"/>
      <c r="J212" s="3"/>
      <c r="K212" s="3"/>
      <c r="L212" s="3"/>
      <c r="M212" s="4"/>
    </row>
    <row r="213" spans="4:13" x14ac:dyDescent="0.25">
      <c r="D213" s="2"/>
      <c r="E213" s="20"/>
      <c r="F213" s="3"/>
      <c r="G213" s="3"/>
      <c r="H213" s="3"/>
      <c r="I213" s="21"/>
      <c r="J213" s="3"/>
      <c r="K213" s="3"/>
      <c r="L213" s="3"/>
      <c r="M213" s="4"/>
    </row>
    <row r="214" spans="4:13" x14ac:dyDescent="0.25">
      <c r="D214" s="2"/>
      <c r="E214" s="20"/>
      <c r="F214" s="3"/>
      <c r="G214" s="3"/>
      <c r="H214" s="3"/>
      <c r="I214" s="21"/>
      <c r="J214" s="3"/>
      <c r="K214" s="3"/>
      <c r="L214" s="3"/>
      <c r="M214" s="4"/>
    </row>
    <row r="215" spans="4:13" x14ac:dyDescent="0.25">
      <c r="D215" s="2"/>
      <c r="E215" s="20"/>
      <c r="F215" s="3"/>
      <c r="G215" s="3"/>
      <c r="H215" s="3"/>
      <c r="I215" s="21"/>
      <c r="J215" s="3"/>
      <c r="K215" s="3"/>
      <c r="L215" s="3"/>
      <c r="M215" s="4"/>
    </row>
    <row r="216" spans="4:13" x14ac:dyDescent="0.25">
      <c r="D216" s="2"/>
      <c r="E216" s="20"/>
      <c r="F216" s="3"/>
      <c r="G216" s="3"/>
      <c r="H216" s="3"/>
      <c r="I216" s="21"/>
      <c r="J216" s="3"/>
      <c r="K216" s="3"/>
      <c r="L216" s="3"/>
      <c r="M216" s="4"/>
    </row>
    <row r="217" spans="4:13" x14ac:dyDescent="0.25">
      <c r="D217" s="2"/>
      <c r="E217" s="20"/>
      <c r="F217" s="3"/>
      <c r="G217" s="3"/>
      <c r="H217" s="3"/>
      <c r="I217" s="21"/>
      <c r="J217" s="3"/>
      <c r="K217" s="3"/>
      <c r="L217" s="3"/>
      <c r="M217" s="4"/>
    </row>
    <row r="218" spans="4:13" x14ac:dyDescent="0.25">
      <c r="D218" s="2"/>
      <c r="E218" s="20"/>
      <c r="F218" s="3"/>
      <c r="G218" s="3"/>
      <c r="H218" s="3"/>
      <c r="I218" s="21"/>
      <c r="J218" s="3"/>
      <c r="K218" s="3"/>
      <c r="L218" s="3"/>
      <c r="M218" s="4"/>
    </row>
    <row r="219" spans="4:13" x14ac:dyDescent="0.25">
      <c r="D219" s="2"/>
      <c r="E219" s="20"/>
      <c r="F219" s="3"/>
      <c r="G219" s="3"/>
      <c r="H219" s="3"/>
      <c r="I219" s="21"/>
      <c r="J219" s="3"/>
      <c r="K219" s="3"/>
      <c r="L219" s="3"/>
      <c r="M219" s="4"/>
    </row>
    <row r="220" spans="4:13" x14ac:dyDescent="0.25">
      <c r="D220" s="2"/>
      <c r="E220" s="20"/>
      <c r="F220" s="3"/>
      <c r="G220" s="3"/>
      <c r="H220" s="3"/>
      <c r="I220" s="21"/>
      <c r="J220" s="3"/>
      <c r="K220" s="3"/>
      <c r="L220" s="3"/>
      <c r="M220" s="4"/>
    </row>
    <row r="221" spans="4:13" x14ac:dyDescent="0.25">
      <c r="D221" s="2"/>
      <c r="E221" s="20"/>
      <c r="F221" s="3"/>
      <c r="G221" s="3"/>
      <c r="H221" s="3"/>
      <c r="I221" s="21"/>
      <c r="J221" s="3"/>
      <c r="K221" s="3"/>
      <c r="L221" s="3"/>
      <c r="M221" s="4"/>
    </row>
    <row r="222" spans="4:13" x14ac:dyDescent="0.25">
      <c r="D222" s="2"/>
      <c r="E222" s="20"/>
      <c r="F222" s="3"/>
      <c r="G222" s="3"/>
      <c r="H222" s="3"/>
      <c r="I222" s="21"/>
      <c r="J222" s="3"/>
      <c r="K222" s="3"/>
      <c r="L222" s="3"/>
      <c r="M222" s="4"/>
    </row>
    <row r="223" spans="4:13" x14ac:dyDescent="0.25">
      <c r="D223" s="2"/>
      <c r="E223" s="20"/>
      <c r="F223" s="3"/>
      <c r="G223" s="3"/>
      <c r="H223" s="3"/>
      <c r="I223" s="21"/>
      <c r="J223" s="3"/>
      <c r="K223" s="3"/>
      <c r="L223" s="3"/>
      <c r="M223" s="4"/>
    </row>
    <row r="224" spans="4:13" x14ac:dyDescent="0.25">
      <c r="D224" s="2"/>
      <c r="E224" s="20"/>
      <c r="F224" s="3"/>
      <c r="G224" s="3"/>
      <c r="H224" s="3"/>
      <c r="I224" s="21"/>
      <c r="J224" s="3"/>
      <c r="K224" s="3"/>
      <c r="L224" s="3"/>
      <c r="M224" s="4"/>
    </row>
    <row r="225" spans="4:13" x14ac:dyDescent="0.25">
      <c r="D225" s="2"/>
      <c r="E225" s="20"/>
      <c r="F225" s="3"/>
      <c r="G225" s="3"/>
      <c r="H225" s="3"/>
      <c r="I225" s="21"/>
      <c r="J225" s="3"/>
      <c r="K225" s="3"/>
      <c r="L225" s="3"/>
      <c r="M225" s="4"/>
    </row>
    <row r="226" spans="4:13" x14ac:dyDescent="0.25">
      <c r="D226" s="2"/>
      <c r="E226" s="20"/>
      <c r="F226" s="3"/>
      <c r="G226" s="3"/>
      <c r="H226" s="3"/>
      <c r="I226" s="21"/>
      <c r="J226" s="3"/>
      <c r="K226" s="3"/>
      <c r="L226" s="3"/>
      <c r="M226" s="4"/>
    </row>
    <row r="227" spans="4:13" x14ac:dyDescent="0.25">
      <c r="D227" s="2"/>
      <c r="E227" s="20"/>
      <c r="F227" s="3"/>
      <c r="G227" s="3"/>
      <c r="H227" s="3"/>
      <c r="I227" s="21"/>
      <c r="J227" s="3"/>
      <c r="K227" s="3"/>
      <c r="L227" s="3"/>
      <c r="M227" s="4"/>
    </row>
    <row r="228" spans="4:13" x14ac:dyDescent="0.25">
      <c r="D228" s="2"/>
      <c r="E228" s="20"/>
      <c r="F228" s="3"/>
      <c r="G228" s="3"/>
      <c r="H228" s="3"/>
      <c r="I228" s="21"/>
      <c r="J228" s="3"/>
      <c r="K228" s="3"/>
      <c r="L228" s="3"/>
      <c r="M228" s="4"/>
    </row>
    <row r="229" spans="4:13" x14ac:dyDescent="0.25">
      <c r="D229" s="2"/>
      <c r="E229" s="20"/>
      <c r="F229" s="3"/>
      <c r="G229" s="3"/>
      <c r="H229" s="3"/>
      <c r="I229" s="21"/>
      <c r="J229" s="3"/>
      <c r="K229" s="3"/>
      <c r="L229" s="3"/>
      <c r="M229" s="4"/>
    </row>
    <row r="230" spans="4:13" x14ac:dyDescent="0.25">
      <c r="D230" s="2"/>
      <c r="E230" s="20"/>
      <c r="F230" s="3"/>
      <c r="G230" s="3"/>
      <c r="H230" s="3"/>
      <c r="I230" s="21"/>
      <c r="J230" s="3"/>
      <c r="K230" s="3"/>
      <c r="L230" s="3"/>
      <c r="M230" s="4"/>
    </row>
    <row r="231" spans="4:13" x14ac:dyDescent="0.25">
      <c r="D231" s="2"/>
      <c r="E231" s="20"/>
      <c r="F231" s="3"/>
      <c r="G231" s="3"/>
      <c r="H231" s="3"/>
      <c r="I231" s="21"/>
      <c r="J231" s="3"/>
      <c r="K231" s="3"/>
      <c r="L231" s="3"/>
      <c r="M231" s="4"/>
    </row>
    <row r="232" spans="4:13" x14ac:dyDescent="0.25">
      <c r="D232" s="2"/>
      <c r="E232" s="20"/>
      <c r="F232" s="3"/>
      <c r="G232" s="3"/>
      <c r="H232" s="3"/>
      <c r="I232" s="21"/>
      <c r="J232" s="3"/>
      <c r="K232" s="3"/>
      <c r="L232" s="3"/>
      <c r="M232" s="4"/>
    </row>
    <row r="233" spans="4:13" x14ac:dyDescent="0.25">
      <c r="D233" s="2"/>
      <c r="E233" s="20"/>
      <c r="F233" s="3"/>
      <c r="G233" s="3"/>
      <c r="H233" s="3"/>
      <c r="I233" s="21"/>
      <c r="J233" s="3"/>
      <c r="K233" s="3"/>
      <c r="L233" s="3"/>
      <c r="M233" s="4"/>
    </row>
    <row r="234" spans="4:13" x14ac:dyDescent="0.25">
      <c r="D234" s="2"/>
      <c r="E234" s="20"/>
      <c r="F234" s="3"/>
      <c r="G234" s="3"/>
      <c r="H234" s="3"/>
      <c r="I234" s="21"/>
      <c r="J234" s="3"/>
      <c r="K234" s="3"/>
      <c r="L234" s="3"/>
      <c r="M234" s="4"/>
    </row>
    <row r="235" spans="4:13" x14ac:dyDescent="0.25">
      <c r="D235" s="2"/>
      <c r="E235" s="20"/>
      <c r="F235" s="3"/>
      <c r="G235" s="3"/>
      <c r="H235" s="3"/>
      <c r="I235" s="21"/>
      <c r="J235" s="3"/>
      <c r="K235" s="3"/>
      <c r="L235" s="3"/>
      <c r="M235" s="4"/>
    </row>
    <row r="236" spans="4:13" x14ac:dyDescent="0.25">
      <c r="D236" s="2"/>
      <c r="E236" s="20"/>
      <c r="F236" s="3"/>
      <c r="G236" s="3"/>
      <c r="H236" s="3"/>
      <c r="I236" s="21"/>
      <c r="J236" s="3"/>
      <c r="K236" s="3"/>
      <c r="L236" s="3"/>
      <c r="M236" s="4"/>
    </row>
    <row r="237" spans="4:13" x14ac:dyDescent="0.25">
      <c r="D237" s="2"/>
      <c r="E237" s="20"/>
      <c r="F237" s="3"/>
      <c r="G237" s="3"/>
      <c r="H237" s="3"/>
      <c r="I237" s="21"/>
      <c r="J237" s="3"/>
      <c r="K237" s="3"/>
      <c r="L237" s="3"/>
      <c r="M237" s="4"/>
    </row>
    <row r="238" spans="4:13" x14ac:dyDescent="0.25">
      <c r="D238" s="2"/>
      <c r="E238" s="20"/>
      <c r="F238" s="3"/>
      <c r="G238" s="3"/>
      <c r="H238" s="3"/>
      <c r="I238" s="21"/>
      <c r="J238" s="3"/>
      <c r="K238" s="3"/>
      <c r="L238" s="3"/>
      <c r="M238" s="4"/>
    </row>
    <row r="239" spans="4:13" x14ac:dyDescent="0.25">
      <c r="D239" s="2"/>
      <c r="E239" s="20"/>
      <c r="F239" s="3"/>
      <c r="G239" s="3"/>
      <c r="H239" s="3"/>
      <c r="I239" s="21"/>
      <c r="J239" s="3"/>
      <c r="K239" s="3"/>
      <c r="L239" s="3"/>
      <c r="M239" s="4"/>
    </row>
    <row r="240" spans="4:13" x14ac:dyDescent="0.25">
      <c r="D240" s="2"/>
      <c r="E240" s="20"/>
      <c r="F240" s="3"/>
      <c r="G240" s="3"/>
      <c r="H240" s="3"/>
      <c r="I240" s="21"/>
      <c r="J240" s="3"/>
      <c r="K240" s="3"/>
      <c r="L240" s="3"/>
      <c r="M240" s="4"/>
    </row>
    <row r="241" spans="4:13" x14ac:dyDescent="0.25">
      <c r="D241" s="2"/>
      <c r="E241" s="20"/>
      <c r="F241" s="3"/>
      <c r="G241" s="3"/>
      <c r="H241" s="3"/>
      <c r="I241" s="21"/>
      <c r="J241" s="3"/>
      <c r="K241" s="3"/>
      <c r="L241" s="3"/>
      <c r="M241" s="4"/>
    </row>
    <row r="242" spans="4:13" x14ac:dyDescent="0.25">
      <c r="D242" s="2"/>
      <c r="E242" s="20"/>
      <c r="F242" s="3"/>
      <c r="G242" s="3"/>
      <c r="H242" s="3"/>
      <c r="I242" s="21"/>
      <c r="J242" s="3"/>
      <c r="K242" s="3"/>
      <c r="L242" s="3"/>
      <c r="M242" s="4"/>
    </row>
    <row r="243" spans="4:13" x14ac:dyDescent="0.25">
      <c r="D243" s="2"/>
      <c r="E243" s="20"/>
      <c r="F243" s="3"/>
      <c r="G243" s="3"/>
      <c r="H243" s="3"/>
      <c r="I243" s="21"/>
      <c r="J243" s="3"/>
      <c r="K243" s="3"/>
      <c r="L243" s="3"/>
      <c r="M243" s="4"/>
    </row>
    <row r="244" spans="4:13" x14ac:dyDescent="0.25">
      <c r="D244" s="2"/>
      <c r="E244" s="20"/>
      <c r="F244" s="3"/>
      <c r="G244" s="3"/>
      <c r="H244" s="3"/>
      <c r="I244" s="21"/>
      <c r="J244" s="3"/>
      <c r="K244" s="3"/>
      <c r="L244" s="3"/>
      <c r="M244" s="4"/>
    </row>
    <row r="245" spans="4:13" x14ac:dyDescent="0.25">
      <c r="D245" s="2"/>
      <c r="E245" s="20"/>
      <c r="F245" s="3"/>
      <c r="G245" s="3"/>
      <c r="H245" s="3"/>
      <c r="I245" s="21"/>
      <c r="J245" s="3"/>
      <c r="K245" s="3"/>
      <c r="L245" s="3"/>
      <c r="M245" s="4"/>
    </row>
    <row r="246" spans="4:13" x14ac:dyDescent="0.25">
      <c r="D246" s="2"/>
      <c r="E246" s="20"/>
      <c r="F246" s="3"/>
      <c r="G246" s="3"/>
      <c r="H246" s="3"/>
      <c r="I246" s="21"/>
      <c r="J246" s="3"/>
      <c r="K246" s="3"/>
      <c r="L246" s="3"/>
      <c r="M246" s="4"/>
    </row>
    <row r="247" spans="4:13" x14ac:dyDescent="0.25">
      <c r="D247" s="2"/>
      <c r="E247" s="20"/>
      <c r="F247" s="3"/>
      <c r="G247" s="3"/>
      <c r="H247" s="3"/>
      <c r="I247" s="21"/>
      <c r="J247" s="3"/>
      <c r="K247" s="3"/>
      <c r="L247" s="3"/>
      <c r="M247" s="4"/>
    </row>
    <row r="248" spans="4:13" x14ac:dyDescent="0.25">
      <c r="D248" s="2"/>
      <c r="E248" s="20"/>
      <c r="F248" s="3"/>
      <c r="G248" s="3"/>
      <c r="H248" s="3"/>
      <c r="I248" s="21"/>
      <c r="J248" s="3"/>
      <c r="K248" s="3"/>
      <c r="L248" s="3"/>
      <c r="M248" s="4"/>
    </row>
    <row r="249" spans="4:13" x14ac:dyDescent="0.25">
      <c r="D249" s="2"/>
      <c r="E249" s="20"/>
      <c r="F249" s="3"/>
      <c r="G249" s="3"/>
      <c r="H249" s="3"/>
      <c r="I249" s="21"/>
      <c r="J249" s="3"/>
      <c r="K249" s="3"/>
      <c r="L249" s="3"/>
      <c r="M249" s="4"/>
    </row>
    <row r="250" spans="4:13" x14ac:dyDescent="0.25">
      <c r="D250" s="2"/>
      <c r="E250" s="20"/>
      <c r="F250" s="3"/>
      <c r="G250" s="3"/>
      <c r="H250" s="3"/>
      <c r="I250" s="21"/>
      <c r="J250" s="3"/>
      <c r="K250" s="3"/>
      <c r="L250" s="3"/>
      <c r="M250" s="4"/>
    </row>
    <row r="251" spans="4:13" x14ac:dyDescent="0.25">
      <c r="D251" s="2"/>
      <c r="E251" s="20"/>
      <c r="F251" s="3"/>
      <c r="G251" s="3"/>
      <c r="H251" s="3"/>
      <c r="I251" s="21"/>
      <c r="J251" s="3"/>
      <c r="K251" s="3"/>
      <c r="L251" s="3"/>
      <c r="M251" s="4"/>
    </row>
    <row r="252" spans="4:13" x14ac:dyDescent="0.25">
      <c r="D252" s="2"/>
      <c r="E252" s="20"/>
      <c r="F252" s="3"/>
      <c r="G252" s="3"/>
      <c r="H252" s="3"/>
      <c r="I252" s="21"/>
      <c r="J252" s="3"/>
      <c r="K252" s="3"/>
      <c r="L252" s="3"/>
      <c r="M252" s="4"/>
    </row>
    <row r="253" spans="4:13" x14ac:dyDescent="0.25">
      <c r="D253" s="2"/>
      <c r="E253" s="20"/>
      <c r="F253" s="3"/>
      <c r="G253" s="3"/>
      <c r="H253" s="3"/>
      <c r="I253" s="21"/>
      <c r="J253" s="3"/>
      <c r="K253" s="3"/>
      <c r="L253" s="3"/>
      <c r="M253" s="4"/>
    </row>
    <row r="254" spans="4:13" x14ac:dyDescent="0.25">
      <c r="D254" s="2"/>
      <c r="E254" s="20"/>
      <c r="F254" s="3"/>
      <c r="G254" s="3"/>
      <c r="H254" s="3"/>
      <c r="I254" s="21"/>
      <c r="J254" s="3"/>
      <c r="K254" s="3"/>
      <c r="L254" s="3"/>
      <c r="M254" s="4"/>
    </row>
    <row r="255" spans="4:13" x14ac:dyDescent="0.25">
      <c r="D255" s="2"/>
      <c r="E255" s="20"/>
      <c r="F255" s="3"/>
      <c r="G255" s="3"/>
      <c r="H255" s="3"/>
      <c r="I255" s="21"/>
      <c r="J255" s="3"/>
      <c r="K255" s="3"/>
      <c r="L255" s="3"/>
      <c r="M255" s="4"/>
    </row>
    <row r="256" spans="4:13" x14ac:dyDescent="0.25">
      <c r="D256" s="2"/>
      <c r="E256" s="20"/>
      <c r="F256" s="3"/>
      <c r="G256" s="3"/>
      <c r="H256" s="3"/>
      <c r="I256" s="21"/>
      <c r="J256" s="3"/>
      <c r="K256" s="3"/>
      <c r="L256" s="3"/>
      <c r="M256" s="4"/>
    </row>
    <row r="257" spans="4:13" x14ac:dyDescent="0.25">
      <c r="D257" s="2"/>
      <c r="E257" s="20"/>
      <c r="F257" s="3"/>
      <c r="G257" s="3"/>
      <c r="H257" s="3"/>
      <c r="I257" s="21"/>
      <c r="J257" s="3"/>
      <c r="K257" s="3"/>
      <c r="L257" s="3"/>
      <c r="M257" s="4"/>
    </row>
    <row r="258" spans="4:13" x14ac:dyDescent="0.25">
      <c r="D258" s="2"/>
      <c r="E258" s="20"/>
      <c r="F258" s="3"/>
      <c r="G258" s="3"/>
      <c r="H258" s="3"/>
      <c r="I258" s="21"/>
      <c r="J258" s="3"/>
      <c r="K258" s="3"/>
      <c r="L258" s="3"/>
      <c r="M258" s="4"/>
    </row>
    <row r="259" spans="4:13" x14ac:dyDescent="0.25">
      <c r="D259" s="2"/>
      <c r="E259" s="20"/>
      <c r="F259" s="3"/>
      <c r="G259" s="3"/>
      <c r="H259" s="3"/>
      <c r="I259" s="21"/>
      <c r="J259" s="3"/>
      <c r="K259" s="3"/>
      <c r="L259" s="3"/>
      <c r="M259" s="4"/>
    </row>
    <row r="260" spans="4:13" x14ac:dyDescent="0.25">
      <c r="D260" s="2"/>
      <c r="E260" s="20"/>
      <c r="F260" s="3"/>
      <c r="G260" s="3"/>
      <c r="H260" s="3"/>
      <c r="I260" s="21"/>
      <c r="J260" s="3"/>
      <c r="K260" s="3"/>
      <c r="L260" s="3"/>
      <c r="M260" s="4"/>
    </row>
    <row r="261" spans="4:13" x14ac:dyDescent="0.25">
      <c r="D261" s="2"/>
      <c r="E261" s="20"/>
      <c r="F261" s="3"/>
      <c r="G261" s="3"/>
      <c r="H261" s="3"/>
      <c r="I261" s="21"/>
      <c r="J261" s="3"/>
      <c r="K261" s="3"/>
      <c r="L261" s="3"/>
      <c r="M261" s="4"/>
    </row>
    <row r="262" spans="4:13" x14ac:dyDescent="0.25">
      <c r="D262" s="2"/>
      <c r="E262" s="20"/>
      <c r="F262" s="3"/>
      <c r="G262" s="3"/>
      <c r="H262" s="3"/>
      <c r="I262" s="21"/>
      <c r="J262" s="3"/>
      <c r="K262" s="3"/>
      <c r="L262" s="3"/>
      <c r="M262" s="4"/>
    </row>
    <row r="263" spans="4:13" x14ac:dyDescent="0.25">
      <c r="D263" s="2"/>
      <c r="E263" s="20"/>
      <c r="F263" s="3"/>
      <c r="G263" s="3"/>
      <c r="H263" s="3"/>
      <c r="I263" s="21"/>
      <c r="J263" s="3"/>
      <c r="K263" s="3"/>
      <c r="L263" s="3"/>
      <c r="M263" s="4"/>
    </row>
    <row r="264" spans="4:13" x14ac:dyDescent="0.25">
      <c r="D264" s="2"/>
      <c r="E264" s="3"/>
      <c r="F264" s="3"/>
      <c r="G264" s="3"/>
      <c r="H264" s="3"/>
      <c r="I264" s="3"/>
      <c r="J264" s="3"/>
      <c r="K264" s="3"/>
      <c r="L264" s="3"/>
      <c r="M264" s="4"/>
    </row>
    <row r="265" spans="4:13" x14ac:dyDescent="0.25">
      <c r="D265" s="2"/>
      <c r="E265" s="3"/>
      <c r="F265" s="3"/>
      <c r="G265" s="3"/>
      <c r="H265" s="3"/>
      <c r="I265" s="3"/>
      <c r="J265" s="3"/>
      <c r="K265" s="3"/>
      <c r="L265" s="3"/>
      <c r="M265" s="4"/>
    </row>
    <row r="266" spans="4:13" x14ac:dyDescent="0.25">
      <c r="D266" s="32" t="s">
        <v>7</v>
      </c>
      <c r="E266" s="33"/>
      <c r="F266" s="33"/>
      <c r="G266" s="33"/>
      <c r="H266" s="33"/>
      <c r="I266" s="33"/>
      <c r="J266" s="33"/>
      <c r="K266" s="33"/>
      <c r="L266" s="33"/>
      <c r="M266" s="34"/>
    </row>
    <row r="267" spans="4:13" x14ac:dyDescent="0.25">
      <c r="D267" s="35" t="s">
        <v>10</v>
      </c>
      <c r="E267" s="36"/>
      <c r="F267" s="36"/>
      <c r="G267" s="36"/>
      <c r="H267" s="37"/>
      <c r="I267" s="38" t="s">
        <v>11</v>
      </c>
      <c r="J267" s="36"/>
      <c r="K267" s="36"/>
      <c r="L267" s="36"/>
      <c r="M267" s="39"/>
    </row>
    <row r="268" spans="4:13" x14ac:dyDescent="0.25">
      <c r="D268" s="8" t="s">
        <v>3</v>
      </c>
      <c r="E268" s="9" t="s">
        <v>5</v>
      </c>
      <c r="F268" s="9" t="s">
        <v>6</v>
      </c>
      <c r="G268" s="9" t="s">
        <v>3</v>
      </c>
      <c r="H268" s="10" t="s">
        <v>4</v>
      </c>
      <c r="I268" s="9" t="s">
        <v>3</v>
      </c>
      <c r="J268" s="9" t="s">
        <v>12</v>
      </c>
      <c r="K268" s="9" t="s">
        <v>3</v>
      </c>
      <c r="L268" s="9" t="s">
        <v>13</v>
      </c>
      <c r="M268" s="11"/>
    </row>
    <row r="269" spans="4:13" x14ac:dyDescent="0.25">
      <c r="D269" s="8">
        <v>20</v>
      </c>
      <c r="E269" s="9">
        <v>900</v>
      </c>
      <c r="F269" s="12">
        <f>E269/1000</f>
        <v>0.9</v>
      </c>
      <c r="G269" s="9">
        <v>20</v>
      </c>
      <c r="H269" s="13">
        <f>VLOOKUP(G269,D269:F505,3)</f>
        <v>0.9</v>
      </c>
      <c r="I269" s="9">
        <v>20</v>
      </c>
      <c r="J269" s="9">
        <f>2-0.2451*(I269/100)+0.0107*(I269/100)*(I269/100)</f>
        <v>1.951408</v>
      </c>
      <c r="K269" s="9">
        <v>20</v>
      </c>
      <c r="L269" s="12">
        <f t="shared" ref="L269:L288" si="1">VLOOKUP(K269,I269:K505,2)</f>
        <v>1.951408</v>
      </c>
      <c r="M269" s="11"/>
    </row>
    <row r="270" spans="4:13" x14ac:dyDescent="0.25">
      <c r="D270" s="8">
        <f>D269+5</f>
        <v>25</v>
      </c>
      <c r="E270" s="9">
        <v>900</v>
      </c>
      <c r="F270" s="12">
        <f t="shared" ref="F270:F333" si="2">E270/1000</f>
        <v>0.9</v>
      </c>
      <c r="G270" s="9">
        <v>100</v>
      </c>
      <c r="H270" s="13">
        <f>VLOOKUP(G270,D270:F506,3)</f>
        <v>0.9</v>
      </c>
      <c r="I270" s="9">
        <f>I269+5</f>
        <v>25</v>
      </c>
      <c r="J270" s="9">
        <f t="shared" ref="J270:J293" si="3">2-0.2451*(I270/100)+0.0107*(I270/100)*(I270/100)</f>
        <v>1.93939375</v>
      </c>
      <c r="K270" s="9">
        <v>100</v>
      </c>
      <c r="L270" s="12">
        <f t="shared" si="1"/>
        <v>1.7655999999999998</v>
      </c>
      <c r="M270" s="11"/>
    </row>
    <row r="271" spans="4:13" x14ac:dyDescent="0.25">
      <c r="D271" s="8">
        <f t="shared" ref="D271:D334" si="4">D270+5</f>
        <v>30</v>
      </c>
      <c r="E271" s="9">
        <v>900</v>
      </c>
      <c r="F271" s="12">
        <f t="shared" si="2"/>
        <v>0.9</v>
      </c>
      <c r="G271" s="9">
        <v>105</v>
      </c>
      <c r="H271" s="13">
        <f>VLOOKUP(G271,D271:F507,3)</f>
        <v>1.47</v>
      </c>
      <c r="I271" s="9">
        <f t="shared" ref="I271:I303" si="5">I270+5</f>
        <v>30</v>
      </c>
      <c r="J271" s="9">
        <f t="shared" si="3"/>
        <v>1.927433</v>
      </c>
      <c r="K271" s="9">
        <v>110</v>
      </c>
      <c r="L271" s="12">
        <f t="shared" si="1"/>
        <v>1.7433369999999999</v>
      </c>
      <c r="M271" s="11"/>
    </row>
    <row r="272" spans="4:13" x14ac:dyDescent="0.25">
      <c r="D272" s="8">
        <f t="shared" si="4"/>
        <v>35</v>
      </c>
      <c r="E272" s="9">
        <v>900</v>
      </c>
      <c r="F272" s="12">
        <f t="shared" si="2"/>
        <v>0.9</v>
      </c>
      <c r="G272" s="9">
        <v>110</v>
      </c>
      <c r="H272" s="13">
        <f t="shared" ref="H272:H281" si="6">VLOOKUP(G272,D271:F507,3)</f>
        <v>1.47</v>
      </c>
      <c r="I272" s="9">
        <f t="shared" si="5"/>
        <v>35</v>
      </c>
      <c r="J272" s="9">
        <f t="shared" si="3"/>
        <v>1.91552575</v>
      </c>
      <c r="K272" s="9">
        <v>115</v>
      </c>
      <c r="L272" s="12">
        <f t="shared" si="1"/>
        <v>1.73228575</v>
      </c>
      <c r="M272" s="11"/>
    </row>
    <row r="273" spans="4:13" x14ac:dyDescent="0.25">
      <c r="D273" s="8">
        <f t="shared" si="4"/>
        <v>40</v>
      </c>
      <c r="E273" s="9">
        <v>900</v>
      </c>
      <c r="F273" s="12">
        <f t="shared" si="2"/>
        <v>0.9</v>
      </c>
      <c r="G273" s="9">
        <v>115</v>
      </c>
      <c r="H273" s="13">
        <f t="shared" si="6"/>
        <v>1.47</v>
      </c>
      <c r="I273" s="9">
        <f t="shared" si="5"/>
        <v>40</v>
      </c>
      <c r="J273" s="9">
        <f t="shared" si="3"/>
        <v>1.9036719999999998</v>
      </c>
      <c r="K273" s="9">
        <v>140</v>
      </c>
      <c r="L273" s="12">
        <f t="shared" si="1"/>
        <v>1.677832</v>
      </c>
      <c r="M273" s="11"/>
    </row>
    <row r="274" spans="4:13" x14ac:dyDescent="0.25">
      <c r="D274" s="8">
        <f t="shared" si="4"/>
        <v>45</v>
      </c>
      <c r="E274" s="9">
        <v>900</v>
      </c>
      <c r="F274" s="12">
        <f t="shared" si="2"/>
        <v>0.9</v>
      </c>
      <c r="G274" s="9">
        <v>140</v>
      </c>
      <c r="H274" s="13">
        <f t="shared" si="6"/>
        <v>1.331764705882353</v>
      </c>
      <c r="I274" s="9">
        <f t="shared" si="5"/>
        <v>45</v>
      </c>
      <c r="J274" s="9">
        <f t="shared" si="3"/>
        <v>1.89187175</v>
      </c>
      <c r="K274" s="9">
        <v>160</v>
      </c>
      <c r="L274" s="12">
        <f t="shared" si="1"/>
        <v>1.1575999999999995</v>
      </c>
      <c r="M274" s="11"/>
    </row>
    <row r="275" spans="4:13" x14ac:dyDescent="0.25">
      <c r="D275" s="8">
        <f t="shared" si="4"/>
        <v>50</v>
      </c>
      <c r="E275" s="9">
        <v>900</v>
      </c>
      <c r="F275" s="12">
        <f t="shared" si="2"/>
        <v>0.9</v>
      </c>
      <c r="G275" s="9">
        <v>160</v>
      </c>
      <c r="H275" s="13">
        <f t="shared" si="6"/>
        <v>1.2211764705882353</v>
      </c>
      <c r="I275" s="9">
        <f t="shared" si="5"/>
        <v>50</v>
      </c>
      <c r="J275" s="9">
        <f t="shared" si="3"/>
        <v>1.880125</v>
      </c>
      <c r="K275" s="9">
        <v>200</v>
      </c>
      <c r="L275" s="12">
        <f t="shared" si="1"/>
        <v>1.1108</v>
      </c>
      <c r="M275" s="11"/>
    </row>
    <row r="276" spans="4:13" x14ac:dyDescent="0.25">
      <c r="D276" s="8">
        <f t="shared" si="4"/>
        <v>55</v>
      </c>
      <c r="E276" s="9">
        <v>900</v>
      </c>
      <c r="F276" s="12">
        <f t="shared" si="2"/>
        <v>0.9</v>
      </c>
      <c r="G276" s="9">
        <v>200</v>
      </c>
      <c r="H276" s="13">
        <f t="shared" si="6"/>
        <v>1</v>
      </c>
      <c r="I276" s="9">
        <f t="shared" si="5"/>
        <v>55</v>
      </c>
      <c r="J276" s="9">
        <f t="shared" si="3"/>
        <v>1.8684317499999998</v>
      </c>
      <c r="K276" s="9">
        <v>250</v>
      </c>
      <c r="L276" s="12">
        <f t="shared" si="1"/>
        <v>1.055625</v>
      </c>
      <c r="M276" s="11"/>
    </row>
    <row r="277" spans="4:13" x14ac:dyDescent="0.25">
      <c r="D277" s="8">
        <f t="shared" si="4"/>
        <v>60</v>
      </c>
      <c r="E277" s="9">
        <v>900</v>
      </c>
      <c r="F277" s="12">
        <f t="shared" si="2"/>
        <v>0.9</v>
      </c>
      <c r="G277" s="9">
        <v>250</v>
      </c>
      <c r="H277" s="13">
        <f t="shared" si="6"/>
        <v>1.0249999999999999</v>
      </c>
      <c r="I277" s="9">
        <f t="shared" si="5"/>
        <v>60</v>
      </c>
      <c r="J277" s="9">
        <f t="shared" si="3"/>
        <v>1.856792</v>
      </c>
      <c r="K277" s="9">
        <v>300</v>
      </c>
      <c r="L277" s="12">
        <f t="shared" si="1"/>
        <v>1.0033000000000001</v>
      </c>
      <c r="M277" s="11"/>
    </row>
    <row r="278" spans="4:13" x14ac:dyDescent="0.25">
      <c r="D278" s="8">
        <f t="shared" si="4"/>
        <v>65</v>
      </c>
      <c r="E278" s="9">
        <v>900</v>
      </c>
      <c r="F278" s="12">
        <f t="shared" si="2"/>
        <v>0.9</v>
      </c>
      <c r="G278" s="9">
        <v>300</v>
      </c>
      <c r="H278" s="13">
        <f t="shared" si="6"/>
        <v>1.05</v>
      </c>
      <c r="I278" s="9">
        <f t="shared" si="5"/>
        <v>65</v>
      </c>
      <c r="J278" s="9">
        <f t="shared" si="3"/>
        <v>1.8452057499999999</v>
      </c>
      <c r="K278" s="9">
        <v>350</v>
      </c>
      <c r="L278" s="12">
        <f t="shared" si="1"/>
        <v>0.95382500000000014</v>
      </c>
      <c r="M278" s="11"/>
    </row>
    <row r="279" spans="4:13" x14ac:dyDescent="0.25">
      <c r="D279" s="8">
        <f t="shared" si="4"/>
        <v>70</v>
      </c>
      <c r="E279" s="9">
        <v>900</v>
      </c>
      <c r="F279" s="12">
        <f t="shared" si="2"/>
        <v>0.9</v>
      </c>
      <c r="G279" s="9">
        <v>350</v>
      </c>
      <c r="H279" s="13">
        <f t="shared" si="6"/>
        <v>1.075</v>
      </c>
      <c r="I279" s="9">
        <f t="shared" si="5"/>
        <v>70</v>
      </c>
      <c r="J279" s="9">
        <f t="shared" si="3"/>
        <v>1.8336730000000001</v>
      </c>
      <c r="K279" s="9">
        <v>400</v>
      </c>
      <c r="L279" s="12">
        <f t="shared" si="1"/>
        <v>0.90720000000000001</v>
      </c>
      <c r="M279" s="11"/>
    </row>
    <row r="280" spans="4:13" x14ac:dyDescent="0.25">
      <c r="D280" s="8">
        <f t="shared" si="4"/>
        <v>75</v>
      </c>
      <c r="E280" s="9">
        <v>900</v>
      </c>
      <c r="F280" s="12">
        <f t="shared" si="2"/>
        <v>0.9</v>
      </c>
      <c r="G280" s="9">
        <v>400</v>
      </c>
      <c r="H280" s="13">
        <f t="shared" si="6"/>
        <v>1.1000000000000001</v>
      </c>
      <c r="I280" s="9">
        <f t="shared" si="5"/>
        <v>75</v>
      </c>
      <c r="J280" s="9">
        <f t="shared" si="3"/>
        <v>1.8221937499999998</v>
      </c>
      <c r="K280" s="9">
        <v>450</v>
      </c>
      <c r="L280" s="12">
        <f t="shared" si="1"/>
        <v>0.863425</v>
      </c>
      <c r="M280" s="11"/>
    </row>
    <row r="281" spans="4:13" x14ac:dyDescent="0.25">
      <c r="D281" s="8">
        <f t="shared" si="4"/>
        <v>80</v>
      </c>
      <c r="E281" s="9">
        <v>900</v>
      </c>
      <c r="F281" s="12">
        <f t="shared" si="2"/>
        <v>0.9</v>
      </c>
      <c r="G281" s="9">
        <v>1200</v>
      </c>
      <c r="H281" s="13">
        <f t="shared" si="6"/>
        <v>1.1000000000000001</v>
      </c>
      <c r="I281" s="9">
        <f t="shared" si="5"/>
        <v>80</v>
      </c>
      <c r="J281" s="9">
        <f t="shared" si="3"/>
        <v>1.8107679999999999</v>
      </c>
      <c r="K281" s="9">
        <v>500</v>
      </c>
      <c r="L281" s="12">
        <f t="shared" si="1"/>
        <v>0.82250000000000001</v>
      </c>
      <c r="M281" s="11"/>
    </row>
    <row r="282" spans="4:13" x14ac:dyDescent="0.25">
      <c r="D282" s="8">
        <f t="shared" si="4"/>
        <v>85</v>
      </c>
      <c r="E282" s="9">
        <v>900</v>
      </c>
      <c r="F282" s="12">
        <f t="shared" si="2"/>
        <v>0.9</v>
      </c>
      <c r="G282" s="9"/>
      <c r="H282" s="10"/>
      <c r="I282" s="9">
        <f t="shared" si="5"/>
        <v>85</v>
      </c>
      <c r="J282" s="9">
        <f t="shared" si="3"/>
        <v>1.79939575</v>
      </c>
      <c r="K282" s="9">
        <v>550</v>
      </c>
      <c r="L282" s="12">
        <f t="shared" si="1"/>
        <v>0.78442500000000015</v>
      </c>
      <c r="M282" s="11"/>
    </row>
    <row r="283" spans="4:13" x14ac:dyDescent="0.25">
      <c r="D283" s="8">
        <f t="shared" si="4"/>
        <v>90</v>
      </c>
      <c r="E283" s="9">
        <v>900</v>
      </c>
      <c r="F283" s="12">
        <f t="shared" si="2"/>
        <v>0.9</v>
      </c>
      <c r="G283" s="9"/>
      <c r="H283" s="10"/>
      <c r="I283" s="9">
        <f t="shared" si="5"/>
        <v>90</v>
      </c>
      <c r="J283" s="9">
        <f t="shared" si="3"/>
        <v>1.7880769999999999</v>
      </c>
      <c r="K283" s="9">
        <v>600</v>
      </c>
      <c r="L283" s="12">
        <f t="shared" si="1"/>
        <v>0.74920000000000009</v>
      </c>
      <c r="M283" s="11"/>
    </row>
    <row r="284" spans="4:13" x14ac:dyDescent="0.25">
      <c r="D284" s="8">
        <f t="shared" si="4"/>
        <v>95</v>
      </c>
      <c r="E284" s="9">
        <v>900</v>
      </c>
      <c r="F284" s="12">
        <f t="shared" si="2"/>
        <v>0.9</v>
      </c>
      <c r="G284" s="9"/>
      <c r="H284" s="10"/>
      <c r="I284" s="9">
        <f t="shared" si="5"/>
        <v>95</v>
      </c>
      <c r="J284" s="9">
        <f t="shared" si="3"/>
        <v>1.77681175</v>
      </c>
      <c r="K284" s="9">
        <v>650</v>
      </c>
      <c r="L284" s="12">
        <f t="shared" si="1"/>
        <v>0.71682500000000005</v>
      </c>
      <c r="M284" s="11"/>
    </row>
    <row r="285" spans="4:13" x14ac:dyDescent="0.25">
      <c r="D285" s="8">
        <f t="shared" si="4"/>
        <v>100</v>
      </c>
      <c r="E285" s="9">
        <v>900</v>
      </c>
      <c r="F285" s="12">
        <f t="shared" si="2"/>
        <v>0.9</v>
      </c>
      <c r="G285" s="9"/>
      <c r="H285" s="10"/>
      <c r="I285" s="9">
        <f t="shared" si="5"/>
        <v>100</v>
      </c>
      <c r="J285" s="9">
        <f t="shared" si="3"/>
        <v>1.7655999999999998</v>
      </c>
      <c r="K285" s="9">
        <v>700</v>
      </c>
      <c r="L285" s="12">
        <f t="shared" si="1"/>
        <v>0.68730000000000002</v>
      </c>
      <c r="M285" s="11"/>
    </row>
    <row r="286" spans="4:13" x14ac:dyDescent="0.25">
      <c r="D286" s="8">
        <f t="shared" si="4"/>
        <v>105</v>
      </c>
      <c r="E286" s="9">
        <f>IF($E$53=0,900+(D286-100),IF($E$53=1.5,1470,IF($E$53=3,2020,"ERR")))</f>
        <v>1470</v>
      </c>
      <c r="F286" s="12">
        <f t="shared" si="2"/>
        <v>1.47</v>
      </c>
      <c r="G286" s="9"/>
      <c r="H286" s="10"/>
      <c r="I286" s="9">
        <f t="shared" si="5"/>
        <v>105</v>
      </c>
      <c r="J286" s="9">
        <f t="shared" si="3"/>
        <v>1.75444175</v>
      </c>
      <c r="K286" s="9">
        <v>850</v>
      </c>
      <c r="L286" s="12">
        <f t="shared" si="1"/>
        <v>0.61582499999999996</v>
      </c>
      <c r="M286" s="11"/>
    </row>
    <row r="287" spans="4:13" x14ac:dyDescent="0.25">
      <c r="D287" s="8">
        <f t="shared" si="4"/>
        <v>110</v>
      </c>
      <c r="E287" s="9">
        <f t="shared" ref="E287:E288" si="7">IF($E$53=0,900+(D287-100),IF($E$53=1.5,1470,IF($E$53=3,2020,"ERR")))</f>
        <v>1470</v>
      </c>
      <c r="F287" s="12">
        <f t="shared" si="2"/>
        <v>1.47</v>
      </c>
      <c r="G287" s="9"/>
      <c r="H287" s="10"/>
      <c r="I287" s="9">
        <f t="shared" si="5"/>
        <v>110</v>
      </c>
      <c r="J287" s="9">
        <f t="shared" si="3"/>
        <v>1.7433369999999999</v>
      </c>
      <c r="K287" s="9">
        <v>1000</v>
      </c>
      <c r="L287" s="12">
        <f t="shared" si="1"/>
        <v>0.57000000000000006</v>
      </c>
      <c r="M287" s="11"/>
    </row>
    <row r="288" spans="4:13" x14ac:dyDescent="0.25">
      <c r="D288" s="8">
        <f t="shared" si="4"/>
        <v>115</v>
      </c>
      <c r="E288" s="9">
        <f t="shared" si="7"/>
        <v>1470</v>
      </c>
      <c r="F288" s="12">
        <f t="shared" si="2"/>
        <v>1.47</v>
      </c>
      <c r="G288" s="9"/>
      <c r="H288" s="10"/>
      <c r="I288" s="9">
        <f t="shared" si="5"/>
        <v>115</v>
      </c>
      <c r="J288" s="9">
        <f t="shared" si="3"/>
        <v>1.73228575</v>
      </c>
      <c r="K288" s="9">
        <v>1200</v>
      </c>
      <c r="L288" s="12">
        <f t="shared" si="1"/>
        <v>0.54879999999999995</v>
      </c>
      <c r="M288" s="11"/>
    </row>
    <row r="289" spans="4:13" x14ac:dyDescent="0.25">
      <c r="D289" s="8">
        <f t="shared" si="4"/>
        <v>120</v>
      </c>
      <c r="E289" s="9">
        <f>IF($E$53=0,900+(D289-100),IF($E$53=1.5,1470-((D289-$D$288)*470/85),IF($E$53=3,2020-((D289-$D$288)*1020/85),"ERR")))</f>
        <v>1442.3529411764705</v>
      </c>
      <c r="F289" s="12">
        <f t="shared" si="2"/>
        <v>1.4423529411764704</v>
      </c>
      <c r="G289" s="9"/>
      <c r="H289" s="10"/>
      <c r="I289" s="9">
        <f t="shared" si="5"/>
        <v>120</v>
      </c>
      <c r="J289" s="9">
        <f t="shared" si="3"/>
        <v>1.7212880000000002</v>
      </c>
      <c r="K289" s="12"/>
      <c r="L289" s="9"/>
      <c r="M289" s="14"/>
    </row>
    <row r="290" spans="4:13" x14ac:dyDescent="0.25">
      <c r="D290" s="8">
        <f t="shared" si="4"/>
        <v>125</v>
      </c>
      <c r="E290" s="9">
        <f>IF($E$53=0,900+(D290-100),IF($E$53=1.5,1470-((D290-$D$288)*470/85),IF($E$53=3,2020-((D290-$D$288)*1020/85),"ERR")))</f>
        <v>1414.7058823529412</v>
      </c>
      <c r="F290" s="12">
        <f t="shared" si="2"/>
        <v>1.4147058823529413</v>
      </c>
      <c r="G290" s="9"/>
      <c r="H290" s="10"/>
      <c r="I290" s="9">
        <f t="shared" si="5"/>
        <v>125</v>
      </c>
      <c r="J290" s="9">
        <f t="shared" si="3"/>
        <v>1.7103437499999998</v>
      </c>
      <c r="K290" s="12"/>
      <c r="L290" s="9"/>
      <c r="M290" s="14"/>
    </row>
    <row r="291" spans="4:13" x14ac:dyDescent="0.25">
      <c r="D291" s="8">
        <f t="shared" si="4"/>
        <v>130</v>
      </c>
      <c r="E291" s="9">
        <f>IF($E$53=0,900+(D291-100),IF($E$53=1.5,1470-((D291-$D$288)*470/85),IF($E$53=3,2020-((D291-$D$288)*1020/85),"ERR")))</f>
        <v>1387.0588235294117</v>
      </c>
      <c r="F291" s="12">
        <f t="shared" si="2"/>
        <v>1.3870588235294117</v>
      </c>
      <c r="G291" s="9"/>
      <c r="H291" s="10"/>
      <c r="I291" s="9">
        <f t="shared" si="5"/>
        <v>130</v>
      </c>
      <c r="J291" s="9">
        <f t="shared" si="3"/>
        <v>1.6994530000000001</v>
      </c>
      <c r="K291" s="12"/>
      <c r="L291" s="9"/>
      <c r="M291" s="14"/>
    </row>
    <row r="292" spans="4:13" x14ac:dyDescent="0.25">
      <c r="D292" s="8">
        <f t="shared" si="4"/>
        <v>135</v>
      </c>
      <c r="E292" s="9">
        <f>IF($E$53=0,900+(D292-100),IF($E$53=1.5,1470-((D292-$D$288)*470/85),IF($E$53=3,2020-((D292-$D$288)*1020/85),"ERR")))</f>
        <v>1359.4117647058824</v>
      </c>
      <c r="F292" s="12">
        <f t="shared" si="2"/>
        <v>1.3594117647058825</v>
      </c>
      <c r="G292" s="9"/>
      <c r="H292" s="10"/>
      <c r="I292" s="9">
        <f t="shared" si="5"/>
        <v>135</v>
      </c>
      <c r="J292" s="9">
        <f t="shared" si="3"/>
        <v>1.6886157499999999</v>
      </c>
      <c r="K292" s="12"/>
      <c r="L292" s="9"/>
      <c r="M292" s="14"/>
    </row>
    <row r="293" spans="4:13" x14ac:dyDescent="0.25">
      <c r="D293" s="8">
        <f t="shared" si="4"/>
        <v>140</v>
      </c>
      <c r="E293" s="9">
        <f>IF($E$53=0,900+(D293-100),IF($E$53=1.5,1470-((D293-$D$288)*470/85),IF($E$53=3,2020-((D293-$D$288)*1020/85),"ERR")))</f>
        <v>1331.7647058823529</v>
      </c>
      <c r="F293" s="12">
        <f t="shared" si="2"/>
        <v>1.331764705882353</v>
      </c>
      <c r="G293" s="9"/>
      <c r="H293" s="10"/>
      <c r="I293" s="9">
        <f t="shared" si="5"/>
        <v>140</v>
      </c>
      <c r="J293" s="9">
        <f t="shared" si="3"/>
        <v>1.677832</v>
      </c>
      <c r="K293" s="12"/>
      <c r="L293" s="9"/>
      <c r="M293" s="14"/>
    </row>
    <row r="294" spans="4:13" x14ac:dyDescent="0.25">
      <c r="D294" s="8">
        <f t="shared" si="4"/>
        <v>145</v>
      </c>
      <c r="E294" s="9">
        <f>IF($E$53=0,900+(D294-100),IF($E$53=1.5,1470-((D294-$D$288)*470/85),IF($E$53=3,2020-((D294-$D$288)*1020/85),"ERR")))</f>
        <v>1304.1176470588234</v>
      </c>
      <c r="F294" s="12">
        <f t="shared" si="2"/>
        <v>1.3041176470588234</v>
      </c>
      <c r="G294" s="9"/>
      <c r="H294" s="10"/>
      <c r="I294" s="9">
        <f t="shared" si="5"/>
        <v>145</v>
      </c>
      <c r="J294" s="9">
        <f>-0.02604*I294+5.324</f>
        <v>1.5481999999999996</v>
      </c>
      <c r="K294" s="12"/>
      <c r="L294" s="9"/>
      <c r="M294" s="11"/>
    </row>
    <row r="295" spans="4:13" x14ac:dyDescent="0.25">
      <c r="D295" s="8">
        <f t="shared" si="4"/>
        <v>150</v>
      </c>
      <c r="E295" s="9">
        <f>IF($E$53=0,900+(D295-100),IF($E$53=1.5,1470-((D295-$D$288)*470/85),IF($E$53=3,2020-((D295-$D$288)*1020/85),"ERR")))</f>
        <v>1276.4705882352941</v>
      </c>
      <c r="F295" s="12">
        <f t="shared" si="2"/>
        <v>1.2764705882352942</v>
      </c>
      <c r="G295" s="9"/>
      <c r="H295" s="10"/>
      <c r="I295" s="9">
        <f t="shared" si="5"/>
        <v>150</v>
      </c>
      <c r="J295" s="9">
        <f t="shared" ref="J295:J297" si="8">-0.02604*I295+5.324</f>
        <v>1.4179999999999997</v>
      </c>
      <c r="K295" s="12"/>
      <c r="L295" s="9"/>
      <c r="M295" s="11"/>
    </row>
    <row r="296" spans="4:13" x14ac:dyDescent="0.25">
      <c r="D296" s="8">
        <f t="shared" si="4"/>
        <v>155</v>
      </c>
      <c r="E296" s="9">
        <f>IF($E$53=0,900+(D296-100),IF($E$53=1.5,1470-((D296-$D$288)*470/85),IF($E$53=3,2020-((D296-$D$288)*1020/85),"ERR")))</f>
        <v>1248.8235294117646</v>
      </c>
      <c r="F296" s="12">
        <f t="shared" si="2"/>
        <v>1.2488235294117647</v>
      </c>
      <c r="G296" s="9"/>
      <c r="H296" s="10"/>
      <c r="I296" s="9">
        <f t="shared" si="5"/>
        <v>155</v>
      </c>
      <c r="J296" s="9">
        <f t="shared" si="8"/>
        <v>1.2877999999999998</v>
      </c>
      <c r="K296" s="12"/>
      <c r="L296" s="9"/>
      <c r="M296" s="11"/>
    </row>
    <row r="297" spans="4:13" x14ac:dyDescent="0.25">
      <c r="D297" s="8">
        <f t="shared" si="4"/>
        <v>160</v>
      </c>
      <c r="E297" s="9">
        <f>IF($E$53=0,900+(D297-100),IF($E$53=1.5,1470-((D297-$D$288)*470/85),IF($E$53=3,2020-((D297-$D$288)*1020/85),"ERR")))</f>
        <v>1221.1764705882354</v>
      </c>
      <c r="F297" s="12">
        <f t="shared" si="2"/>
        <v>1.2211764705882353</v>
      </c>
      <c r="G297" s="9"/>
      <c r="H297" s="10"/>
      <c r="I297" s="9">
        <f t="shared" si="5"/>
        <v>160</v>
      </c>
      <c r="J297" s="9">
        <f t="shared" si="8"/>
        <v>1.1575999999999995</v>
      </c>
      <c r="K297" s="12"/>
      <c r="L297" s="9"/>
      <c r="M297" s="11"/>
    </row>
    <row r="298" spans="4:13" x14ac:dyDescent="0.25">
      <c r="D298" s="8">
        <f t="shared" si="4"/>
        <v>165</v>
      </c>
      <c r="E298" s="9">
        <f>IF($E$53=0,900+(D298-100),IF($E$53=1.5,1470-((D298-$D$288)*470/85),IF($E$53=3,2020-((D298-$D$288)*1020/85),"ERR")))</f>
        <v>1193.5294117647059</v>
      </c>
      <c r="F298" s="12">
        <f t="shared" si="2"/>
        <v>1.1935294117647059</v>
      </c>
      <c r="G298" s="9"/>
      <c r="H298" s="10"/>
      <c r="I298" s="9">
        <f t="shared" si="5"/>
        <v>165</v>
      </c>
      <c r="J298" s="9">
        <f>1.36-0.136*(I298/100)+0.0057*(I298/100)*(I298/100)</f>
        <v>1.1511182500000001</v>
      </c>
      <c r="K298" s="12"/>
      <c r="L298" s="9"/>
      <c r="M298" s="11"/>
    </row>
    <row r="299" spans="4:13" x14ac:dyDescent="0.25">
      <c r="D299" s="8">
        <f t="shared" si="4"/>
        <v>170</v>
      </c>
      <c r="E299" s="9">
        <f>IF($E$53=0,900+(D299-100),IF($E$53=1.5,1470-((D299-$D$288)*470/85),IF($E$53=3,2020-((D299-$D$288)*1020/85),"ERR")))</f>
        <v>1165.8823529411766</v>
      </c>
      <c r="F299" s="12">
        <f t="shared" si="2"/>
        <v>1.1658823529411766</v>
      </c>
      <c r="G299" s="9"/>
      <c r="H299" s="10"/>
      <c r="I299" s="9">
        <f t="shared" si="5"/>
        <v>170</v>
      </c>
      <c r="J299" s="9">
        <f t="shared" ref="J299:J362" si="9">1.36-0.136*(I299/100)+0.0057*(I299/100)*(I299/100)</f>
        <v>1.145273</v>
      </c>
      <c r="K299" s="12"/>
      <c r="L299" s="9"/>
      <c r="M299" s="11"/>
    </row>
    <row r="300" spans="4:13" x14ac:dyDescent="0.25">
      <c r="D300" s="8">
        <f t="shared" si="4"/>
        <v>175</v>
      </c>
      <c r="E300" s="9">
        <f>IF($E$53=0,900+(D300-100),IF($E$53=1.5,1470-((D300-$D$288)*470/85),IF($E$53=3,2020-((D300-$D$288)*1020/85),"ERR")))</f>
        <v>1138.2352941176471</v>
      </c>
      <c r="F300" s="12">
        <f t="shared" si="2"/>
        <v>1.138235294117647</v>
      </c>
      <c r="G300" s="9"/>
      <c r="H300" s="10"/>
      <c r="I300" s="9">
        <f t="shared" si="5"/>
        <v>175</v>
      </c>
      <c r="J300" s="9">
        <f t="shared" si="9"/>
        <v>1.1394562500000001</v>
      </c>
      <c r="K300" s="12"/>
      <c r="L300" s="9"/>
      <c r="M300" s="11"/>
    </row>
    <row r="301" spans="4:13" x14ac:dyDescent="0.25">
      <c r="D301" s="8">
        <f t="shared" si="4"/>
        <v>180</v>
      </c>
      <c r="E301" s="9">
        <f>IF($E$53=0,900+(D301-100),IF($E$53=1.5,1470-((D301-$D$288)*470/85),IF($E$53=3,2020-((D301-$D$288)*1020/85),"ERR")))</f>
        <v>1110.5882352941176</v>
      </c>
      <c r="F301" s="12">
        <f t="shared" si="2"/>
        <v>1.1105882352941177</v>
      </c>
      <c r="G301" s="9"/>
      <c r="H301" s="10"/>
      <c r="I301" s="9">
        <f t="shared" si="5"/>
        <v>180</v>
      </c>
      <c r="J301" s="9">
        <f t="shared" si="9"/>
        <v>1.1336680000000001</v>
      </c>
      <c r="K301" s="12"/>
      <c r="L301" s="9"/>
      <c r="M301" s="11"/>
    </row>
    <row r="302" spans="4:13" x14ac:dyDescent="0.25">
      <c r="D302" s="8">
        <f t="shared" si="4"/>
        <v>185</v>
      </c>
      <c r="E302" s="9">
        <f>IF($E$53=0,900+(D302-100),IF($E$53=1.5,1470-((D302-$D$288)*470/85),IF($E$53=3,2020-((D302-$D$288)*1020/85),"ERR")))</f>
        <v>1082.9411764705883</v>
      </c>
      <c r="F302" s="12">
        <f t="shared" si="2"/>
        <v>1.0829411764705883</v>
      </c>
      <c r="G302" s="9"/>
      <c r="H302" s="10"/>
      <c r="I302" s="9">
        <f t="shared" si="5"/>
        <v>185</v>
      </c>
      <c r="J302" s="9">
        <f t="shared" si="9"/>
        <v>1.1279082499999999</v>
      </c>
      <c r="K302" s="12"/>
      <c r="L302" s="9"/>
      <c r="M302" s="11"/>
    </row>
    <row r="303" spans="4:13" x14ac:dyDescent="0.25">
      <c r="D303" s="8">
        <f t="shared" si="4"/>
        <v>190</v>
      </c>
      <c r="E303" s="9">
        <f>IF($E$53=0,900+(D303-100),IF($E$53=1.5,1470-((D303-$D$288)*470/85),IF($E$53=3,2020-((D303-$D$288)*1020/85),"ERR")))</f>
        <v>1055.2941176470588</v>
      </c>
      <c r="F303" s="12">
        <f t="shared" si="2"/>
        <v>1.0552941176470587</v>
      </c>
      <c r="G303" s="9"/>
      <c r="H303" s="10"/>
      <c r="I303" s="9">
        <f t="shared" si="5"/>
        <v>190</v>
      </c>
      <c r="J303" s="9">
        <f t="shared" si="9"/>
        <v>1.1221770000000002</v>
      </c>
      <c r="K303" s="12"/>
      <c r="L303" s="9"/>
      <c r="M303" s="11"/>
    </row>
    <row r="304" spans="4:13" x14ac:dyDescent="0.25">
      <c r="D304" s="8">
        <f>D303+5</f>
        <v>195</v>
      </c>
      <c r="E304" s="9">
        <f>IF($E$53=0,900+(D304-100),IF($E$53=1.5,1470-((D304-$D$288)*470/85),IF($E$53=3,2020-((D304-$D$288)*1020/85),"ERR")))</f>
        <v>1027.6470588235293</v>
      </c>
      <c r="F304" s="12">
        <f t="shared" si="2"/>
        <v>1.0276470588235294</v>
      </c>
      <c r="G304" s="9"/>
      <c r="H304" s="10"/>
      <c r="I304" s="9">
        <f>I303+5</f>
        <v>195</v>
      </c>
      <c r="J304" s="9">
        <f t="shared" si="9"/>
        <v>1.1164742500000002</v>
      </c>
      <c r="K304" s="12"/>
      <c r="L304" s="9"/>
      <c r="M304" s="11"/>
    </row>
    <row r="305" spans="4:13" x14ac:dyDescent="0.25">
      <c r="D305" s="8">
        <f t="shared" si="4"/>
        <v>200</v>
      </c>
      <c r="E305" s="9">
        <f>IF($E$53=0,900+(D305-100),IF($E$53=1.5,1470-((D305-$D$288)*470/85),IF($E$53=3,2020-((D305-$D$288)*1020/85),"ERR")))</f>
        <v>1000</v>
      </c>
      <c r="F305" s="12">
        <f t="shared" si="2"/>
        <v>1</v>
      </c>
      <c r="G305" s="9"/>
      <c r="H305" s="10"/>
      <c r="I305" s="9">
        <f t="shared" ref="I305:I327" si="10">I304+5</f>
        <v>200</v>
      </c>
      <c r="J305" s="9">
        <f t="shared" si="9"/>
        <v>1.1108</v>
      </c>
      <c r="K305" s="12"/>
      <c r="L305" s="9"/>
      <c r="M305" s="11"/>
    </row>
    <row r="306" spans="4:13" x14ac:dyDescent="0.25">
      <c r="D306" s="8">
        <f t="shared" si="4"/>
        <v>205</v>
      </c>
      <c r="E306" s="9">
        <f>1000+(D306-200)/2</f>
        <v>1002.5</v>
      </c>
      <c r="F306" s="12">
        <f t="shared" si="2"/>
        <v>1.0024999999999999</v>
      </c>
      <c r="G306" s="9"/>
      <c r="H306" s="10"/>
      <c r="I306" s="9">
        <f t="shared" si="10"/>
        <v>205</v>
      </c>
      <c r="J306" s="9">
        <f t="shared" si="9"/>
        <v>1.1051542500000002</v>
      </c>
      <c r="K306" s="12"/>
      <c r="L306" s="9"/>
      <c r="M306" s="11"/>
    </row>
    <row r="307" spans="4:13" x14ac:dyDescent="0.25">
      <c r="D307" s="8">
        <f t="shared" si="4"/>
        <v>210</v>
      </c>
      <c r="E307" s="9">
        <f t="shared" ref="E307:E345" si="11">1000+(D307-200)/2</f>
        <v>1005</v>
      </c>
      <c r="F307" s="12">
        <f t="shared" si="2"/>
        <v>1.0049999999999999</v>
      </c>
      <c r="G307" s="9"/>
      <c r="H307" s="10"/>
      <c r="I307" s="9">
        <f t="shared" si="10"/>
        <v>210</v>
      </c>
      <c r="J307" s="9">
        <f t="shared" si="9"/>
        <v>1.099537</v>
      </c>
      <c r="K307" s="12"/>
      <c r="L307" s="9"/>
      <c r="M307" s="11"/>
    </row>
    <row r="308" spans="4:13" x14ac:dyDescent="0.25">
      <c r="D308" s="8">
        <f t="shared" si="4"/>
        <v>215</v>
      </c>
      <c r="E308" s="9">
        <f t="shared" si="11"/>
        <v>1007.5</v>
      </c>
      <c r="F308" s="12">
        <f t="shared" si="2"/>
        <v>1.0075000000000001</v>
      </c>
      <c r="G308" s="9"/>
      <c r="H308" s="10"/>
      <c r="I308" s="9">
        <f t="shared" si="10"/>
        <v>215</v>
      </c>
      <c r="J308" s="9">
        <f t="shared" si="9"/>
        <v>1.0939482500000002</v>
      </c>
      <c r="K308" s="12"/>
      <c r="L308" s="9"/>
      <c r="M308" s="11"/>
    </row>
    <row r="309" spans="4:13" x14ac:dyDescent="0.25">
      <c r="D309" s="8">
        <f t="shared" si="4"/>
        <v>220</v>
      </c>
      <c r="E309" s="9">
        <f t="shared" si="11"/>
        <v>1010</v>
      </c>
      <c r="F309" s="12">
        <f t="shared" si="2"/>
        <v>1.01</v>
      </c>
      <c r="G309" s="9"/>
      <c r="H309" s="10"/>
      <c r="I309" s="9">
        <f t="shared" si="10"/>
        <v>220</v>
      </c>
      <c r="J309" s="9">
        <f t="shared" si="9"/>
        <v>1.0883879999999999</v>
      </c>
      <c r="K309" s="12"/>
      <c r="L309" s="9"/>
      <c r="M309" s="11"/>
    </row>
    <row r="310" spans="4:13" x14ac:dyDescent="0.25">
      <c r="D310" s="8">
        <f t="shared" si="4"/>
        <v>225</v>
      </c>
      <c r="E310" s="9">
        <f t="shared" si="11"/>
        <v>1012.5</v>
      </c>
      <c r="F310" s="12">
        <f t="shared" si="2"/>
        <v>1.0125</v>
      </c>
      <c r="G310" s="9"/>
      <c r="H310" s="10"/>
      <c r="I310" s="9">
        <f t="shared" si="10"/>
        <v>225</v>
      </c>
      <c r="J310" s="9">
        <f t="shared" si="9"/>
        <v>1.0828562500000001</v>
      </c>
      <c r="K310" s="12"/>
      <c r="L310" s="9"/>
      <c r="M310" s="11"/>
    </row>
    <row r="311" spans="4:13" x14ac:dyDescent="0.25">
      <c r="D311" s="8">
        <f t="shared" si="4"/>
        <v>230</v>
      </c>
      <c r="E311" s="9">
        <f t="shared" si="11"/>
        <v>1015</v>
      </c>
      <c r="F311" s="12">
        <f t="shared" si="2"/>
        <v>1.0149999999999999</v>
      </c>
      <c r="G311" s="9"/>
      <c r="H311" s="10"/>
      <c r="I311" s="9">
        <f t="shared" si="10"/>
        <v>230</v>
      </c>
      <c r="J311" s="9">
        <f t="shared" si="9"/>
        <v>1.0773530000000002</v>
      </c>
      <c r="K311" s="12"/>
      <c r="L311" s="9"/>
      <c r="M311" s="11"/>
    </row>
    <row r="312" spans="4:13" x14ac:dyDescent="0.25">
      <c r="D312" s="8">
        <f t="shared" si="4"/>
        <v>235</v>
      </c>
      <c r="E312" s="9">
        <f t="shared" si="11"/>
        <v>1017.5</v>
      </c>
      <c r="F312" s="12">
        <f t="shared" si="2"/>
        <v>1.0175000000000001</v>
      </c>
      <c r="G312" s="9"/>
      <c r="H312" s="10"/>
      <c r="I312" s="9">
        <f t="shared" si="10"/>
        <v>235</v>
      </c>
      <c r="J312" s="9">
        <f t="shared" si="9"/>
        <v>1.0718782499999999</v>
      </c>
      <c r="K312" s="12"/>
      <c r="L312" s="9"/>
      <c r="M312" s="11"/>
    </row>
    <row r="313" spans="4:13" x14ac:dyDescent="0.25">
      <c r="D313" s="8">
        <f t="shared" si="4"/>
        <v>240</v>
      </c>
      <c r="E313" s="9">
        <f t="shared" si="11"/>
        <v>1020</v>
      </c>
      <c r="F313" s="12">
        <f t="shared" si="2"/>
        <v>1.02</v>
      </c>
      <c r="G313" s="9"/>
      <c r="H313" s="10"/>
      <c r="I313" s="9">
        <f t="shared" si="10"/>
        <v>240</v>
      </c>
      <c r="J313" s="9">
        <f t="shared" si="9"/>
        <v>1.066432</v>
      </c>
      <c r="K313" s="12"/>
      <c r="L313" s="9"/>
      <c r="M313" s="11"/>
    </row>
    <row r="314" spans="4:13" x14ac:dyDescent="0.25">
      <c r="D314" s="8">
        <f t="shared" si="4"/>
        <v>245</v>
      </c>
      <c r="E314" s="9">
        <f t="shared" si="11"/>
        <v>1022.5</v>
      </c>
      <c r="F314" s="12">
        <f t="shared" si="2"/>
        <v>1.0225</v>
      </c>
      <c r="G314" s="9"/>
      <c r="H314" s="10"/>
      <c r="I314" s="9">
        <f t="shared" si="10"/>
        <v>245</v>
      </c>
      <c r="J314" s="9">
        <f t="shared" si="9"/>
        <v>1.0610142500000002</v>
      </c>
      <c r="K314" s="12"/>
      <c r="L314" s="9"/>
      <c r="M314" s="11"/>
    </row>
    <row r="315" spans="4:13" x14ac:dyDescent="0.25">
      <c r="D315" s="8">
        <f t="shared" si="4"/>
        <v>250</v>
      </c>
      <c r="E315" s="9">
        <f t="shared" si="11"/>
        <v>1025</v>
      </c>
      <c r="F315" s="12">
        <f t="shared" si="2"/>
        <v>1.0249999999999999</v>
      </c>
      <c r="G315" s="9"/>
      <c r="H315" s="10"/>
      <c r="I315" s="9">
        <f t="shared" si="10"/>
        <v>250</v>
      </c>
      <c r="J315" s="9">
        <f t="shared" si="9"/>
        <v>1.055625</v>
      </c>
      <c r="K315" s="12"/>
      <c r="L315" s="9"/>
      <c r="M315" s="11"/>
    </row>
    <row r="316" spans="4:13" x14ac:dyDescent="0.25">
      <c r="D316" s="8">
        <f t="shared" si="4"/>
        <v>255</v>
      </c>
      <c r="E316" s="9">
        <f t="shared" si="11"/>
        <v>1027.5</v>
      </c>
      <c r="F316" s="12">
        <f t="shared" si="2"/>
        <v>1.0275000000000001</v>
      </c>
      <c r="G316" s="9"/>
      <c r="H316" s="10"/>
      <c r="I316" s="9">
        <f t="shared" si="10"/>
        <v>255</v>
      </c>
      <c r="J316" s="9">
        <f t="shared" si="9"/>
        <v>1.0502642500000001</v>
      </c>
      <c r="K316" s="12"/>
      <c r="L316" s="9"/>
      <c r="M316" s="11"/>
    </row>
    <row r="317" spans="4:13" x14ac:dyDescent="0.25">
      <c r="D317" s="8">
        <f t="shared" si="4"/>
        <v>260</v>
      </c>
      <c r="E317" s="9">
        <f t="shared" si="11"/>
        <v>1030</v>
      </c>
      <c r="F317" s="12">
        <f t="shared" si="2"/>
        <v>1.03</v>
      </c>
      <c r="G317" s="9"/>
      <c r="H317" s="10"/>
      <c r="I317" s="9">
        <f t="shared" si="10"/>
        <v>260</v>
      </c>
      <c r="J317" s="9">
        <f t="shared" si="9"/>
        <v>1.0449320000000002</v>
      </c>
      <c r="K317" s="12"/>
      <c r="L317" s="9"/>
      <c r="M317" s="11"/>
    </row>
    <row r="318" spans="4:13" x14ac:dyDescent="0.25">
      <c r="D318" s="8">
        <f t="shared" si="4"/>
        <v>265</v>
      </c>
      <c r="E318" s="9">
        <f t="shared" si="11"/>
        <v>1032.5</v>
      </c>
      <c r="F318" s="12">
        <f t="shared" si="2"/>
        <v>1.0325</v>
      </c>
      <c r="G318" s="9"/>
      <c r="H318" s="10"/>
      <c r="I318" s="9">
        <f t="shared" si="10"/>
        <v>265</v>
      </c>
      <c r="J318" s="9">
        <f t="shared" si="9"/>
        <v>1.03962825</v>
      </c>
      <c r="K318" s="12"/>
      <c r="L318" s="9"/>
      <c r="M318" s="11"/>
    </row>
    <row r="319" spans="4:13" x14ac:dyDescent="0.25">
      <c r="D319" s="8">
        <f t="shared" si="4"/>
        <v>270</v>
      </c>
      <c r="E319" s="9">
        <f t="shared" si="11"/>
        <v>1035</v>
      </c>
      <c r="F319" s="12">
        <f t="shared" si="2"/>
        <v>1.0349999999999999</v>
      </c>
      <c r="G319" s="9"/>
      <c r="H319" s="10"/>
      <c r="I319" s="9">
        <f t="shared" si="10"/>
        <v>270</v>
      </c>
      <c r="J319" s="9">
        <f t="shared" si="9"/>
        <v>1.0343530000000001</v>
      </c>
      <c r="K319" s="12"/>
      <c r="L319" s="9"/>
      <c r="M319" s="11"/>
    </row>
    <row r="320" spans="4:13" x14ac:dyDescent="0.25">
      <c r="D320" s="8">
        <f t="shared" si="4"/>
        <v>275</v>
      </c>
      <c r="E320" s="9">
        <f t="shared" si="11"/>
        <v>1037.5</v>
      </c>
      <c r="F320" s="12">
        <f t="shared" si="2"/>
        <v>1.0375000000000001</v>
      </c>
      <c r="G320" s="9"/>
      <c r="H320" s="10"/>
      <c r="I320" s="9">
        <f t="shared" si="10"/>
        <v>275</v>
      </c>
      <c r="J320" s="9">
        <f t="shared" si="9"/>
        <v>1.0291062500000001</v>
      </c>
      <c r="K320" s="12"/>
      <c r="L320" s="9"/>
      <c r="M320" s="11"/>
    </row>
    <row r="321" spans="4:13" x14ac:dyDescent="0.25">
      <c r="D321" s="8">
        <f t="shared" si="4"/>
        <v>280</v>
      </c>
      <c r="E321" s="9">
        <f t="shared" si="11"/>
        <v>1040</v>
      </c>
      <c r="F321" s="12">
        <f t="shared" si="2"/>
        <v>1.04</v>
      </c>
      <c r="G321" s="9"/>
      <c r="H321" s="10"/>
      <c r="I321" s="9">
        <f t="shared" si="10"/>
        <v>280</v>
      </c>
      <c r="J321" s="9">
        <f t="shared" si="9"/>
        <v>1.0238880000000001</v>
      </c>
      <c r="K321" s="12"/>
      <c r="L321" s="9"/>
      <c r="M321" s="11"/>
    </row>
    <row r="322" spans="4:13" x14ac:dyDescent="0.25">
      <c r="D322" s="8">
        <f t="shared" si="4"/>
        <v>285</v>
      </c>
      <c r="E322" s="9">
        <f t="shared" si="11"/>
        <v>1042.5</v>
      </c>
      <c r="F322" s="12">
        <f t="shared" si="2"/>
        <v>1.0425</v>
      </c>
      <c r="G322" s="9"/>
      <c r="H322" s="10"/>
      <c r="I322" s="9">
        <f t="shared" si="10"/>
        <v>285</v>
      </c>
      <c r="J322" s="9">
        <f t="shared" si="9"/>
        <v>1.0186982500000001</v>
      </c>
      <c r="K322" s="12"/>
      <c r="L322" s="9"/>
      <c r="M322" s="11"/>
    </row>
    <row r="323" spans="4:13" x14ac:dyDescent="0.25">
      <c r="D323" s="8">
        <f t="shared" si="4"/>
        <v>290</v>
      </c>
      <c r="E323" s="9">
        <f t="shared" si="11"/>
        <v>1045</v>
      </c>
      <c r="F323" s="12">
        <f t="shared" si="2"/>
        <v>1.0449999999999999</v>
      </c>
      <c r="G323" s="9"/>
      <c r="H323" s="10"/>
      <c r="I323" s="9">
        <f t="shared" si="10"/>
        <v>290</v>
      </c>
      <c r="J323" s="9">
        <f t="shared" si="9"/>
        <v>1.0135369999999999</v>
      </c>
      <c r="K323" s="12"/>
      <c r="L323" s="9"/>
      <c r="M323" s="11"/>
    </row>
    <row r="324" spans="4:13" x14ac:dyDescent="0.25">
      <c r="D324" s="8">
        <f t="shared" si="4"/>
        <v>295</v>
      </c>
      <c r="E324" s="9">
        <f t="shared" si="11"/>
        <v>1047.5</v>
      </c>
      <c r="F324" s="12">
        <f t="shared" si="2"/>
        <v>1.0475000000000001</v>
      </c>
      <c r="G324" s="9"/>
      <c r="H324" s="10"/>
      <c r="I324" s="9">
        <f t="shared" si="10"/>
        <v>295</v>
      </c>
      <c r="J324" s="9">
        <f t="shared" si="9"/>
        <v>1.0084042500000001</v>
      </c>
      <c r="K324" s="12"/>
      <c r="L324" s="9"/>
      <c r="M324" s="11"/>
    </row>
    <row r="325" spans="4:13" x14ac:dyDescent="0.25">
      <c r="D325" s="8">
        <f t="shared" si="4"/>
        <v>300</v>
      </c>
      <c r="E325" s="9">
        <f t="shared" si="11"/>
        <v>1050</v>
      </c>
      <c r="F325" s="12">
        <f t="shared" si="2"/>
        <v>1.05</v>
      </c>
      <c r="G325" s="9"/>
      <c r="H325" s="10"/>
      <c r="I325" s="9">
        <f t="shared" si="10"/>
        <v>300</v>
      </c>
      <c r="J325" s="9">
        <f t="shared" si="9"/>
        <v>1.0033000000000001</v>
      </c>
      <c r="K325" s="12"/>
      <c r="L325" s="9"/>
      <c r="M325" s="11"/>
    </row>
    <row r="326" spans="4:13" x14ac:dyDescent="0.25">
      <c r="D326" s="8">
        <f t="shared" si="4"/>
        <v>305</v>
      </c>
      <c r="E326" s="9">
        <f t="shared" si="11"/>
        <v>1052.5</v>
      </c>
      <c r="F326" s="12">
        <f t="shared" si="2"/>
        <v>1.0525</v>
      </c>
      <c r="G326" s="9"/>
      <c r="H326" s="10"/>
      <c r="I326" s="9">
        <f t="shared" si="10"/>
        <v>305</v>
      </c>
      <c r="J326" s="9">
        <f t="shared" si="9"/>
        <v>0.99822425000000004</v>
      </c>
      <c r="K326" s="12"/>
      <c r="L326" s="9"/>
      <c r="M326" s="11"/>
    </row>
    <row r="327" spans="4:13" x14ac:dyDescent="0.25">
      <c r="D327" s="8">
        <f t="shared" si="4"/>
        <v>310</v>
      </c>
      <c r="E327" s="9">
        <f t="shared" si="11"/>
        <v>1055</v>
      </c>
      <c r="F327" s="12">
        <f t="shared" si="2"/>
        <v>1.0549999999999999</v>
      </c>
      <c r="G327" s="9"/>
      <c r="H327" s="10"/>
      <c r="I327" s="9">
        <f t="shared" si="10"/>
        <v>310</v>
      </c>
      <c r="J327" s="9">
        <f t="shared" si="9"/>
        <v>0.99317700000000009</v>
      </c>
      <c r="K327" s="12"/>
      <c r="L327" s="9"/>
      <c r="M327" s="11"/>
    </row>
    <row r="328" spans="4:13" x14ac:dyDescent="0.25">
      <c r="D328" s="8">
        <f>D327+5</f>
        <v>315</v>
      </c>
      <c r="E328" s="9">
        <f t="shared" si="11"/>
        <v>1057.5</v>
      </c>
      <c r="F328" s="12">
        <f t="shared" si="2"/>
        <v>1.0575000000000001</v>
      </c>
      <c r="G328" s="9"/>
      <c r="H328" s="10"/>
      <c r="I328" s="9">
        <f>I327+5</f>
        <v>315</v>
      </c>
      <c r="J328" s="9">
        <f t="shared" si="9"/>
        <v>0.98815825000000013</v>
      </c>
      <c r="K328" s="12"/>
      <c r="L328" s="9"/>
      <c r="M328" s="11"/>
    </row>
    <row r="329" spans="4:13" x14ac:dyDescent="0.25">
      <c r="D329" s="8">
        <f t="shared" si="4"/>
        <v>320</v>
      </c>
      <c r="E329" s="9">
        <f t="shared" si="11"/>
        <v>1060</v>
      </c>
      <c r="F329" s="12">
        <f t="shared" si="2"/>
        <v>1.06</v>
      </c>
      <c r="G329" s="9"/>
      <c r="H329" s="10"/>
      <c r="I329" s="9">
        <f t="shared" ref="I329:I358" si="12">I328+5</f>
        <v>320</v>
      </c>
      <c r="J329" s="9">
        <f t="shared" si="9"/>
        <v>0.98316800000000004</v>
      </c>
      <c r="K329" s="12"/>
      <c r="L329" s="9"/>
      <c r="M329" s="11"/>
    </row>
    <row r="330" spans="4:13" x14ac:dyDescent="0.25">
      <c r="D330" s="8">
        <f t="shared" si="4"/>
        <v>325</v>
      </c>
      <c r="E330" s="9">
        <f t="shared" si="11"/>
        <v>1062.5</v>
      </c>
      <c r="F330" s="12">
        <f t="shared" si="2"/>
        <v>1.0625</v>
      </c>
      <c r="G330" s="9"/>
      <c r="H330" s="10"/>
      <c r="I330" s="9">
        <f t="shared" si="12"/>
        <v>325</v>
      </c>
      <c r="J330" s="9">
        <f t="shared" si="9"/>
        <v>0.97820625000000005</v>
      </c>
      <c r="K330" s="12"/>
      <c r="L330" s="9"/>
      <c r="M330" s="11"/>
    </row>
    <row r="331" spans="4:13" x14ac:dyDescent="0.25">
      <c r="D331" s="8">
        <f t="shared" si="4"/>
        <v>330</v>
      </c>
      <c r="E331" s="9">
        <f t="shared" si="11"/>
        <v>1065</v>
      </c>
      <c r="F331" s="12">
        <f t="shared" si="2"/>
        <v>1.0649999999999999</v>
      </c>
      <c r="G331" s="9"/>
      <c r="H331" s="10"/>
      <c r="I331" s="9">
        <f t="shared" si="12"/>
        <v>330</v>
      </c>
      <c r="J331" s="9">
        <f t="shared" si="9"/>
        <v>0.97327300000000005</v>
      </c>
      <c r="K331" s="12"/>
      <c r="L331" s="9"/>
      <c r="M331" s="11"/>
    </row>
    <row r="332" spans="4:13" x14ac:dyDescent="0.25">
      <c r="D332" s="8">
        <f t="shared" si="4"/>
        <v>335</v>
      </c>
      <c r="E332" s="9">
        <f t="shared" si="11"/>
        <v>1067.5</v>
      </c>
      <c r="F332" s="12">
        <f t="shared" si="2"/>
        <v>1.0674999999999999</v>
      </c>
      <c r="G332" s="9"/>
      <c r="H332" s="10"/>
      <c r="I332" s="9">
        <f t="shared" si="12"/>
        <v>335</v>
      </c>
      <c r="J332" s="9">
        <f t="shared" si="9"/>
        <v>0.96836825000000015</v>
      </c>
      <c r="K332" s="12"/>
      <c r="L332" s="9"/>
      <c r="M332" s="11"/>
    </row>
    <row r="333" spans="4:13" x14ac:dyDescent="0.25">
      <c r="D333" s="8">
        <f t="shared" si="4"/>
        <v>340</v>
      </c>
      <c r="E333" s="9">
        <f t="shared" si="11"/>
        <v>1070</v>
      </c>
      <c r="F333" s="12">
        <f t="shared" si="2"/>
        <v>1.07</v>
      </c>
      <c r="G333" s="9"/>
      <c r="H333" s="10"/>
      <c r="I333" s="9">
        <f t="shared" si="12"/>
        <v>340</v>
      </c>
      <c r="J333" s="9">
        <f t="shared" si="9"/>
        <v>0.96349200000000002</v>
      </c>
      <c r="K333" s="12"/>
      <c r="L333" s="9"/>
      <c r="M333" s="11"/>
    </row>
    <row r="334" spans="4:13" x14ac:dyDescent="0.25">
      <c r="D334" s="8">
        <f t="shared" si="4"/>
        <v>345</v>
      </c>
      <c r="E334" s="9">
        <f t="shared" si="11"/>
        <v>1072.5</v>
      </c>
      <c r="F334" s="12">
        <f t="shared" ref="F334:F397" si="13">E334/1000</f>
        <v>1.0725</v>
      </c>
      <c r="G334" s="9"/>
      <c r="H334" s="10"/>
      <c r="I334" s="9">
        <f t="shared" si="12"/>
        <v>345</v>
      </c>
      <c r="J334" s="9">
        <f t="shared" si="9"/>
        <v>0.95864425000000009</v>
      </c>
      <c r="K334" s="12"/>
      <c r="L334" s="9"/>
      <c r="M334" s="11"/>
    </row>
    <row r="335" spans="4:13" x14ac:dyDescent="0.25">
      <c r="D335" s="8">
        <f t="shared" ref="D335:D358" si="14">D334+5</f>
        <v>350</v>
      </c>
      <c r="E335" s="9">
        <f t="shared" si="11"/>
        <v>1075</v>
      </c>
      <c r="F335" s="12">
        <f t="shared" si="13"/>
        <v>1.075</v>
      </c>
      <c r="G335" s="9"/>
      <c r="H335" s="10"/>
      <c r="I335" s="9">
        <f t="shared" si="12"/>
        <v>350</v>
      </c>
      <c r="J335" s="9">
        <f t="shared" si="9"/>
        <v>0.95382500000000014</v>
      </c>
      <c r="K335" s="12"/>
      <c r="L335" s="9"/>
      <c r="M335" s="11"/>
    </row>
    <row r="336" spans="4:13" x14ac:dyDescent="0.25">
      <c r="D336" s="8">
        <f t="shared" si="14"/>
        <v>355</v>
      </c>
      <c r="E336" s="9">
        <f t="shared" si="11"/>
        <v>1077.5</v>
      </c>
      <c r="F336" s="12">
        <f t="shared" si="13"/>
        <v>1.0774999999999999</v>
      </c>
      <c r="G336" s="9"/>
      <c r="H336" s="10"/>
      <c r="I336" s="9">
        <f t="shared" si="12"/>
        <v>355</v>
      </c>
      <c r="J336" s="9">
        <f t="shared" si="9"/>
        <v>0.94903425000000008</v>
      </c>
      <c r="K336" s="12"/>
      <c r="L336" s="9"/>
      <c r="M336" s="11"/>
    </row>
    <row r="337" spans="4:13" x14ac:dyDescent="0.25">
      <c r="D337" s="8">
        <f t="shared" si="14"/>
        <v>360</v>
      </c>
      <c r="E337" s="9">
        <f t="shared" si="11"/>
        <v>1080</v>
      </c>
      <c r="F337" s="12">
        <f t="shared" si="13"/>
        <v>1.08</v>
      </c>
      <c r="G337" s="9"/>
      <c r="H337" s="10"/>
      <c r="I337" s="9">
        <f t="shared" si="12"/>
        <v>360</v>
      </c>
      <c r="J337" s="9">
        <f t="shared" si="9"/>
        <v>0.94427200000000011</v>
      </c>
      <c r="K337" s="12"/>
      <c r="L337" s="9"/>
      <c r="M337" s="11"/>
    </row>
    <row r="338" spans="4:13" x14ac:dyDescent="0.25">
      <c r="D338" s="8">
        <f t="shared" si="14"/>
        <v>365</v>
      </c>
      <c r="E338" s="9">
        <f t="shared" si="11"/>
        <v>1082.5</v>
      </c>
      <c r="F338" s="12">
        <f t="shared" si="13"/>
        <v>1.0825</v>
      </c>
      <c r="G338" s="9"/>
      <c r="H338" s="10"/>
      <c r="I338" s="9">
        <f t="shared" si="12"/>
        <v>365</v>
      </c>
      <c r="J338" s="9">
        <f t="shared" si="9"/>
        <v>0.93953825000000013</v>
      </c>
      <c r="K338" s="12"/>
      <c r="L338" s="9"/>
      <c r="M338" s="11"/>
    </row>
    <row r="339" spans="4:13" x14ac:dyDescent="0.25">
      <c r="D339" s="8">
        <f t="shared" si="14"/>
        <v>370</v>
      </c>
      <c r="E339" s="9">
        <f t="shared" si="11"/>
        <v>1085</v>
      </c>
      <c r="F339" s="12">
        <f t="shared" si="13"/>
        <v>1.085</v>
      </c>
      <c r="G339" s="9"/>
      <c r="H339" s="10"/>
      <c r="I339" s="9">
        <f t="shared" si="12"/>
        <v>370</v>
      </c>
      <c r="J339" s="9">
        <f t="shared" si="9"/>
        <v>0.93483300000000003</v>
      </c>
      <c r="K339" s="12"/>
      <c r="L339" s="9"/>
      <c r="M339" s="11"/>
    </row>
    <row r="340" spans="4:13" x14ac:dyDescent="0.25">
      <c r="D340" s="8">
        <f t="shared" si="14"/>
        <v>375</v>
      </c>
      <c r="E340" s="9">
        <f t="shared" si="11"/>
        <v>1087.5</v>
      </c>
      <c r="F340" s="12">
        <f t="shared" si="13"/>
        <v>1.0874999999999999</v>
      </c>
      <c r="G340" s="9"/>
      <c r="H340" s="10"/>
      <c r="I340" s="9">
        <f t="shared" si="12"/>
        <v>375</v>
      </c>
      <c r="J340" s="9">
        <f t="shared" si="9"/>
        <v>0.93015625000000013</v>
      </c>
      <c r="K340" s="12"/>
      <c r="L340" s="9"/>
      <c r="M340" s="11"/>
    </row>
    <row r="341" spans="4:13" x14ac:dyDescent="0.25">
      <c r="D341" s="8">
        <f t="shared" si="14"/>
        <v>380</v>
      </c>
      <c r="E341" s="9">
        <f t="shared" si="11"/>
        <v>1090</v>
      </c>
      <c r="F341" s="12">
        <f t="shared" si="13"/>
        <v>1.0900000000000001</v>
      </c>
      <c r="G341" s="9"/>
      <c r="H341" s="10"/>
      <c r="I341" s="9">
        <f t="shared" si="12"/>
        <v>380</v>
      </c>
      <c r="J341" s="9">
        <f t="shared" si="9"/>
        <v>0.925508</v>
      </c>
      <c r="K341" s="12"/>
      <c r="L341" s="9"/>
      <c r="M341" s="11"/>
    </row>
    <row r="342" spans="4:13" x14ac:dyDescent="0.25">
      <c r="D342" s="8">
        <f t="shared" si="14"/>
        <v>385</v>
      </c>
      <c r="E342" s="9">
        <f t="shared" si="11"/>
        <v>1092.5</v>
      </c>
      <c r="F342" s="12">
        <f t="shared" si="13"/>
        <v>1.0925</v>
      </c>
      <c r="G342" s="9"/>
      <c r="H342" s="10"/>
      <c r="I342" s="9">
        <f t="shared" si="12"/>
        <v>385</v>
      </c>
      <c r="J342" s="9">
        <f t="shared" si="9"/>
        <v>0.92088825000000007</v>
      </c>
      <c r="K342" s="12"/>
      <c r="L342" s="9"/>
      <c r="M342" s="11"/>
    </row>
    <row r="343" spans="4:13" x14ac:dyDescent="0.25">
      <c r="D343" s="8">
        <f t="shared" si="14"/>
        <v>390</v>
      </c>
      <c r="E343" s="9">
        <f t="shared" si="11"/>
        <v>1095</v>
      </c>
      <c r="F343" s="12">
        <f t="shared" si="13"/>
        <v>1.095</v>
      </c>
      <c r="G343" s="9"/>
      <c r="H343" s="10"/>
      <c r="I343" s="9">
        <f t="shared" si="12"/>
        <v>390</v>
      </c>
      <c r="J343" s="9">
        <f t="shared" si="9"/>
        <v>0.91629700000000014</v>
      </c>
      <c r="K343" s="12"/>
      <c r="L343" s="9"/>
      <c r="M343" s="11"/>
    </row>
    <row r="344" spans="4:13" x14ac:dyDescent="0.25">
      <c r="D344" s="8">
        <f t="shared" si="14"/>
        <v>395</v>
      </c>
      <c r="E344" s="9">
        <f t="shared" si="11"/>
        <v>1097.5</v>
      </c>
      <c r="F344" s="12">
        <f t="shared" si="13"/>
        <v>1.0974999999999999</v>
      </c>
      <c r="G344" s="9"/>
      <c r="H344" s="10"/>
      <c r="I344" s="9">
        <f t="shared" si="12"/>
        <v>395</v>
      </c>
      <c r="J344" s="9">
        <f t="shared" si="9"/>
        <v>0.91173425000000008</v>
      </c>
      <c r="K344" s="12"/>
      <c r="L344" s="9"/>
      <c r="M344" s="11"/>
    </row>
    <row r="345" spans="4:13" x14ac:dyDescent="0.25">
      <c r="D345" s="8">
        <f t="shared" si="14"/>
        <v>400</v>
      </c>
      <c r="E345" s="9">
        <f t="shared" si="11"/>
        <v>1100</v>
      </c>
      <c r="F345" s="12">
        <f t="shared" si="13"/>
        <v>1.1000000000000001</v>
      </c>
      <c r="G345" s="9"/>
      <c r="H345" s="10"/>
      <c r="I345" s="9">
        <f t="shared" si="12"/>
        <v>400</v>
      </c>
      <c r="J345" s="9">
        <f t="shared" si="9"/>
        <v>0.90720000000000001</v>
      </c>
      <c r="K345" s="12"/>
      <c r="L345" s="9"/>
      <c r="M345" s="11"/>
    </row>
    <row r="346" spans="4:13" x14ac:dyDescent="0.25">
      <c r="D346" s="8">
        <f t="shared" si="14"/>
        <v>405</v>
      </c>
      <c r="E346" s="9">
        <v>1100</v>
      </c>
      <c r="F346" s="12">
        <f t="shared" si="13"/>
        <v>1.1000000000000001</v>
      </c>
      <c r="G346" s="9"/>
      <c r="H346" s="10"/>
      <c r="I346" s="9">
        <f t="shared" si="12"/>
        <v>405</v>
      </c>
      <c r="J346" s="9">
        <f t="shared" si="9"/>
        <v>0.90269425000000003</v>
      </c>
      <c r="K346" s="12"/>
      <c r="L346" s="9"/>
      <c r="M346" s="11"/>
    </row>
    <row r="347" spans="4:13" x14ac:dyDescent="0.25">
      <c r="D347" s="8">
        <f t="shared" si="14"/>
        <v>410</v>
      </c>
      <c r="E347" s="9">
        <v>1100</v>
      </c>
      <c r="F347" s="12">
        <f t="shared" si="13"/>
        <v>1.1000000000000001</v>
      </c>
      <c r="G347" s="9"/>
      <c r="H347" s="10"/>
      <c r="I347" s="9">
        <f t="shared" si="12"/>
        <v>410</v>
      </c>
      <c r="J347" s="9">
        <f t="shared" si="9"/>
        <v>0.89821700000000004</v>
      </c>
      <c r="K347" s="12"/>
      <c r="L347" s="9"/>
      <c r="M347" s="11"/>
    </row>
    <row r="348" spans="4:13" x14ac:dyDescent="0.25">
      <c r="D348" s="8">
        <f t="shared" si="14"/>
        <v>415</v>
      </c>
      <c r="E348" s="9">
        <v>1100</v>
      </c>
      <c r="F348" s="12">
        <f t="shared" si="13"/>
        <v>1.1000000000000001</v>
      </c>
      <c r="G348" s="9"/>
      <c r="H348" s="10"/>
      <c r="I348" s="9">
        <f t="shared" si="12"/>
        <v>415</v>
      </c>
      <c r="J348" s="9">
        <f t="shared" si="9"/>
        <v>0.89376824999999993</v>
      </c>
      <c r="K348" s="12"/>
      <c r="L348" s="9"/>
      <c r="M348" s="11"/>
    </row>
    <row r="349" spans="4:13" x14ac:dyDescent="0.25">
      <c r="D349" s="8">
        <f t="shared" si="14"/>
        <v>420</v>
      </c>
      <c r="E349" s="9">
        <v>1100</v>
      </c>
      <c r="F349" s="12">
        <f t="shared" si="13"/>
        <v>1.1000000000000001</v>
      </c>
      <c r="G349" s="9"/>
      <c r="H349" s="10"/>
      <c r="I349" s="9">
        <f t="shared" si="12"/>
        <v>420</v>
      </c>
      <c r="J349" s="9">
        <f t="shared" si="9"/>
        <v>0.88934800000000003</v>
      </c>
      <c r="K349" s="12"/>
      <c r="L349" s="9"/>
      <c r="M349" s="11"/>
    </row>
    <row r="350" spans="4:13" x14ac:dyDescent="0.25">
      <c r="D350" s="8">
        <f t="shared" si="14"/>
        <v>425</v>
      </c>
      <c r="E350" s="9">
        <v>1100</v>
      </c>
      <c r="F350" s="12">
        <f t="shared" si="13"/>
        <v>1.1000000000000001</v>
      </c>
      <c r="G350" s="9"/>
      <c r="H350" s="10"/>
      <c r="I350" s="9">
        <f t="shared" si="12"/>
        <v>425</v>
      </c>
      <c r="J350" s="9">
        <f t="shared" si="9"/>
        <v>0.88495625</v>
      </c>
      <c r="K350" s="12"/>
      <c r="L350" s="9"/>
      <c r="M350" s="11"/>
    </row>
    <row r="351" spans="4:13" x14ac:dyDescent="0.25">
      <c r="D351" s="8">
        <f t="shared" si="14"/>
        <v>430</v>
      </c>
      <c r="E351" s="9">
        <v>1100</v>
      </c>
      <c r="F351" s="12">
        <f t="shared" si="13"/>
        <v>1.1000000000000001</v>
      </c>
      <c r="G351" s="9"/>
      <c r="H351" s="10"/>
      <c r="I351" s="9">
        <f t="shared" si="12"/>
        <v>430</v>
      </c>
      <c r="J351" s="9">
        <f t="shared" si="9"/>
        <v>0.88059300000000007</v>
      </c>
      <c r="K351" s="12"/>
      <c r="L351" s="9"/>
      <c r="M351" s="11"/>
    </row>
    <row r="352" spans="4:13" x14ac:dyDescent="0.25">
      <c r="D352" s="8">
        <f t="shared" si="14"/>
        <v>435</v>
      </c>
      <c r="E352" s="9">
        <v>1100</v>
      </c>
      <c r="F352" s="12">
        <f t="shared" si="13"/>
        <v>1.1000000000000001</v>
      </c>
      <c r="G352" s="9"/>
      <c r="H352" s="10"/>
      <c r="I352" s="9">
        <f t="shared" si="12"/>
        <v>435</v>
      </c>
      <c r="J352" s="9">
        <f t="shared" si="9"/>
        <v>0.87625825000000002</v>
      </c>
      <c r="K352" s="12"/>
      <c r="L352" s="9"/>
      <c r="M352" s="11"/>
    </row>
    <row r="353" spans="4:13" x14ac:dyDescent="0.25">
      <c r="D353" s="8">
        <f t="shared" si="14"/>
        <v>440</v>
      </c>
      <c r="E353" s="9">
        <v>1100</v>
      </c>
      <c r="F353" s="12">
        <f t="shared" si="13"/>
        <v>1.1000000000000001</v>
      </c>
      <c r="G353" s="9"/>
      <c r="H353" s="10"/>
      <c r="I353" s="9">
        <f t="shared" si="12"/>
        <v>440</v>
      </c>
      <c r="J353" s="9">
        <f t="shared" si="9"/>
        <v>0.87195200000000006</v>
      </c>
      <c r="K353" s="12"/>
      <c r="L353" s="9"/>
      <c r="M353" s="11"/>
    </row>
    <row r="354" spans="4:13" x14ac:dyDescent="0.25">
      <c r="D354" s="8">
        <f t="shared" si="14"/>
        <v>445</v>
      </c>
      <c r="E354" s="9">
        <v>1100</v>
      </c>
      <c r="F354" s="12">
        <f t="shared" si="13"/>
        <v>1.1000000000000001</v>
      </c>
      <c r="G354" s="9"/>
      <c r="H354" s="10"/>
      <c r="I354" s="9">
        <f t="shared" si="12"/>
        <v>445</v>
      </c>
      <c r="J354" s="9">
        <f t="shared" si="9"/>
        <v>0.86767425000000009</v>
      </c>
      <c r="K354" s="12"/>
      <c r="L354" s="9"/>
      <c r="M354" s="11"/>
    </row>
    <row r="355" spans="4:13" x14ac:dyDescent="0.25">
      <c r="D355" s="8">
        <f t="shared" si="14"/>
        <v>450</v>
      </c>
      <c r="E355" s="9">
        <v>1100</v>
      </c>
      <c r="F355" s="12">
        <f t="shared" si="13"/>
        <v>1.1000000000000001</v>
      </c>
      <c r="G355" s="9"/>
      <c r="H355" s="10"/>
      <c r="I355" s="9">
        <f t="shared" si="12"/>
        <v>450</v>
      </c>
      <c r="J355" s="9">
        <f t="shared" si="9"/>
        <v>0.863425</v>
      </c>
      <c r="K355" s="12"/>
      <c r="L355" s="9"/>
      <c r="M355" s="11"/>
    </row>
    <row r="356" spans="4:13" x14ac:dyDescent="0.25">
      <c r="D356" s="8">
        <f t="shared" si="14"/>
        <v>455</v>
      </c>
      <c r="E356" s="9">
        <v>1100</v>
      </c>
      <c r="F356" s="12">
        <f t="shared" si="13"/>
        <v>1.1000000000000001</v>
      </c>
      <c r="G356" s="9"/>
      <c r="H356" s="10"/>
      <c r="I356" s="9">
        <f t="shared" si="12"/>
        <v>455</v>
      </c>
      <c r="J356" s="9">
        <f t="shared" si="9"/>
        <v>0.85920425000000011</v>
      </c>
      <c r="K356" s="12"/>
      <c r="L356" s="9"/>
      <c r="M356" s="11"/>
    </row>
    <row r="357" spans="4:13" x14ac:dyDescent="0.25">
      <c r="D357" s="8">
        <f t="shared" si="14"/>
        <v>460</v>
      </c>
      <c r="E357" s="9">
        <v>1100</v>
      </c>
      <c r="F357" s="12">
        <f t="shared" si="13"/>
        <v>1.1000000000000001</v>
      </c>
      <c r="G357" s="9"/>
      <c r="H357" s="10"/>
      <c r="I357" s="9">
        <f t="shared" si="12"/>
        <v>460</v>
      </c>
      <c r="J357" s="9">
        <f t="shared" si="9"/>
        <v>0.85501200000000011</v>
      </c>
      <c r="K357" s="12"/>
      <c r="L357" s="9"/>
      <c r="M357" s="11"/>
    </row>
    <row r="358" spans="4:13" x14ac:dyDescent="0.25">
      <c r="D358" s="8">
        <f t="shared" si="14"/>
        <v>465</v>
      </c>
      <c r="E358" s="9">
        <v>1100</v>
      </c>
      <c r="F358" s="12">
        <f t="shared" si="13"/>
        <v>1.1000000000000001</v>
      </c>
      <c r="G358" s="9"/>
      <c r="H358" s="10"/>
      <c r="I358" s="9">
        <f t="shared" si="12"/>
        <v>465</v>
      </c>
      <c r="J358" s="9">
        <f t="shared" si="9"/>
        <v>0.85084825000000008</v>
      </c>
      <c r="K358" s="12"/>
      <c r="L358" s="9"/>
      <c r="M358" s="11"/>
    </row>
    <row r="359" spans="4:13" x14ac:dyDescent="0.25">
      <c r="D359" s="8">
        <f>D358+5</f>
        <v>470</v>
      </c>
      <c r="E359" s="9">
        <v>1100</v>
      </c>
      <c r="F359" s="12">
        <f t="shared" si="13"/>
        <v>1.1000000000000001</v>
      </c>
      <c r="G359" s="9"/>
      <c r="H359" s="10"/>
      <c r="I359" s="9">
        <f>I358+5</f>
        <v>470</v>
      </c>
      <c r="J359" s="9">
        <f t="shared" si="9"/>
        <v>0.84671300000000005</v>
      </c>
      <c r="K359" s="12"/>
      <c r="L359" s="9"/>
      <c r="M359" s="11"/>
    </row>
    <row r="360" spans="4:13" x14ac:dyDescent="0.25">
      <c r="D360" s="8">
        <f t="shared" ref="D360:D381" si="15">D359+5</f>
        <v>475</v>
      </c>
      <c r="E360" s="9">
        <v>1100</v>
      </c>
      <c r="F360" s="12">
        <f t="shared" si="13"/>
        <v>1.1000000000000001</v>
      </c>
      <c r="G360" s="9"/>
      <c r="H360" s="10"/>
      <c r="I360" s="9">
        <f t="shared" ref="I360:I381" si="16">I359+5</f>
        <v>475</v>
      </c>
      <c r="J360" s="9">
        <f t="shared" si="9"/>
        <v>0.84260625000000011</v>
      </c>
      <c r="K360" s="12"/>
      <c r="L360" s="9"/>
      <c r="M360" s="11"/>
    </row>
    <row r="361" spans="4:13" x14ac:dyDescent="0.25">
      <c r="D361" s="8">
        <f t="shared" si="15"/>
        <v>480</v>
      </c>
      <c r="E361" s="9">
        <v>1100</v>
      </c>
      <c r="F361" s="12">
        <f t="shared" si="13"/>
        <v>1.1000000000000001</v>
      </c>
      <c r="G361" s="9"/>
      <c r="H361" s="10"/>
      <c r="I361" s="9">
        <f t="shared" si="16"/>
        <v>480</v>
      </c>
      <c r="J361" s="9">
        <f t="shared" si="9"/>
        <v>0.83852800000000005</v>
      </c>
      <c r="K361" s="12"/>
      <c r="L361" s="9"/>
      <c r="M361" s="11"/>
    </row>
    <row r="362" spans="4:13" x14ac:dyDescent="0.25">
      <c r="D362" s="8">
        <f t="shared" si="15"/>
        <v>485</v>
      </c>
      <c r="E362" s="9">
        <v>1100</v>
      </c>
      <c r="F362" s="12">
        <f t="shared" si="13"/>
        <v>1.1000000000000001</v>
      </c>
      <c r="G362" s="9"/>
      <c r="H362" s="10"/>
      <c r="I362" s="9">
        <f t="shared" si="16"/>
        <v>485</v>
      </c>
      <c r="J362" s="9">
        <f t="shared" si="9"/>
        <v>0.83447825000000009</v>
      </c>
      <c r="K362" s="12"/>
      <c r="L362" s="9"/>
      <c r="M362" s="11"/>
    </row>
    <row r="363" spans="4:13" x14ac:dyDescent="0.25">
      <c r="D363" s="8">
        <f t="shared" si="15"/>
        <v>490</v>
      </c>
      <c r="E363" s="9">
        <v>1100</v>
      </c>
      <c r="F363" s="12">
        <f t="shared" si="13"/>
        <v>1.1000000000000001</v>
      </c>
      <c r="G363" s="9"/>
      <c r="H363" s="10"/>
      <c r="I363" s="9">
        <f t="shared" si="16"/>
        <v>490</v>
      </c>
      <c r="J363" s="9">
        <f t="shared" ref="J363:J426" si="17">1.36-0.136*(I363/100)+0.0057*(I363/100)*(I363/100)</f>
        <v>0.830457</v>
      </c>
      <c r="K363" s="12"/>
      <c r="L363" s="9"/>
      <c r="M363" s="11"/>
    </row>
    <row r="364" spans="4:13" x14ac:dyDescent="0.25">
      <c r="D364" s="8">
        <f t="shared" si="15"/>
        <v>495</v>
      </c>
      <c r="E364" s="9">
        <v>1100</v>
      </c>
      <c r="F364" s="12">
        <f t="shared" si="13"/>
        <v>1.1000000000000001</v>
      </c>
      <c r="G364" s="9"/>
      <c r="H364" s="10"/>
      <c r="I364" s="9">
        <f t="shared" si="16"/>
        <v>495</v>
      </c>
      <c r="J364" s="9">
        <f t="shared" si="17"/>
        <v>0.82646425000000012</v>
      </c>
      <c r="K364" s="12"/>
      <c r="L364" s="9"/>
      <c r="M364" s="11"/>
    </row>
    <row r="365" spans="4:13" x14ac:dyDescent="0.25">
      <c r="D365" s="8">
        <f t="shared" si="15"/>
        <v>500</v>
      </c>
      <c r="E365" s="9">
        <v>1100</v>
      </c>
      <c r="F365" s="12">
        <f t="shared" si="13"/>
        <v>1.1000000000000001</v>
      </c>
      <c r="G365" s="9"/>
      <c r="H365" s="10"/>
      <c r="I365" s="9">
        <f t="shared" si="16"/>
        <v>500</v>
      </c>
      <c r="J365" s="9">
        <f t="shared" si="17"/>
        <v>0.82250000000000001</v>
      </c>
      <c r="K365" s="12"/>
      <c r="L365" s="9"/>
      <c r="M365" s="11"/>
    </row>
    <row r="366" spans="4:13" x14ac:dyDescent="0.25">
      <c r="D366" s="8">
        <f t="shared" si="15"/>
        <v>505</v>
      </c>
      <c r="E366" s="9">
        <v>1100</v>
      </c>
      <c r="F366" s="12">
        <f t="shared" si="13"/>
        <v>1.1000000000000001</v>
      </c>
      <c r="G366" s="9"/>
      <c r="H366" s="10"/>
      <c r="I366" s="9">
        <f t="shared" si="16"/>
        <v>505</v>
      </c>
      <c r="J366" s="9">
        <f t="shared" si="17"/>
        <v>0.81856424999999999</v>
      </c>
      <c r="K366" s="12"/>
      <c r="L366" s="9"/>
      <c r="M366" s="11"/>
    </row>
    <row r="367" spans="4:13" x14ac:dyDescent="0.25">
      <c r="D367" s="8">
        <f t="shared" si="15"/>
        <v>510</v>
      </c>
      <c r="E367" s="9">
        <v>1100</v>
      </c>
      <c r="F367" s="12">
        <f t="shared" si="13"/>
        <v>1.1000000000000001</v>
      </c>
      <c r="G367" s="9"/>
      <c r="H367" s="10"/>
      <c r="I367" s="9">
        <f t="shared" si="16"/>
        <v>510</v>
      </c>
      <c r="J367" s="9">
        <f t="shared" si="17"/>
        <v>0.81465700000000008</v>
      </c>
      <c r="K367" s="12"/>
      <c r="L367" s="9"/>
      <c r="M367" s="11"/>
    </row>
    <row r="368" spans="4:13" x14ac:dyDescent="0.25">
      <c r="D368" s="8">
        <f t="shared" si="15"/>
        <v>515</v>
      </c>
      <c r="E368" s="9">
        <v>1100</v>
      </c>
      <c r="F368" s="12">
        <f t="shared" si="13"/>
        <v>1.1000000000000001</v>
      </c>
      <c r="G368" s="9"/>
      <c r="H368" s="10"/>
      <c r="I368" s="9">
        <f t="shared" si="16"/>
        <v>515</v>
      </c>
      <c r="J368" s="9">
        <f t="shared" si="17"/>
        <v>0.81077825000000003</v>
      </c>
      <c r="K368" s="12"/>
      <c r="L368" s="9"/>
      <c r="M368" s="11"/>
    </row>
    <row r="369" spans="4:13" x14ac:dyDescent="0.25">
      <c r="D369" s="8">
        <f t="shared" si="15"/>
        <v>520</v>
      </c>
      <c r="E369" s="9">
        <v>1100</v>
      </c>
      <c r="F369" s="12">
        <f t="shared" si="13"/>
        <v>1.1000000000000001</v>
      </c>
      <c r="G369" s="9"/>
      <c r="H369" s="10"/>
      <c r="I369" s="9">
        <f t="shared" si="16"/>
        <v>520</v>
      </c>
      <c r="J369" s="9">
        <f t="shared" si="17"/>
        <v>0.80692800000000009</v>
      </c>
      <c r="K369" s="12"/>
      <c r="L369" s="9"/>
      <c r="M369" s="11"/>
    </row>
    <row r="370" spans="4:13" x14ac:dyDescent="0.25">
      <c r="D370" s="8">
        <f t="shared" si="15"/>
        <v>525</v>
      </c>
      <c r="E370" s="9">
        <v>1100</v>
      </c>
      <c r="F370" s="12">
        <f t="shared" si="13"/>
        <v>1.1000000000000001</v>
      </c>
      <c r="G370" s="9"/>
      <c r="H370" s="10"/>
      <c r="I370" s="9">
        <f t="shared" si="16"/>
        <v>525</v>
      </c>
      <c r="J370" s="9">
        <f t="shared" si="17"/>
        <v>0.80310625000000002</v>
      </c>
      <c r="K370" s="12"/>
      <c r="L370" s="9"/>
      <c r="M370" s="11"/>
    </row>
    <row r="371" spans="4:13" x14ac:dyDescent="0.25">
      <c r="D371" s="8">
        <f t="shared" si="15"/>
        <v>530</v>
      </c>
      <c r="E371" s="9">
        <v>1100</v>
      </c>
      <c r="F371" s="12">
        <f t="shared" si="13"/>
        <v>1.1000000000000001</v>
      </c>
      <c r="G371" s="9"/>
      <c r="H371" s="10"/>
      <c r="I371" s="9">
        <f t="shared" si="16"/>
        <v>530</v>
      </c>
      <c r="J371" s="9">
        <f t="shared" si="17"/>
        <v>0.79931300000000016</v>
      </c>
      <c r="K371" s="12"/>
      <c r="L371" s="9"/>
      <c r="M371" s="11"/>
    </row>
    <row r="372" spans="4:13" x14ac:dyDescent="0.25">
      <c r="D372" s="8">
        <f t="shared" si="15"/>
        <v>535</v>
      </c>
      <c r="E372" s="9">
        <v>1100</v>
      </c>
      <c r="F372" s="12">
        <f t="shared" si="13"/>
        <v>1.1000000000000001</v>
      </c>
      <c r="G372" s="9"/>
      <c r="H372" s="10"/>
      <c r="I372" s="9">
        <f t="shared" si="16"/>
        <v>535</v>
      </c>
      <c r="J372" s="9">
        <f t="shared" si="17"/>
        <v>0.79554825000000007</v>
      </c>
      <c r="K372" s="12"/>
      <c r="L372" s="9"/>
      <c r="M372" s="11"/>
    </row>
    <row r="373" spans="4:13" x14ac:dyDescent="0.25">
      <c r="D373" s="8">
        <f t="shared" si="15"/>
        <v>540</v>
      </c>
      <c r="E373" s="9">
        <v>1100</v>
      </c>
      <c r="F373" s="12">
        <f t="shared" si="13"/>
        <v>1.1000000000000001</v>
      </c>
      <c r="G373" s="9"/>
      <c r="H373" s="10"/>
      <c r="I373" s="9">
        <f t="shared" si="16"/>
        <v>540</v>
      </c>
      <c r="J373" s="9">
        <f t="shared" si="17"/>
        <v>0.79181200000000007</v>
      </c>
      <c r="K373" s="12"/>
      <c r="L373" s="9"/>
      <c r="M373" s="11"/>
    </row>
    <row r="374" spans="4:13" x14ac:dyDescent="0.25">
      <c r="D374" s="8">
        <f t="shared" si="15"/>
        <v>545</v>
      </c>
      <c r="E374" s="9">
        <v>1100</v>
      </c>
      <c r="F374" s="12">
        <f t="shared" si="13"/>
        <v>1.1000000000000001</v>
      </c>
      <c r="G374" s="9"/>
      <c r="H374" s="10"/>
      <c r="I374" s="9">
        <f t="shared" si="16"/>
        <v>545</v>
      </c>
      <c r="J374" s="9">
        <f t="shared" si="17"/>
        <v>0.78810425000000006</v>
      </c>
      <c r="K374" s="12"/>
      <c r="L374" s="9"/>
      <c r="M374" s="11"/>
    </row>
    <row r="375" spans="4:13" x14ac:dyDescent="0.25">
      <c r="D375" s="8">
        <f t="shared" si="15"/>
        <v>550</v>
      </c>
      <c r="E375" s="9">
        <v>1100</v>
      </c>
      <c r="F375" s="12">
        <f t="shared" si="13"/>
        <v>1.1000000000000001</v>
      </c>
      <c r="G375" s="9"/>
      <c r="H375" s="10"/>
      <c r="I375" s="9">
        <f t="shared" si="16"/>
        <v>550</v>
      </c>
      <c r="J375" s="9">
        <f t="shared" si="17"/>
        <v>0.78442500000000015</v>
      </c>
      <c r="K375" s="12"/>
      <c r="L375" s="9"/>
      <c r="M375" s="11"/>
    </row>
    <row r="376" spans="4:13" x14ac:dyDescent="0.25">
      <c r="D376" s="8">
        <f t="shared" si="15"/>
        <v>555</v>
      </c>
      <c r="E376" s="9">
        <v>1100</v>
      </c>
      <c r="F376" s="12">
        <f t="shared" si="13"/>
        <v>1.1000000000000001</v>
      </c>
      <c r="G376" s="9"/>
      <c r="H376" s="10"/>
      <c r="I376" s="9">
        <f t="shared" si="16"/>
        <v>555</v>
      </c>
      <c r="J376" s="9">
        <f t="shared" si="17"/>
        <v>0.78077425000000011</v>
      </c>
      <c r="K376" s="12"/>
      <c r="L376" s="9"/>
      <c r="M376" s="11"/>
    </row>
    <row r="377" spans="4:13" x14ac:dyDescent="0.25">
      <c r="D377" s="8">
        <f t="shared" si="15"/>
        <v>560</v>
      </c>
      <c r="E377" s="9">
        <v>1100</v>
      </c>
      <c r="F377" s="12">
        <f t="shared" si="13"/>
        <v>1.1000000000000001</v>
      </c>
      <c r="G377" s="9"/>
      <c r="H377" s="10"/>
      <c r="I377" s="9">
        <f t="shared" si="16"/>
        <v>560</v>
      </c>
      <c r="J377" s="9">
        <f t="shared" si="17"/>
        <v>0.77715200000000006</v>
      </c>
      <c r="K377" s="12"/>
      <c r="L377" s="9"/>
      <c r="M377" s="11"/>
    </row>
    <row r="378" spans="4:13" x14ac:dyDescent="0.25">
      <c r="D378" s="8">
        <f t="shared" si="15"/>
        <v>565</v>
      </c>
      <c r="E378" s="9">
        <v>1100</v>
      </c>
      <c r="F378" s="12">
        <f t="shared" si="13"/>
        <v>1.1000000000000001</v>
      </c>
      <c r="G378" s="9"/>
      <c r="H378" s="10"/>
      <c r="I378" s="9">
        <f t="shared" si="16"/>
        <v>565</v>
      </c>
      <c r="J378" s="9">
        <f t="shared" si="17"/>
        <v>0.77355825</v>
      </c>
      <c r="K378" s="12"/>
      <c r="L378" s="9"/>
      <c r="M378" s="11"/>
    </row>
    <row r="379" spans="4:13" x14ac:dyDescent="0.25">
      <c r="D379" s="8">
        <f t="shared" si="15"/>
        <v>570</v>
      </c>
      <c r="E379" s="9">
        <v>1100</v>
      </c>
      <c r="F379" s="12">
        <f t="shared" si="13"/>
        <v>1.1000000000000001</v>
      </c>
      <c r="G379" s="9"/>
      <c r="H379" s="10"/>
      <c r="I379" s="9">
        <f t="shared" si="16"/>
        <v>570</v>
      </c>
      <c r="J379" s="9">
        <f t="shared" si="17"/>
        <v>0.76999300000000004</v>
      </c>
      <c r="K379" s="12"/>
      <c r="L379" s="9"/>
      <c r="M379" s="11"/>
    </row>
    <row r="380" spans="4:13" x14ac:dyDescent="0.25">
      <c r="D380" s="8">
        <f t="shared" si="15"/>
        <v>575</v>
      </c>
      <c r="E380" s="9">
        <v>1100</v>
      </c>
      <c r="F380" s="12">
        <f t="shared" si="13"/>
        <v>1.1000000000000001</v>
      </c>
      <c r="G380" s="9"/>
      <c r="H380" s="10"/>
      <c r="I380" s="9">
        <f t="shared" si="16"/>
        <v>575</v>
      </c>
      <c r="J380" s="9">
        <f t="shared" si="17"/>
        <v>0.76645625000000006</v>
      </c>
      <c r="K380" s="12"/>
      <c r="L380" s="9"/>
      <c r="M380" s="11"/>
    </row>
    <row r="381" spans="4:13" x14ac:dyDescent="0.25">
      <c r="D381" s="8">
        <f t="shared" si="15"/>
        <v>580</v>
      </c>
      <c r="E381" s="9">
        <v>1100</v>
      </c>
      <c r="F381" s="12">
        <f t="shared" si="13"/>
        <v>1.1000000000000001</v>
      </c>
      <c r="G381" s="9"/>
      <c r="H381" s="10"/>
      <c r="I381" s="9">
        <f t="shared" si="16"/>
        <v>580</v>
      </c>
      <c r="J381" s="9">
        <f t="shared" si="17"/>
        <v>0.76294800000000007</v>
      </c>
      <c r="K381" s="12"/>
      <c r="L381" s="9"/>
      <c r="M381" s="11"/>
    </row>
    <row r="382" spans="4:13" x14ac:dyDescent="0.25">
      <c r="D382" s="8">
        <f>D381+5</f>
        <v>585</v>
      </c>
      <c r="E382" s="9">
        <v>1100</v>
      </c>
      <c r="F382" s="12">
        <f t="shared" si="13"/>
        <v>1.1000000000000001</v>
      </c>
      <c r="G382" s="9"/>
      <c r="H382" s="10"/>
      <c r="I382" s="9">
        <f>I381+5</f>
        <v>585</v>
      </c>
      <c r="J382" s="9">
        <f t="shared" si="17"/>
        <v>0.75946825000000007</v>
      </c>
      <c r="K382" s="12"/>
      <c r="L382" s="9"/>
      <c r="M382" s="11"/>
    </row>
    <row r="383" spans="4:13" x14ac:dyDescent="0.25">
      <c r="D383" s="8">
        <f t="shared" ref="D383:D446" si="18">D382+5</f>
        <v>590</v>
      </c>
      <c r="E383" s="9">
        <v>1100</v>
      </c>
      <c r="F383" s="12">
        <f t="shared" si="13"/>
        <v>1.1000000000000001</v>
      </c>
      <c r="G383" s="9"/>
      <c r="H383" s="10"/>
      <c r="I383" s="9">
        <f t="shared" ref="I383:I415" si="19">I382+5</f>
        <v>590</v>
      </c>
      <c r="J383" s="9">
        <f t="shared" si="17"/>
        <v>0.75601699999999994</v>
      </c>
      <c r="K383" s="12"/>
      <c r="L383" s="9"/>
      <c r="M383" s="11"/>
    </row>
    <row r="384" spans="4:13" x14ac:dyDescent="0.25">
      <c r="D384" s="8">
        <f t="shared" si="18"/>
        <v>595</v>
      </c>
      <c r="E384" s="9">
        <v>1100</v>
      </c>
      <c r="F384" s="12">
        <f t="shared" si="13"/>
        <v>1.1000000000000001</v>
      </c>
      <c r="G384" s="9"/>
      <c r="H384" s="10"/>
      <c r="I384" s="9">
        <f t="shared" si="19"/>
        <v>595</v>
      </c>
      <c r="J384" s="9">
        <f t="shared" si="17"/>
        <v>0.75259425000000002</v>
      </c>
      <c r="K384" s="12"/>
      <c r="L384" s="9"/>
      <c r="M384" s="11"/>
    </row>
    <row r="385" spans="4:13" x14ac:dyDescent="0.25">
      <c r="D385" s="8">
        <f t="shared" si="18"/>
        <v>600</v>
      </c>
      <c r="E385" s="9">
        <v>1100</v>
      </c>
      <c r="F385" s="12">
        <f t="shared" si="13"/>
        <v>1.1000000000000001</v>
      </c>
      <c r="G385" s="9"/>
      <c r="H385" s="10"/>
      <c r="I385" s="9">
        <f t="shared" si="19"/>
        <v>600</v>
      </c>
      <c r="J385" s="9">
        <f t="shared" si="17"/>
        <v>0.74920000000000009</v>
      </c>
      <c r="K385" s="12"/>
      <c r="L385" s="9"/>
      <c r="M385" s="11"/>
    </row>
    <row r="386" spans="4:13" x14ac:dyDescent="0.25">
      <c r="D386" s="8">
        <f t="shared" si="18"/>
        <v>605</v>
      </c>
      <c r="E386" s="9">
        <v>1100</v>
      </c>
      <c r="F386" s="12">
        <f t="shared" si="13"/>
        <v>1.1000000000000001</v>
      </c>
      <c r="G386" s="9"/>
      <c r="H386" s="10"/>
      <c r="I386" s="9">
        <f t="shared" si="19"/>
        <v>605</v>
      </c>
      <c r="J386" s="9">
        <f t="shared" si="17"/>
        <v>0.74583425000000003</v>
      </c>
      <c r="K386" s="12"/>
      <c r="L386" s="9"/>
      <c r="M386" s="11"/>
    </row>
    <row r="387" spans="4:13" x14ac:dyDescent="0.25">
      <c r="D387" s="8">
        <f t="shared" si="18"/>
        <v>610</v>
      </c>
      <c r="E387" s="9">
        <v>1100</v>
      </c>
      <c r="F387" s="12">
        <f t="shared" si="13"/>
        <v>1.1000000000000001</v>
      </c>
      <c r="G387" s="9"/>
      <c r="H387" s="10"/>
      <c r="I387" s="9">
        <f t="shared" si="19"/>
        <v>610</v>
      </c>
      <c r="J387" s="9">
        <f t="shared" si="17"/>
        <v>0.74249700000000007</v>
      </c>
      <c r="K387" s="12"/>
      <c r="L387" s="9"/>
      <c r="M387" s="11"/>
    </row>
    <row r="388" spans="4:13" x14ac:dyDescent="0.25">
      <c r="D388" s="8">
        <f t="shared" si="18"/>
        <v>615</v>
      </c>
      <c r="E388" s="9">
        <v>1100</v>
      </c>
      <c r="F388" s="12">
        <f t="shared" si="13"/>
        <v>1.1000000000000001</v>
      </c>
      <c r="G388" s="9"/>
      <c r="H388" s="10"/>
      <c r="I388" s="9">
        <f t="shared" si="19"/>
        <v>615</v>
      </c>
      <c r="J388" s="9">
        <f t="shared" si="17"/>
        <v>0.73918824999999999</v>
      </c>
      <c r="K388" s="12"/>
      <c r="L388" s="9"/>
      <c r="M388" s="11"/>
    </row>
    <row r="389" spans="4:13" x14ac:dyDescent="0.25">
      <c r="D389" s="8">
        <f t="shared" si="18"/>
        <v>620</v>
      </c>
      <c r="E389" s="9">
        <v>1100</v>
      </c>
      <c r="F389" s="12">
        <f t="shared" si="13"/>
        <v>1.1000000000000001</v>
      </c>
      <c r="G389" s="9"/>
      <c r="H389" s="10"/>
      <c r="I389" s="9">
        <f t="shared" si="19"/>
        <v>620</v>
      </c>
      <c r="J389" s="9">
        <f t="shared" si="17"/>
        <v>0.73590800000000001</v>
      </c>
      <c r="K389" s="12"/>
      <c r="L389" s="9"/>
      <c r="M389" s="11"/>
    </row>
    <row r="390" spans="4:13" x14ac:dyDescent="0.25">
      <c r="D390" s="8">
        <f t="shared" si="18"/>
        <v>625</v>
      </c>
      <c r="E390" s="9">
        <v>1100</v>
      </c>
      <c r="F390" s="12">
        <f t="shared" si="13"/>
        <v>1.1000000000000001</v>
      </c>
      <c r="G390" s="9"/>
      <c r="H390" s="10"/>
      <c r="I390" s="9">
        <f t="shared" si="19"/>
        <v>625</v>
      </c>
      <c r="J390" s="9">
        <f t="shared" si="17"/>
        <v>0.73265625000000001</v>
      </c>
      <c r="K390" s="12"/>
      <c r="L390" s="9"/>
      <c r="M390" s="11"/>
    </row>
    <row r="391" spans="4:13" x14ac:dyDescent="0.25">
      <c r="D391" s="8">
        <f t="shared" si="18"/>
        <v>630</v>
      </c>
      <c r="E391" s="9">
        <v>1100</v>
      </c>
      <c r="F391" s="12">
        <f t="shared" si="13"/>
        <v>1.1000000000000001</v>
      </c>
      <c r="G391" s="9"/>
      <c r="H391" s="10"/>
      <c r="I391" s="9">
        <f t="shared" si="19"/>
        <v>630</v>
      </c>
      <c r="J391" s="9">
        <f t="shared" si="17"/>
        <v>0.72943300000000011</v>
      </c>
      <c r="K391" s="12"/>
      <c r="L391" s="9"/>
      <c r="M391" s="11"/>
    </row>
    <row r="392" spans="4:13" x14ac:dyDescent="0.25">
      <c r="D392" s="8">
        <f t="shared" si="18"/>
        <v>635</v>
      </c>
      <c r="E392" s="9">
        <v>1100</v>
      </c>
      <c r="F392" s="12">
        <f t="shared" si="13"/>
        <v>1.1000000000000001</v>
      </c>
      <c r="G392" s="9"/>
      <c r="H392" s="10"/>
      <c r="I392" s="9">
        <f t="shared" si="19"/>
        <v>635</v>
      </c>
      <c r="J392" s="9">
        <f t="shared" si="17"/>
        <v>0.72623824999999997</v>
      </c>
      <c r="K392" s="12"/>
      <c r="L392" s="9"/>
      <c r="M392" s="11"/>
    </row>
    <row r="393" spans="4:13" x14ac:dyDescent="0.25">
      <c r="D393" s="8">
        <f t="shared" si="18"/>
        <v>640</v>
      </c>
      <c r="E393" s="9">
        <v>1100</v>
      </c>
      <c r="F393" s="12">
        <f t="shared" si="13"/>
        <v>1.1000000000000001</v>
      </c>
      <c r="G393" s="9"/>
      <c r="H393" s="10"/>
      <c r="I393" s="9">
        <f t="shared" si="19"/>
        <v>640</v>
      </c>
      <c r="J393" s="9">
        <f t="shared" si="17"/>
        <v>0.72307200000000005</v>
      </c>
      <c r="K393" s="12"/>
      <c r="L393" s="9"/>
      <c r="M393" s="11"/>
    </row>
    <row r="394" spans="4:13" x14ac:dyDescent="0.25">
      <c r="D394" s="8">
        <f t="shared" si="18"/>
        <v>645</v>
      </c>
      <c r="E394" s="9">
        <v>1100</v>
      </c>
      <c r="F394" s="12">
        <f t="shared" si="13"/>
        <v>1.1000000000000001</v>
      </c>
      <c r="G394" s="9"/>
      <c r="H394" s="10"/>
      <c r="I394" s="9">
        <f t="shared" si="19"/>
        <v>645</v>
      </c>
      <c r="J394" s="9">
        <f t="shared" si="17"/>
        <v>0.71993425</v>
      </c>
      <c r="K394" s="12"/>
      <c r="L394" s="9"/>
      <c r="M394" s="11"/>
    </row>
    <row r="395" spans="4:13" x14ac:dyDescent="0.25">
      <c r="D395" s="8">
        <f t="shared" si="18"/>
        <v>650</v>
      </c>
      <c r="E395" s="9">
        <v>1100</v>
      </c>
      <c r="F395" s="12">
        <f t="shared" si="13"/>
        <v>1.1000000000000001</v>
      </c>
      <c r="G395" s="9"/>
      <c r="H395" s="10"/>
      <c r="I395" s="9">
        <f t="shared" si="19"/>
        <v>650</v>
      </c>
      <c r="J395" s="9">
        <f t="shared" si="17"/>
        <v>0.71682500000000005</v>
      </c>
      <c r="K395" s="12"/>
      <c r="L395" s="9"/>
      <c r="M395" s="11"/>
    </row>
    <row r="396" spans="4:13" x14ac:dyDescent="0.25">
      <c r="D396" s="8">
        <f t="shared" si="18"/>
        <v>655</v>
      </c>
      <c r="E396" s="9">
        <v>1100</v>
      </c>
      <c r="F396" s="12">
        <f t="shared" si="13"/>
        <v>1.1000000000000001</v>
      </c>
      <c r="G396" s="9"/>
      <c r="H396" s="10"/>
      <c r="I396" s="9">
        <f t="shared" si="19"/>
        <v>655</v>
      </c>
      <c r="J396" s="9">
        <f t="shared" si="17"/>
        <v>0.71374425000000008</v>
      </c>
      <c r="K396" s="12"/>
      <c r="L396" s="9"/>
      <c r="M396" s="11"/>
    </row>
    <row r="397" spans="4:13" x14ac:dyDescent="0.25">
      <c r="D397" s="8">
        <f t="shared" si="18"/>
        <v>660</v>
      </c>
      <c r="E397" s="9">
        <v>1100</v>
      </c>
      <c r="F397" s="12">
        <f t="shared" si="13"/>
        <v>1.1000000000000001</v>
      </c>
      <c r="G397" s="9"/>
      <c r="H397" s="10"/>
      <c r="I397" s="9">
        <f t="shared" si="19"/>
        <v>660</v>
      </c>
      <c r="J397" s="9">
        <f t="shared" si="17"/>
        <v>0.71069199999999999</v>
      </c>
      <c r="K397" s="12"/>
      <c r="L397" s="9"/>
      <c r="M397" s="11"/>
    </row>
    <row r="398" spans="4:13" x14ac:dyDescent="0.25">
      <c r="D398" s="8">
        <f t="shared" si="18"/>
        <v>665</v>
      </c>
      <c r="E398" s="9">
        <v>1100</v>
      </c>
      <c r="F398" s="12">
        <f t="shared" ref="F398:F461" si="20">E398/1000</f>
        <v>1.1000000000000001</v>
      </c>
      <c r="G398" s="9"/>
      <c r="H398" s="10"/>
      <c r="I398" s="9">
        <f t="shared" si="19"/>
        <v>665</v>
      </c>
      <c r="J398" s="9">
        <f t="shared" si="17"/>
        <v>0.70766825</v>
      </c>
      <c r="K398" s="12"/>
      <c r="L398" s="9"/>
      <c r="M398" s="11"/>
    </row>
    <row r="399" spans="4:13" x14ac:dyDescent="0.25">
      <c r="D399" s="8">
        <f t="shared" si="18"/>
        <v>670</v>
      </c>
      <c r="E399" s="9">
        <v>1100</v>
      </c>
      <c r="F399" s="12">
        <f t="shared" si="20"/>
        <v>1.1000000000000001</v>
      </c>
      <c r="G399" s="9"/>
      <c r="H399" s="10"/>
      <c r="I399" s="9">
        <f t="shared" si="19"/>
        <v>670</v>
      </c>
      <c r="J399" s="9">
        <f t="shared" si="17"/>
        <v>0.70467299999999999</v>
      </c>
      <c r="K399" s="12"/>
      <c r="L399" s="9"/>
      <c r="M399" s="11"/>
    </row>
    <row r="400" spans="4:13" x14ac:dyDescent="0.25">
      <c r="D400" s="8">
        <f t="shared" si="18"/>
        <v>675</v>
      </c>
      <c r="E400" s="9">
        <v>1100</v>
      </c>
      <c r="F400" s="12">
        <f t="shared" si="20"/>
        <v>1.1000000000000001</v>
      </c>
      <c r="G400" s="9"/>
      <c r="H400" s="10"/>
      <c r="I400" s="9">
        <f t="shared" si="19"/>
        <v>675</v>
      </c>
      <c r="J400" s="9">
        <f t="shared" si="17"/>
        <v>0.70170625000000009</v>
      </c>
      <c r="K400" s="12"/>
      <c r="L400" s="9"/>
      <c r="M400" s="11"/>
    </row>
    <row r="401" spans="4:13" x14ac:dyDescent="0.25">
      <c r="D401" s="8">
        <f t="shared" si="18"/>
        <v>680</v>
      </c>
      <c r="E401" s="9">
        <v>1100</v>
      </c>
      <c r="F401" s="12">
        <f t="shared" si="20"/>
        <v>1.1000000000000001</v>
      </c>
      <c r="G401" s="9"/>
      <c r="H401" s="10"/>
      <c r="I401" s="9">
        <f t="shared" si="19"/>
        <v>680</v>
      </c>
      <c r="J401" s="9">
        <f t="shared" si="17"/>
        <v>0.69876800000000006</v>
      </c>
      <c r="K401" s="12"/>
      <c r="L401" s="9"/>
      <c r="M401" s="11"/>
    </row>
    <row r="402" spans="4:13" x14ac:dyDescent="0.25">
      <c r="D402" s="8">
        <f t="shared" si="18"/>
        <v>685</v>
      </c>
      <c r="E402" s="9">
        <v>1100</v>
      </c>
      <c r="F402" s="12">
        <f t="shared" si="20"/>
        <v>1.1000000000000001</v>
      </c>
      <c r="G402" s="9"/>
      <c r="H402" s="10"/>
      <c r="I402" s="9">
        <f t="shared" si="19"/>
        <v>685</v>
      </c>
      <c r="J402" s="9">
        <f t="shared" si="17"/>
        <v>0.69585825000000012</v>
      </c>
      <c r="K402" s="12"/>
      <c r="L402" s="9"/>
      <c r="M402" s="11"/>
    </row>
    <row r="403" spans="4:13" x14ac:dyDescent="0.25">
      <c r="D403" s="8">
        <f t="shared" si="18"/>
        <v>690</v>
      </c>
      <c r="E403" s="9">
        <v>1100</v>
      </c>
      <c r="F403" s="12">
        <f t="shared" si="20"/>
        <v>1.1000000000000001</v>
      </c>
      <c r="G403" s="9"/>
      <c r="H403" s="10"/>
      <c r="I403" s="9">
        <f t="shared" si="19"/>
        <v>690</v>
      </c>
      <c r="J403" s="9">
        <f t="shared" si="17"/>
        <v>0.69297699999999995</v>
      </c>
      <c r="K403" s="12"/>
      <c r="L403" s="9"/>
      <c r="M403" s="11"/>
    </row>
    <row r="404" spans="4:13" x14ac:dyDescent="0.25">
      <c r="D404" s="8">
        <f t="shared" si="18"/>
        <v>695</v>
      </c>
      <c r="E404" s="9">
        <v>1100</v>
      </c>
      <c r="F404" s="12">
        <f t="shared" si="20"/>
        <v>1.1000000000000001</v>
      </c>
      <c r="G404" s="9"/>
      <c r="H404" s="10"/>
      <c r="I404" s="9">
        <f t="shared" si="19"/>
        <v>695</v>
      </c>
      <c r="J404" s="9">
        <f t="shared" si="17"/>
        <v>0.69012425000000011</v>
      </c>
      <c r="K404" s="12"/>
      <c r="L404" s="9"/>
      <c r="M404" s="11"/>
    </row>
    <row r="405" spans="4:13" x14ac:dyDescent="0.25">
      <c r="D405" s="8">
        <f t="shared" si="18"/>
        <v>700</v>
      </c>
      <c r="E405" s="9">
        <v>1100</v>
      </c>
      <c r="F405" s="12">
        <f t="shared" si="20"/>
        <v>1.1000000000000001</v>
      </c>
      <c r="G405" s="9"/>
      <c r="H405" s="10"/>
      <c r="I405" s="9">
        <f t="shared" si="19"/>
        <v>700</v>
      </c>
      <c r="J405" s="9">
        <f t="shared" si="17"/>
        <v>0.68730000000000002</v>
      </c>
      <c r="K405" s="12"/>
      <c r="L405" s="9"/>
      <c r="M405" s="11"/>
    </row>
    <row r="406" spans="4:13" x14ac:dyDescent="0.25">
      <c r="D406" s="8">
        <f t="shared" si="18"/>
        <v>705</v>
      </c>
      <c r="E406" s="9">
        <v>1100</v>
      </c>
      <c r="F406" s="12">
        <f t="shared" si="20"/>
        <v>1.1000000000000001</v>
      </c>
      <c r="G406" s="9"/>
      <c r="H406" s="10"/>
      <c r="I406" s="9">
        <f t="shared" si="19"/>
        <v>705</v>
      </c>
      <c r="J406" s="9">
        <f t="shared" si="17"/>
        <v>0.68450425000000004</v>
      </c>
      <c r="K406" s="12"/>
      <c r="L406" s="9"/>
      <c r="M406" s="11"/>
    </row>
    <row r="407" spans="4:13" x14ac:dyDescent="0.25">
      <c r="D407" s="8">
        <f t="shared" si="18"/>
        <v>710</v>
      </c>
      <c r="E407" s="9">
        <v>1100</v>
      </c>
      <c r="F407" s="12">
        <f t="shared" si="20"/>
        <v>1.1000000000000001</v>
      </c>
      <c r="G407" s="9"/>
      <c r="H407" s="10"/>
      <c r="I407" s="9">
        <f t="shared" si="19"/>
        <v>710</v>
      </c>
      <c r="J407" s="9">
        <f t="shared" si="17"/>
        <v>0.68173700000000004</v>
      </c>
      <c r="K407" s="12"/>
      <c r="L407" s="9"/>
      <c r="M407" s="11"/>
    </row>
    <row r="408" spans="4:13" x14ac:dyDescent="0.25">
      <c r="D408" s="8">
        <f t="shared" si="18"/>
        <v>715</v>
      </c>
      <c r="E408" s="9">
        <v>1100</v>
      </c>
      <c r="F408" s="12">
        <f t="shared" si="20"/>
        <v>1.1000000000000001</v>
      </c>
      <c r="G408" s="9"/>
      <c r="H408" s="10"/>
      <c r="I408" s="9">
        <f t="shared" si="19"/>
        <v>715</v>
      </c>
      <c r="J408" s="9">
        <f t="shared" si="17"/>
        <v>0.67899825000000003</v>
      </c>
      <c r="K408" s="12"/>
      <c r="L408" s="9"/>
      <c r="M408" s="11"/>
    </row>
    <row r="409" spans="4:13" x14ac:dyDescent="0.25">
      <c r="D409" s="8">
        <f t="shared" si="18"/>
        <v>720</v>
      </c>
      <c r="E409" s="9">
        <v>1100</v>
      </c>
      <c r="F409" s="12">
        <f t="shared" si="20"/>
        <v>1.1000000000000001</v>
      </c>
      <c r="G409" s="9"/>
      <c r="H409" s="10"/>
      <c r="I409" s="9">
        <f t="shared" si="19"/>
        <v>720</v>
      </c>
      <c r="J409" s="9">
        <f t="shared" si="17"/>
        <v>0.676288</v>
      </c>
      <c r="K409" s="12"/>
      <c r="L409" s="9"/>
      <c r="M409" s="11"/>
    </row>
    <row r="410" spans="4:13" x14ac:dyDescent="0.25">
      <c r="D410" s="8">
        <f t="shared" si="18"/>
        <v>725</v>
      </c>
      <c r="E410" s="9">
        <v>1100</v>
      </c>
      <c r="F410" s="12">
        <f t="shared" si="20"/>
        <v>1.1000000000000001</v>
      </c>
      <c r="G410" s="9"/>
      <c r="H410" s="10"/>
      <c r="I410" s="9">
        <f t="shared" si="19"/>
        <v>725</v>
      </c>
      <c r="J410" s="9">
        <f t="shared" si="17"/>
        <v>0.67360624999999996</v>
      </c>
      <c r="K410" s="12"/>
      <c r="L410" s="9"/>
      <c r="M410" s="11"/>
    </row>
    <row r="411" spans="4:13" x14ac:dyDescent="0.25">
      <c r="D411" s="8">
        <f t="shared" si="18"/>
        <v>730</v>
      </c>
      <c r="E411" s="9">
        <v>1100</v>
      </c>
      <c r="F411" s="12">
        <f t="shared" si="20"/>
        <v>1.1000000000000001</v>
      </c>
      <c r="G411" s="9"/>
      <c r="H411" s="10"/>
      <c r="I411" s="9">
        <f t="shared" si="19"/>
        <v>730</v>
      </c>
      <c r="J411" s="9">
        <f t="shared" si="17"/>
        <v>0.67095300000000013</v>
      </c>
      <c r="K411" s="12"/>
      <c r="L411" s="9"/>
      <c r="M411" s="11"/>
    </row>
    <row r="412" spans="4:13" x14ac:dyDescent="0.25">
      <c r="D412" s="8">
        <f t="shared" si="18"/>
        <v>735</v>
      </c>
      <c r="E412" s="9">
        <v>1100</v>
      </c>
      <c r="F412" s="12">
        <f t="shared" si="20"/>
        <v>1.1000000000000001</v>
      </c>
      <c r="G412" s="9"/>
      <c r="H412" s="10"/>
      <c r="I412" s="9">
        <f t="shared" si="19"/>
        <v>735</v>
      </c>
      <c r="J412" s="9">
        <f t="shared" si="17"/>
        <v>0.66832825000000007</v>
      </c>
      <c r="K412" s="12"/>
      <c r="L412" s="9"/>
      <c r="M412" s="11"/>
    </row>
    <row r="413" spans="4:13" x14ac:dyDescent="0.25">
      <c r="D413" s="8">
        <f t="shared" si="18"/>
        <v>740</v>
      </c>
      <c r="E413" s="9">
        <v>1100</v>
      </c>
      <c r="F413" s="12">
        <f t="shared" si="20"/>
        <v>1.1000000000000001</v>
      </c>
      <c r="G413" s="9"/>
      <c r="H413" s="10"/>
      <c r="I413" s="9">
        <f t="shared" si="19"/>
        <v>740</v>
      </c>
      <c r="J413" s="9">
        <f t="shared" si="17"/>
        <v>0.66573199999999999</v>
      </c>
      <c r="K413" s="12"/>
      <c r="L413" s="9"/>
      <c r="M413" s="11"/>
    </row>
    <row r="414" spans="4:13" x14ac:dyDescent="0.25">
      <c r="D414" s="8">
        <f t="shared" si="18"/>
        <v>745</v>
      </c>
      <c r="E414" s="9">
        <v>1100</v>
      </c>
      <c r="F414" s="12">
        <f t="shared" si="20"/>
        <v>1.1000000000000001</v>
      </c>
      <c r="G414" s="9"/>
      <c r="H414" s="10"/>
      <c r="I414" s="9">
        <f t="shared" si="19"/>
        <v>745</v>
      </c>
      <c r="J414" s="9">
        <f t="shared" si="17"/>
        <v>0.66316425000000001</v>
      </c>
      <c r="K414" s="12"/>
      <c r="L414" s="9"/>
      <c r="M414" s="11"/>
    </row>
    <row r="415" spans="4:13" x14ac:dyDescent="0.25">
      <c r="D415" s="8">
        <f t="shared" si="18"/>
        <v>750</v>
      </c>
      <c r="E415" s="9">
        <v>1100</v>
      </c>
      <c r="F415" s="12">
        <f t="shared" si="20"/>
        <v>1.1000000000000001</v>
      </c>
      <c r="G415" s="9"/>
      <c r="H415" s="10"/>
      <c r="I415" s="9">
        <f t="shared" si="19"/>
        <v>750</v>
      </c>
      <c r="J415" s="9">
        <f t="shared" si="17"/>
        <v>0.66062500000000013</v>
      </c>
      <c r="K415" s="12"/>
      <c r="L415" s="9"/>
      <c r="M415" s="11"/>
    </row>
    <row r="416" spans="4:13" x14ac:dyDescent="0.25">
      <c r="D416" s="8">
        <f>D415+5</f>
        <v>755</v>
      </c>
      <c r="E416" s="9">
        <v>1100</v>
      </c>
      <c r="F416" s="12">
        <f t="shared" si="20"/>
        <v>1.1000000000000001</v>
      </c>
      <c r="G416" s="9"/>
      <c r="H416" s="10"/>
      <c r="I416" s="9">
        <f>I415+5</f>
        <v>755</v>
      </c>
      <c r="J416" s="9">
        <f t="shared" si="17"/>
        <v>0.6581142499999999</v>
      </c>
      <c r="K416" s="12"/>
      <c r="L416" s="9"/>
      <c r="M416" s="11"/>
    </row>
    <row r="417" spans="4:13" x14ac:dyDescent="0.25">
      <c r="D417" s="8">
        <f t="shared" si="18"/>
        <v>760</v>
      </c>
      <c r="E417" s="9">
        <v>1100</v>
      </c>
      <c r="F417" s="12">
        <f t="shared" si="20"/>
        <v>1.1000000000000001</v>
      </c>
      <c r="G417" s="9"/>
      <c r="H417" s="10"/>
      <c r="I417" s="9">
        <f t="shared" ref="I417:I439" si="21">I416+5</f>
        <v>760</v>
      </c>
      <c r="J417" s="9">
        <f t="shared" si="17"/>
        <v>0.65563199999999999</v>
      </c>
      <c r="K417" s="12"/>
      <c r="L417" s="9"/>
      <c r="M417" s="11"/>
    </row>
    <row r="418" spans="4:13" x14ac:dyDescent="0.25">
      <c r="D418" s="8">
        <f t="shared" si="18"/>
        <v>765</v>
      </c>
      <c r="E418" s="9">
        <v>1100</v>
      </c>
      <c r="F418" s="12">
        <f t="shared" si="20"/>
        <v>1.1000000000000001</v>
      </c>
      <c r="G418" s="9"/>
      <c r="H418" s="10"/>
      <c r="I418" s="9">
        <f t="shared" si="21"/>
        <v>765</v>
      </c>
      <c r="J418" s="9">
        <f t="shared" si="17"/>
        <v>0.65317824999999996</v>
      </c>
      <c r="K418" s="12"/>
      <c r="L418" s="9"/>
      <c r="M418" s="11"/>
    </row>
    <row r="419" spans="4:13" x14ac:dyDescent="0.25">
      <c r="D419" s="8">
        <f t="shared" si="18"/>
        <v>770</v>
      </c>
      <c r="E419" s="9">
        <v>1100</v>
      </c>
      <c r="F419" s="12">
        <f t="shared" si="20"/>
        <v>1.1000000000000001</v>
      </c>
      <c r="G419" s="9"/>
      <c r="H419" s="10"/>
      <c r="I419" s="9">
        <f t="shared" si="21"/>
        <v>770</v>
      </c>
      <c r="J419" s="9">
        <f t="shared" si="17"/>
        <v>0.65075300000000003</v>
      </c>
      <c r="K419" s="12"/>
      <c r="L419" s="9"/>
      <c r="M419" s="11"/>
    </row>
    <row r="420" spans="4:13" x14ac:dyDescent="0.25">
      <c r="D420" s="8">
        <f t="shared" si="18"/>
        <v>775</v>
      </c>
      <c r="E420" s="9">
        <v>1100</v>
      </c>
      <c r="F420" s="12">
        <f t="shared" si="20"/>
        <v>1.1000000000000001</v>
      </c>
      <c r="G420" s="9"/>
      <c r="H420" s="10"/>
      <c r="I420" s="9">
        <f t="shared" si="21"/>
        <v>775</v>
      </c>
      <c r="J420" s="9">
        <f t="shared" si="17"/>
        <v>0.64835624999999997</v>
      </c>
      <c r="K420" s="12"/>
      <c r="L420" s="9"/>
      <c r="M420" s="11"/>
    </row>
    <row r="421" spans="4:13" x14ac:dyDescent="0.25">
      <c r="D421" s="8">
        <f t="shared" si="18"/>
        <v>780</v>
      </c>
      <c r="E421" s="9">
        <v>1100</v>
      </c>
      <c r="F421" s="12">
        <f t="shared" si="20"/>
        <v>1.1000000000000001</v>
      </c>
      <c r="G421" s="9"/>
      <c r="H421" s="10"/>
      <c r="I421" s="9">
        <f t="shared" si="21"/>
        <v>780</v>
      </c>
      <c r="J421" s="9">
        <f t="shared" si="17"/>
        <v>0.64598800000000012</v>
      </c>
      <c r="K421" s="12"/>
      <c r="L421" s="9"/>
      <c r="M421" s="11"/>
    </row>
    <row r="422" spans="4:13" x14ac:dyDescent="0.25">
      <c r="D422" s="8">
        <f t="shared" si="18"/>
        <v>785</v>
      </c>
      <c r="E422" s="9">
        <v>1100</v>
      </c>
      <c r="F422" s="12">
        <f t="shared" si="20"/>
        <v>1.1000000000000001</v>
      </c>
      <c r="G422" s="9"/>
      <c r="H422" s="10"/>
      <c r="I422" s="9">
        <f t="shared" si="21"/>
        <v>785</v>
      </c>
      <c r="J422" s="9">
        <f t="shared" si="17"/>
        <v>0.64364825000000003</v>
      </c>
      <c r="K422" s="12"/>
      <c r="L422" s="9"/>
      <c r="M422" s="11"/>
    </row>
    <row r="423" spans="4:13" x14ac:dyDescent="0.25">
      <c r="D423" s="8">
        <f t="shared" si="18"/>
        <v>790</v>
      </c>
      <c r="E423" s="9">
        <v>1100</v>
      </c>
      <c r="F423" s="12">
        <f t="shared" si="20"/>
        <v>1.1000000000000001</v>
      </c>
      <c r="G423" s="9"/>
      <c r="H423" s="10"/>
      <c r="I423" s="9">
        <f t="shared" si="21"/>
        <v>790</v>
      </c>
      <c r="J423" s="9">
        <f t="shared" si="17"/>
        <v>0.64133700000000005</v>
      </c>
      <c r="K423" s="12"/>
      <c r="L423" s="9"/>
      <c r="M423" s="11"/>
    </row>
    <row r="424" spans="4:13" x14ac:dyDescent="0.25">
      <c r="D424" s="8">
        <f t="shared" si="18"/>
        <v>795</v>
      </c>
      <c r="E424" s="9">
        <v>1100</v>
      </c>
      <c r="F424" s="12">
        <f t="shared" si="20"/>
        <v>1.1000000000000001</v>
      </c>
      <c r="G424" s="9"/>
      <c r="H424" s="10"/>
      <c r="I424" s="9">
        <f t="shared" si="21"/>
        <v>795</v>
      </c>
      <c r="J424" s="9">
        <f t="shared" si="17"/>
        <v>0.63905424999999993</v>
      </c>
      <c r="K424" s="12"/>
      <c r="L424" s="9"/>
      <c r="M424" s="11"/>
    </row>
    <row r="425" spans="4:13" x14ac:dyDescent="0.25">
      <c r="D425" s="8">
        <f t="shared" si="18"/>
        <v>800</v>
      </c>
      <c r="E425" s="9">
        <v>1100</v>
      </c>
      <c r="F425" s="12">
        <f t="shared" si="20"/>
        <v>1.1000000000000001</v>
      </c>
      <c r="G425" s="9"/>
      <c r="H425" s="10"/>
      <c r="I425" s="9">
        <f t="shared" si="21"/>
        <v>800</v>
      </c>
      <c r="J425" s="9">
        <f t="shared" si="17"/>
        <v>0.63680000000000003</v>
      </c>
      <c r="K425" s="12"/>
      <c r="L425" s="9"/>
      <c r="M425" s="11"/>
    </row>
    <row r="426" spans="4:13" x14ac:dyDescent="0.25">
      <c r="D426" s="8">
        <f t="shared" si="18"/>
        <v>805</v>
      </c>
      <c r="E426" s="9">
        <v>1100</v>
      </c>
      <c r="F426" s="12">
        <f t="shared" si="20"/>
        <v>1.1000000000000001</v>
      </c>
      <c r="G426" s="9"/>
      <c r="H426" s="10"/>
      <c r="I426" s="9">
        <f t="shared" si="21"/>
        <v>805</v>
      </c>
      <c r="J426" s="9">
        <f t="shared" si="17"/>
        <v>0.63457425000000001</v>
      </c>
      <c r="K426" s="12"/>
      <c r="L426" s="9"/>
      <c r="M426" s="11"/>
    </row>
    <row r="427" spans="4:13" x14ac:dyDescent="0.25">
      <c r="D427" s="8">
        <f t="shared" si="18"/>
        <v>810</v>
      </c>
      <c r="E427" s="9">
        <v>1100</v>
      </c>
      <c r="F427" s="12">
        <f t="shared" si="20"/>
        <v>1.1000000000000001</v>
      </c>
      <c r="G427" s="9"/>
      <c r="H427" s="10"/>
      <c r="I427" s="9">
        <f t="shared" si="21"/>
        <v>810</v>
      </c>
      <c r="J427" s="9">
        <f t="shared" ref="J427:J490" si="22">1.36-0.136*(I427/100)+0.0057*(I427/100)*(I427/100)</f>
        <v>0.63237699999999997</v>
      </c>
      <c r="K427" s="12"/>
      <c r="L427" s="9"/>
      <c r="M427" s="11"/>
    </row>
    <row r="428" spans="4:13" x14ac:dyDescent="0.25">
      <c r="D428" s="8">
        <f t="shared" si="18"/>
        <v>815</v>
      </c>
      <c r="E428" s="9">
        <v>1100</v>
      </c>
      <c r="F428" s="12">
        <f t="shared" si="20"/>
        <v>1.1000000000000001</v>
      </c>
      <c r="G428" s="9"/>
      <c r="H428" s="10"/>
      <c r="I428" s="9">
        <f t="shared" si="21"/>
        <v>815</v>
      </c>
      <c r="J428" s="9">
        <f t="shared" si="22"/>
        <v>0.63020825000000014</v>
      </c>
      <c r="K428" s="12"/>
      <c r="L428" s="9"/>
      <c r="M428" s="11"/>
    </row>
    <row r="429" spans="4:13" x14ac:dyDescent="0.25">
      <c r="D429" s="8">
        <f t="shared" si="18"/>
        <v>820</v>
      </c>
      <c r="E429" s="9">
        <v>1100</v>
      </c>
      <c r="F429" s="12">
        <f t="shared" si="20"/>
        <v>1.1000000000000001</v>
      </c>
      <c r="G429" s="9"/>
      <c r="H429" s="10"/>
      <c r="I429" s="9">
        <f t="shared" si="21"/>
        <v>820</v>
      </c>
      <c r="J429" s="9">
        <f t="shared" si="22"/>
        <v>0.62806800000000007</v>
      </c>
      <c r="K429" s="12"/>
      <c r="L429" s="9"/>
      <c r="M429" s="11"/>
    </row>
    <row r="430" spans="4:13" x14ac:dyDescent="0.25">
      <c r="D430" s="8">
        <f t="shared" si="18"/>
        <v>825</v>
      </c>
      <c r="E430" s="9">
        <v>1100</v>
      </c>
      <c r="F430" s="12">
        <f t="shared" si="20"/>
        <v>1.1000000000000001</v>
      </c>
      <c r="G430" s="9"/>
      <c r="H430" s="10"/>
      <c r="I430" s="9">
        <f t="shared" si="21"/>
        <v>825</v>
      </c>
      <c r="J430" s="9">
        <f t="shared" si="22"/>
        <v>0.62595624999999999</v>
      </c>
      <c r="K430" s="12"/>
      <c r="L430" s="9"/>
      <c r="M430" s="11"/>
    </row>
    <row r="431" spans="4:13" x14ac:dyDescent="0.25">
      <c r="D431" s="8">
        <f t="shared" si="18"/>
        <v>830</v>
      </c>
      <c r="E431" s="9">
        <v>1100</v>
      </c>
      <c r="F431" s="12">
        <f t="shared" si="20"/>
        <v>1.1000000000000001</v>
      </c>
      <c r="G431" s="9"/>
      <c r="H431" s="10"/>
      <c r="I431" s="9">
        <f t="shared" si="21"/>
        <v>830</v>
      </c>
      <c r="J431" s="9">
        <f t="shared" si="22"/>
        <v>0.6238729999999999</v>
      </c>
      <c r="K431" s="12"/>
      <c r="L431" s="9"/>
      <c r="M431" s="11"/>
    </row>
    <row r="432" spans="4:13" x14ac:dyDescent="0.25">
      <c r="D432" s="8">
        <f t="shared" si="18"/>
        <v>835</v>
      </c>
      <c r="E432" s="9">
        <v>1100</v>
      </c>
      <c r="F432" s="12">
        <f t="shared" si="20"/>
        <v>1.1000000000000001</v>
      </c>
      <c r="G432" s="9"/>
      <c r="H432" s="10"/>
      <c r="I432" s="9">
        <f t="shared" si="21"/>
        <v>835</v>
      </c>
      <c r="J432" s="9">
        <f t="shared" si="22"/>
        <v>0.62181825000000013</v>
      </c>
      <c r="K432" s="12"/>
      <c r="L432" s="9"/>
      <c r="M432" s="11"/>
    </row>
    <row r="433" spans="4:13" x14ac:dyDescent="0.25">
      <c r="D433" s="8">
        <f t="shared" si="18"/>
        <v>840</v>
      </c>
      <c r="E433" s="9">
        <v>1100</v>
      </c>
      <c r="F433" s="12">
        <f t="shared" si="20"/>
        <v>1.1000000000000001</v>
      </c>
      <c r="G433" s="9"/>
      <c r="H433" s="10"/>
      <c r="I433" s="9">
        <f t="shared" si="21"/>
        <v>840</v>
      </c>
      <c r="J433" s="9">
        <f t="shared" si="22"/>
        <v>0.61979200000000012</v>
      </c>
      <c r="K433" s="12"/>
      <c r="L433" s="9"/>
      <c r="M433" s="11"/>
    </row>
    <row r="434" spans="4:13" x14ac:dyDescent="0.25">
      <c r="D434" s="8">
        <f t="shared" si="18"/>
        <v>845</v>
      </c>
      <c r="E434" s="9">
        <v>1100</v>
      </c>
      <c r="F434" s="12">
        <f t="shared" si="20"/>
        <v>1.1000000000000001</v>
      </c>
      <c r="G434" s="9"/>
      <c r="H434" s="10"/>
      <c r="I434" s="9">
        <f t="shared" si="21"/>
        <v>845</v>
      </c>
      <c r="J434" s="9">
        <f t="shared" si="22"/>
        <v>0.61779424999999999</v>
      </c>
      <c r="K434" s="12"/>
      <c r="L434" s="9"/>
      <c r="M434" s="11"/>
    </row>
    <row r="435" spans="4:13" x14ac:dyDescent="0.25">
      <c r="D435" s="8">
        <f t="shared" si="18"/>
        <v>850</v>
      </c>
      <c r="E435" s="9">
        <v>1100</v>
      </c>
      <c r="F435" s="12">
        <f t="shared" si="20"/>
        <v>1.1000000000000001</v>
      </c>
      <c r="G435" s="9"/>
      <c r="H435" s="10"/>
      <c r="I435" s="9">
        <f t="shared" si="21"/>
        <v>850</v>
      </c>
      <c r="J435" s="9">
        <f t="shared" si="22"/>
        <v>0.61582499999999996</v>
      </c>
      <c r="K435" s="12"/>
      <c r="L435" s="9"/>
      <c r="M435" s="11"/>
    </row>
    <row r="436" spans="4:13" x14ac:dyDescent="0.25">
      <c r="D436" s="8">
        <f t="shared" si="18"/>
        <v>855</v>
      </c>
      <c r="E436" s="9">
        <v>1100</v>
      </c>
      <c r="F436" s="12">
        <f t="shared" si="20"/>
        <v>1.1000000000000001</v>
      </c>
      <c r="G436" s="9"/>
      <c r="H436" s="10"/>
      <c r="I436" s="9">
        <f t="shared" si="21"/>
        <v>855</v>
      </c>
      <c r="J436" s="9">
        <f t="shared" si="22"/>
        <v>0.61388424999999991</v>
      </c>
      <c r="K436" s="12"/>
      <c r="L436" s="9"/>
      <c r="M436" s="11"/>
    </row>
    <row r="437" spans="4:13" x14ac:dyDescent="0.25">
      <c r="D437" s="8">
        <f t="shared" si="18"/>
        <v>860</v>
      </c>
      <c r="E437" s="9">
        <v>1100</v>
      </c>
      <c r="F437" s="12">
        <f t="shared" si="20"/>
        <v>1.1000000000000001</v>
      </c>
      <c r="G437" s="9"/>
      <c r="H437" s="10"/>
      <c r="I437" s="9">
        <f t="shared" si="21"/>
        <v>860</v>
      </c>
      <c r="J437" s="9">
        <f t="shared" si="22"/>
        <v>0.61197200000000018</v>
      </c>
      <c r="K437" s="12"/>
      <c r="L437" s="9"/>
      <c r="M437" s="11"/>
    </row>
    <row r="438" spans="4:13" x14ac:dyDescent="0.25">
      <c r="D438" s="8">
        <f t="shared" si="18"/>
        <v>865</v>
      </c>
      <c r="E438" s="9">
        <v>1100</v>
      </c>
      <c r="F438" s="12">
        <f t="shared" si="20"/>
        <v>1.1000000000000001</v>
      </c>
      <c r="G438" s="9"/>
      <c r="H438" s="10"/>
      <c r="I438" s="9">
        <f t="shared" si="21"/>
        <v>865</v>
      </c>
      <c r="J438" s="9">
        <f t="shared" si="22"/>
        <v>0.61008825</v>
      </c>
      <c r="K438" s="12"/>
      <c r="L438" s="9"/>
      <c r="M438" s="11"/>
    </row>
    <row r="439" spans="4:13" x14ac:dyDescent="0.25">
      <c r="D439" s="8">
        <f t="shared" si="18"/>
        <v>870</v>
      </c>
      <c r="E439" s="9">
        <v>1100</v>
      </c>
      <c r="F439" s="12">
        <f t="shared" si="20"/>
        <v>1.1000000000000001</v>
      </c>
      <c r="G439" s="9"/>
      <c r="H439" s="10"/>
      <c r="I439" s="9">
        <f t="shared" si="21"/>
        <v>870</v>
      </c>
      <c r="J439" s="9">
        <f t="shared" si="22"/>
        <v>0.60823300000000002</v>
      </c>
      <c r="K439" s="12"/>
      <c r="L439" s="9"/>
      <c r="M439" s="11"/>
    </row>
    <row r="440" spans="4:13" x14ac:dyDescent="0.25">
      <c r="D440" s="8">
        <f>D439+5</f>
        <v>875</v>
      </c>
      <c r="E440" s="9">
        <v>1100</v>
      </c>
      <c r="F440" s="12">
        <f t="shared" si="20"/>
        <v>1.1000000000000001</v>
      </c>
      <c r="G440" s="9"/>
      <c r="H440" s="10"/>
      <c r="I440" s="9">
        <f>I439+5</f>
        <v>875</v>
      </c>
      <c r="J440" s="9">
        <f t="shared" si="22"/>
        <v>0.60640624999999992</v>
      </c>
      <c r="K440" s="12"/>
      <c r="L440" s="9"/>
      <c r="M440" s="11"/>
    </row>
    <row r="441" spans="4:13" x14ac:dyDescent="0.25">
      <c r="D441" s="8">
        <f t="shared" si="18"/>
        <v>880</v>
      </c>
      <c r="E441" s="9">
        <v>1100</v>
      </c>
      <c r="F441" s="12">
        <f t="shared" si="20"/>
        <v>1.1000000000000001</v>
      </c>
      <c r="G441" s="9"/>
      <c r="H441" s="10"/>
      <c r="I441" s="9">
        <f t="shared" ref="I441:I447" si="23">I440+5</f>
        <v>880</v>
      </c>
      <c r="J441" s="9">
        <f t="shared" si="22"/>
        <v>0.60460800000000003</v>
      </c>
      <c r="K441" s="12"/>
      <c r="L441" s="9"/>
      <c r="M441" s="11"/>
    </row>
    <row r="442" spans="4:13" x14ac:dyDescent="0.25">
      <c r="D442" s="8">
        <f t="shared" si="18"/>
        <v>885</v>
      </c>
      <c r="E442" s="9">
        <v>1100</v>
      </c>
      <c r="F442" s="12">
        <f t="shared" si="20"/>
        <v>1.1000000000000001</v>
      </c>
      <c r="G442" s="9"/>
      <c r="H442" s="10"/>
      <c r="I442" s="9">
        <f t="shared" si="23"/>
        <v>885</v>
      </c>
      <c r="J442" s="9">
        <f t="shared" si="22"/>
        <v>0.60283825000000002</v>
      </c>
      <c r="K442" s="12"/>
      <c r="L442" s="9"/>
      <c r="M442" s="11"/>
    </row>
    <row r="443" spans="4:13" x14ac:dyDescent="0.25">
      <c r="D443" s="8">
        <f t="shared" si="18"/>
        <v>890</v>
      </c>
      <c r="E443" s="9">
        <v>1100</v>
      </c>
      <c r="F443" s="12">
        <f t="shared" si="20"/>
        <v>1.1000000000000001</v>
      </c>
      <c r="G443" s="9"/>
      <c r="H443" s="10"/>
      <c r="I443" s="9">
        <f t="shared" si="23"/>
        <v>890</v>
      </c>
      <c r="J443" s="9">
        <f t="shared" si="22"/>
        <v>0.60109699999999999</v>
      </c>
      <c r="K443" s="12"/>
      <c r="L443" s="9"/>
      <c r="M443" s="11"/>
    </row>
    <row r="444" spans="4:13" x14ac:dyDescent="0.25">
      <c r="D444" s="8">
        <f t="shared" si="18"/>
        <v>895</v>
      </c>
      <c r="E444" s="9">
        <v>1100</v>
      </c>
      <c r="F444" s="12">
        <f t="shared" si="20"/>
        <v>1.1000000000000001</v>
      </c>
      <c r="G444" s="9"/>
      <c r="H444" s="10"/>
      <c r="I444" s="9">
        <f t="shared" si="23"/>
        <v>895</v>
      </c>
      <c r="J444" s="9">
        <f t="shared" si="22"/>
        <v>0.59938424999999995</v>
      </c>
      <c r="K444" s="12"/>
      <c r="L444" s="9"/>
      <c r="M444" s="11"/>
    </row>
    <row r="445" spans="4:13" x14ac:dyDescent="0.25">
      <c r="D445" s="8">
        <f t="shared" si="18"/>
        <v>900</v>
      </c>
      <c r="E445" s="9">
        <v>1100</v>
      </c>
      <c r="F445" s="12">
        <f t="shared" si="20"/>
        <v>1.1000000000000001</v>
      </c>
      <c r="G445" s="9"/>
      <c r="H445" s="10"/>
      <c r="I445" s="9">
        <f t="shared" si="23"/>
        <v>900</v>
      </c>
      <c r="J445" s="9">
        <f t="shared" si="22"/>
        <v>0.5976999999999999</v>
      </c>
      <c r="K445" s="12"/>
      <c r="L445" s="9"/>
      <c r="M445" s="11"/>
    </row>
    <row r="446" spans="4:13" x14ac:dyDescent="0.25">
      <c r="D446" s="8">
        <f t="shared" si="18"/>
        <v>905</v>
      </c>
      <c r="E446" s="9">
        <v>1100</v>
      </c>
      <c r="F446" s="12">
        <f t="shared" si="20"/>
        <v>1.1000000000000001</v>
      </c>
      <c r="G446" s="9"/>
      <c r="H446" s="10"/>
      <c r="I446" s="9">
        <f t="shared" si="23"/>
        <v>905</v>
      </c>
      <c r="J446" s="9">
        <f t="shared" si="22"/>
        <v>0.59604425000000005</v>
      </c>
      <c r="K446" s="12"/>
      <c r="L446" s="9"/>
      <c r="M446" s="11"/>
    </row>
    <row r="447" spans="4:13" x14ac:dyDescent="0.25">
      <c r="D447" s="8">
        <f t="shared" ref="D447" si="24">D446+5</f>
        <v>910</v>
      </c>
      <c r="E447" s="9">
        <v>1100</v>
      </c>
      <c r="F447" s="12">
        <f t="shared" si="20"/>
        <v>1.1000000000000001</v>
      </c>
      <c r="G447" s="9"/>
      <c r="H447" s="10"/>
      <c r="I447" s="9">
        <f t="shared" si="23"/>
        <v>910</v>
      </c>
      <c r="J447" s="9">
        <f t="shared" si="22"/>
        <v>0.59441699999999997</v>
      </c>
      <c r="K447" s="12"/>
      <c r="L447" s="9"/>
      <c r="M447" s="11"/>
    </row>
    <row r="448" spans="4:13" x14ac:dyDescent="0.25">
      <c r="D448" s="8">
        <f>D447+5</f>
        <v>915</v>
      </c>
      <c r="E448" s="9">
        <v>1100</v>
      </c>
      <c r="F448" s="12">
        <f t="shared" si="20"/>
        <v>1.1000000000000001</v>
      </c>
      <c r="G448" s="9"/>
      <c r="H448" s="10"/>
      <c r="I448" s="9">
        <f>I447+5</f>
        <v>915</v>
      </c>
      <c r="J448" s="9">
        <f t="shared" si="22"/>
        <v>0.59281824999999999</v>
      </c>
      <c r="K448" s="12"/>
      <c r="L448" s="9"/>
      <c r="M448" s="11"/>
    </row>
    <row r="449" spans="4:13" x14ac:dyDescent="0.25">
      <c r="D449" s="8">
        <f t="shared" ref="D449:D471" si="25">D448+5</f>
        <v>920</v>
      </c>
      <c r="E449" s="9">
        <v>1100</v>
      </c>
      <c r="F449" s="12">
        <f t="shared" si="20"/>
        <v>1.1000000000000001</v>
      </c>
      <c r="G449" s="9"/>
      <c r="H449" s="10"/>
      <c r="I449" s="9">
        <f t="shared" ref="I449:I471" si="26">I448+5</f>
        <v>920</v>
      </c>
      <c r="J449" s="9">
        <f t="shared" si="22"/>
        <v>0.591248</v>
      </c>
      <c r="K449" s="12"/>
      <c r="L449" s="9"/>
      <c r="M449" s="11"/>
    </row>
    <row r="450" spans="4:13" x14ac:dyDescent="0.25">
      <c r="D450" s="8">
        <f t="shared" si="25"/>
        <v>925</v>
      </c>
      <c r="E450" s="9">
        <v>1100</v>
      </c>
      <c r="F450" s="12">
        <f t="shared" si="20"/>
        <v>1.1000000000000001</v>
      </c>
      <c r="G450" s="9"/>
      <c r="H450" s="10"/>
      <c r="I450" s="9">
        <f t="shared" si="26"/>
        <v>925</v>
      </c>
      <c r="J450" s="9">
        <f t="shared" si="22"/>
        <v>0.5897062500000001</v>
      </c>
      <c r="K450" s="12"/>
      <c r="L450" s="9"/>
      <c r="M450" s="11"/>
    </row>
    <row r="451" spans="4:13" x14ac:dyDescent="0.25">
      <c r="D451" s="8">
        <f t="shared" si="25"/>
        <v>930</v>
      </c>
      <c r="E451" s="9">
        <v>1100</v>
      </c>
      <c r="F451" s="12">
        <f t="shared" si="20"/>
        <v>1.1000000000000001</v>
      </c>
      <c r="G451" s="9"/>
      <c r="H451" s="10"/>
      <c r="I451" s="9">
        <f t="shared" si="26"/>
        <v>930</v>
      </c>
      <c r="J451" s="9">
        <f t="shared" si="22"/>
        <v>0.58819300000000008</v>
      </c>
      <c r="K451" s="12"/>
      <c r="L451" s="9"/>
      <c r="M451" s="11"/>
    </row>
    <row r="452" spans="4:13" x14ac:dyDescent="0.25">
      <c r="D452" s="8">
        <f t="shared" si="25"/>
        <v>935</v>
      </c>
      <c r="E452" s="9">
        <v>1100</v>
      </c>
      <c r="F452" s="12">
        <f t="shared" si="20"/>
        <v>1.1000000000000001</v>
      </c>
      <c r="G452" s="9"/>
      <c r="H452" s="10"/>
      <c r="I452" s="9">
        <f t="shared" si="26"/>
        <v>935</v>
      </c>
      <c r="J452" s="9">
        <f t="shared" si="22"/>
        <v>0.58670825000000004</v>
      </c>
      <c r="K452" s="12"/>
      <c r="L452" s="9"/>
      <c r="M452" s="11"/>
    </row>
    <row r="453" spans="4:13" x14ac:dyDescent="0.25">
      <c r="D453" s="8">
        <f t="shared" si="25"/>
        <v>940</v>
      </c>
      <c r="E453" s="9">
        <v>1100</v>
      </c>
      <c r="F453" s="12">
        <f t="shared" si="20"/>
        <v>1.1000000000000001</v>
      </c>
      <c r="G453" s="9"/>
      <c r="H453" s="10"/>
      <c r="I453" s="9">
        <f t="shared" si="26"/>
        <v>940</v>
      </c>
      <c r="J453" s="9">
        <f t="shared" si="22"/>
        <v>0.58525199999999988</v>
      </c>
      <c r="K453" s="12"/>
      <c r="L453" s="9"/>
      <c r="M453" s="11"/>
    </row>
    <row r="454" spans="4:13" x14ac:dyDescent="0.25">
      <c r="D454" s="8">
        <f t="shared" si="25"/>
        <v>945</v>
      </c>
      <c r="E454" s="9">
        <v>1100</v>
      </c>
      <c r="F454" s="12">
        <f t="shared" si="20"/>
        <v>1.1000000000000001</v>
      </c>
      <c r="G454" s="9"/>
      <c r="H454" s="10"/>
      <c r="I454" s="9">
        <f t="shared" si="26"/>
        <v>945</v>
      </c>
      <c r="J454" s="9">
        <f t="shared" si="22"/>
        <v>0.58382425000000016</v>
      </c>
      <c r="K454" s="12"/>
      <c r="L454" s="9"/>
      <c r="M454" s="11"/>
    </row>
    <row r="455" spans="4:13" x14ac:dyDescent="0.25">
      <c r="D455" s="8">
        <f t="shared" si="25"/>
        <v>950</v>
      </c>
      <c r="E455" s="9">
        <v>1100</v>
      </c>
      <c r="F455" s="12">
        <f t="shared" si="20"/>
        <v>1.1000000000000001</v>
      </c>
      <c r="G455" s="9"/>
      <c r="H455" s="10"/>
      <c r="I455" s="9">
        <f t="shared" si="26"/>
        <v>950</v>
      </c>
      <c r="J455" s="9">
        <f t="shared" si="22"/>
        <v>0.58242500000000008</v>
      </c>
      <c r="K455" s="12"/>
      <c r="L455" s="9"/>
      <c r="M455" s="11"/>
    </row>
    <row r="456" spans="4:13" x14ac:dyDescent="0.25">
      <c r="D456" s="8">
        <f t="shared" si="25"/>
        <v>955</v>
      </c>
      <c r="E456" s="9">
        <v>1100</v>
      </c>
      <c r="F456" s="12">
        <f t="shared" si="20"/>
        <v>1.1000000000000001</v>
      </c>
      <c r="G456" s="9"/>
      <c r="H456" s="10"/>
      <c r="I456" s="9">
        <f t="shared" si="26"/>
        <v>955</v>
      </c>
      <c r="J456" s="9">
        <f t="shared" si="22"/>
        <v>0.58105424999999999</v>
      </c>
      <c r="K456" s="12"/>
      <c r="L456" s="9"/>
      <c r="M456" s="11"/>
    </row>
    <row r="457" spans="4:13" x14ac:dyDescent="0.25">
      <c r="D457" s="8">
        <f t="shared" si="25"/>
        <v>960</v>
      </c>
      <c r="E457" s="9">
        <v>1100</v>
      </c>
      <c r="F457" s="12">
        <f t="shared" si="20"/>
        <v>1.1000000000000001</v>
      </c>
      <c r="G457" s="9"/>
      <c r="H457" s="10"/>
      <c r="I457" s="9">
        <f t="shared" si="26"/>
        <v>960</v>
      </c>
      <c r="J457" s="9">
        <f t="shared" si="22"/>
        <v>0.57971200000000001</v>
      </c>
      <c r="K457" s="12"/>
      <c r="L457" s="9"/>
      <c r="M457" s="11"/>
    </row>
    <row r="458" spans="4:13" x14ac:dyDescent="0.25">
      <c r="D458" s="8">
        <f t="shared" si="25"/>
        <v>965</v>
      </c>
      <c r="E458" s="9">
        <v>1100</v>
      </c>
      <c r="F458" s="12">
        <f t="shared" si="20"/>
        <v>1.1000000000000001</v>
      </c>
      <c r="G458" s="9"/>
      <c r="H458" s="10"/>
      <c r="I458" s="9">
        <f t="shared" si="26"/>
        <v>965</v>
      </c>
      <c r="J458" s="9">
        <f t="shared" si="22"/>
        <v>0.57839824999999989</v>
      </c>
      <c r="K458" s="12"/>
      <c r="L458" s="9"/>
      <c r="M458" s="11"/>
    </row>
    <row r="459" spans="4:13" x14ac:dyDescent="0.25">
      <c r="D459" s="8">
        <f t="shared" si="25"/>
        <v>970</v>
      </c>
      <c r="E459" s="9">
        <v>1100</v>
      </c>
      <c r="F459" s="12">
        <f t="shared" si="20"/>
        <v>1.1000000000000001</v>
      </c>
      <c r="G459" s="9"/>
      <c r="H459" s="10"/>
      <c r="I459" s="9">
        <f t="shared" si="26"/>
        <v>970</v>
      </c>
      <c r="J459" s="9">
        <f t="shared" si="22"/>
        <v>0.5771130000000001</v>
      </c>
      <c r="K459" s="12"/>
      <c r="L459" s="9"/>
      <c r="M459" s="11"/>
    </row>
    <row r="460" spans="4:13" x14ac:dyDescent="0.25">
      <c r="D460" s="8">
        <f t="shared" si="25"/>
        <v>975</v>
      </c>
      <c r="E460" s="9">
        <v>1100</v>
      </c>
      <c r="F460" s="12">
        <f t="shared" si="20"/>
        <v>1.1000000000000001</v>
      </c>
      <c r="G460" s="9"/>
      <c r="H460" s="10"/>
      <c r="I460" s="9">
        <f t="shared" si="26"/>
        <v>975</v>
      </c>
      <c r="J460" s="9">
        <f t="shared" si="22"/>
        <v>0.57585625000000007</v>
      </c>
      <c r="K460" s="12"/>
      <c r="L460" s="9"/>
      <c r="M460" s="11"/>
    </row>
    <row r="461" spans="4:13" x14ac:dyDescent="0.25">
      <c r="D461" s="8">
        <f t="shared" si="25"/>
        <v>980</v>
      </c>
      <c r="E461" s="9">
        <v>1100</v>
      </c>
      <c r="F461" s="12">
        <f t="shared" si="20"/>
        <v>1.1000000000000001</v>
      </c>
      <c r="G461" s="9"/>
      <c r="H461" s="10"/>
      <c r="I461" s="9">
        <f t="shared" si="26"/>
        <v>980</v>
      </c>
      <c r="J461" s="9">
        <f t="shared" si="22"/>
        <v>0.57462800000000003</v>
      </c>
      <c r="K461" s="12"/>
      <c r="L461" s="9"/>
      <c r="M461" s="11"/>
    </row>
    <row r="462" spans="4:13" x14ac:dyDescent="0.25">
      <c r="D462" s="8">
        <f t="shared" si="25"/>
        <v>985</v>
      </c>
      <c r="E462" s="9">
        <v>1100</v>
      </c>
      <c r="F462" s="12">
        <f t="shared" ref="F462:F505" si="27">E462/1000</f>
        <v>1.1000000000000001</v>
      </c>
      <c r="G462" s="9"/>
      <c r="H462" s="10"/>
      <c r="I462" s="9">
        <f t="shared" si="26"/>
        <v>985</v>
      </c>
      <c r="J462" s="9">
        <f t="shared" si="22"/>
        <v>0.57342824999999997</v>
      </c>
      <c r="K462" s="12"/>
      <c r="L462" s="9"/>
      <c r="M462" s="11"/>
    </row>
    <row r="463" spans="4:13" x14ac:dyDescent="0.25">
      <c r="D463" s="8">
        <f t="shared" si="25"/>
        <v>990</v>
      </c>
      <c r="E463" s="9">
        <v>1100</v>
      </c>
      <c r="F463" s="12">
        <f t="shared" si="27"/>
        <v>1.1000000000000001</v>
      </c>
      <c r="G463" s="9"/>
      <c r="H463" s="10"/>
      <c r="I463" s="9">
        <f t="shared" si="26"/>
        <v>990</v>
      </c>
      <c r="J463" s="9">
        <f t="shared" si="22"/>
        <v>0.57225700000000013</v>
      </c>
      <c r="K463" s="12"/>
      <c r="L463" s="9"/>
      <c r="M463" s="11"/>
    </row>
    <row r="464" spans="4:13" x14ac:dyDescent="0.25">
      <c r="D464" s="8">
        <f t="shared" si="25"/>
        <v>995</v>
      </c>
      <c r="E464" s="9">
        <v>1100</v>
      </c>
      <c r="F464" s="12">
        <f t="shared" si="27"/>
        <v>1.1000000000000001</v>
      </c>
      <c r="G464" s="9"/>
      <c r="H464" s="10"/>
      <c r="I464" s="9">
        <f t="shared" si="26"/>
        <v>995</v>
      </c>
      <c r="J464" s="9">
        <f t="shared" si="22"/>
        <v>0.57111425000000005</v>
      </c>
      <c r="K464" s="12"/>
      <c r="L464" s="9"/>
      <c r="M464" s="11"/>
    </row>
    <row r="465" spans="4:13" x14ac:dyDescent="0.25">
      <c r="D465" s="8">
        <f t="shared" si="25"/>
        <v>1000</v>
      </c>
      <c r="E465" s="9">
        <v>1100</v>
      </c>
      <c r="F465" s="12">
        <f t="shared" si="27"/>
        <v>1.1000000000000001</v>
      </c>
      <c r="G465" s="9"/>
      <c r="H465" s="10"/>
      <c r="I465" s="9">
        <f t="shared" si="26"/>
        <v>1000</v>
      </c>
      <c r="J465" s="9">
        <f t="shared" si="22"/>
        <v>0.57000000000000006</v>
      </c>
      <c r="K465" s="12"/>
      <c r="L465" s="9"/>
      <c r="M465" s="11"/>
    </row>
    <row r="466" spans="4:13" x14ac:dyDescent="0.25">
      <c r="D466" s="8">
        <f t="shared" si="25"/>
        <v>1005</v>
      </c>
      <c r="E466" s="9">
        <v>1100</v>
      </c>
      <c r="F466" s="12">
        <f t="shared" si="27"/>
        <v>1.1000000000000001</v>
      </c>
      <c r="G466" s="9"/>
      <c r="H466" s="10"/>
      <c r="I466" s="9">
        <f t="shared" si="26"/>
        <v>1005</v>
      </c>
      <c r="J466" s="9">
        <f t="shared" si="22"/>
        <v>0.56891424999999995</v>
      </c>
      <c r="K466" s="12"/>
      <c r="L466" s="9"/>
      <c r="M466" s="11"/>
    </row>
    <row r="467" spans="4:13" x14ac:dyDescent="0.25">
      <c r="D467" s="8">
        <f t="shared" si="25"/>
        <v>1010</v>
      </c>
      <c r="E467" s="9">
        <v>1100</v>
      </c>
      <c r="F467" s="12">
        <f t="shared" si="27"/>
        <v>1.1000000000000001</v>
      </c>
      <c r="G467" s="9"/>
      <c r="H467" s="10"/>
      <c r="I467" s="9">
        <f t="shared" si="26"/>
        <v>1010</v>
      </c>
      <c r="J467" s="9">
        <f t="shared" si="22"/>
        <v>0.56785699999999995</v>
      </c>
      <c r="K467" s="12"/>
      <c r="L467" s="9"/>
      <c r="M467" s="11"/>
    </row>
    <row r="468" spans="4:13" x14ac:dyDescent="0.25">
      <c r="D468" s="8">
        <f t="shared" si="25"/>
        <v>1015</v>
      </c>
      <c r="E468" s="9">
        <v>1100</v>
      </c>
      <c r="F468" s="12">
        <f t="shared" si="27"/>
        <v>1.1000000000000001</v>
      </c>
      <c r="G468" s="9"/>
      <c r="H468" s="10"/>
      <c r="I468" s="9">
        <f t="shared" si="26"/>
        <v>1015</v>
      </c>
      <c r="J468" s="9">
        <f t="shared" si="22"/>
        <v>0.56682825000000003</v>
      </c>
      <c r="K468" s="12"/>
      <c r="L468" s="9"/>
      <c r="M468" s="11"/>
    </row>
    <row r="469" spans="4:13" x14ac:dyDescent="0.25">
      <c r="D469" s="8">
        <f t="shared" si="25"/>
        <v>1020</v>
      </c>
      <c r="E469" s="9">
        <v>1100</v>
      </c>
      <c r="F469" s="12">
        <f t="shared" si="27"/>
        <v>1.1000000000000001</v>
      </c>
      <c r="G469" s="9"/>
      <c r="H469" s="10"/>
      <c r="I469" s="9">
        <f t="shared" si="26"/>
        <v>1020</v>
      </c>
      <c r="J469" s="9">
        <f t="shared" si="22"/>
        <v>0.565828</v>
      </c>
      <c r="K469" s="12"/>
      <c r="L469" s="9"/>
      <c r="M469" s="11"/>
    </row>
    <row r="470" spans="4:13" x14ac:dyDescent="0.25">
      <c r="D470" s="8">
        <f t="shared" si="25"/>
        <v>1025</v>
      </c>
      <c r="E470" s="9">
        <v>1100</v>
      </c>
      <c r="F470" s="12">
        <f t="shared" si="27"/>
        <v>1.1000000000000001</v>
      </c>
      <c r="G470" s="9"/>
      <c r="H470" s="10"/>
      <c r="I470" s="9">
        <f t="shared" si="26"/>
        <v>1025</v>
      </c>
      <c r="J470" s="9">
        <f t="shared" si="22"/>
        <v>0.56485625000000006</v>
      </c>
      <c r="K470" s="12"/>
      <c r="L470" s="9"/>
      <c r="M470" s="11"/>
    </row>
    <row r="471" spans="4:13" x14ac:dyDescent="0.25">
      <c r="D471" s="8">
        <f t="shared" si="25"/>
        <v>1030</v>
      </c>
      <c r="E471" s="9">
        <v>1100</v>
      </c>
      <c r="F471" s="12">
        <f t="shared" si="27"/>
        <v>1.1000000000000001</v>
      </c>
      <c r="G471" s="9"/>
      <c r="H471" s="10"/>
      <c r="I471" s="9">
        <f t="shared" si="26"/>
        <v>1030</v>
      </c>
      <c r="J471" s="9">
        <f t="shared" si="22"/>
        <v>0.56391299999999989</v>
      </c>
      <c r="K471" s="12"/>
      <c r="L471" s="9"/>
      <c r="M471" s="11"/>
    </row>
    <row r="472" spans="4:13" x14ac:dyDescent="0.25">
      <c r="D472" s="8">
        <f>D471+5</f>
        <v>1035</v>
      </c>
      <c r="E472" s="9">
        <v>1100</v>
      </c>
      <c r="F472" s="12">
        <f t="shared" si="27"/>
        <v>1.1000000000000001</v>
      </c>
      <c r="G472" s="9"/>
      <c r="H472" s="10"/>
      <c r="I472" s="9">
        <f>I471+5</f>
        <v>1035</v>
      </c>
      <c r="J472" s="9">
        <f t="shared" si="22"/>
        <v>0.56299825000000014</v>
      </c>
      <c r="K472" s="12"/>
      <c r="L472" s="9"/>
      <c r="M472" s="11"/>
    </row>
    <row r="473" spans="4:13" x14ac:dyDescent="0.25">
      <c r="D473" s="8">
        <f t="shared" ref="D473:D505" si="28">D472+5</f>
        <v>1040</v>
      </c>
      <c r="E473" s="9">
        <v>1100</v>
      </c>
      <c r="F473" s="12">
        <f t="shared" si="27"/>
        <v>1.1000000000000001</v>
      </c>
      <c r="G473" s="9"/>
      <c r="H473" s="10"/>
      <c r="I473" s="9">
        <f t="shared" ref="I473:I505" si="29">I472+5</f>
        <v>1040</v>
      </c>
      <c r="J473" s="9">
        <f t="shared" si="22"/>
        <v>0.56211200000000006</v>
      </c>
      <c r="K473" s="12"/>
      <c r="L473" s="9"/>
      <c r="M473" s="11"/>
    </row>
    <row r="474" spans="4:13" x14ac:dyDescent="0.25">
      <c r="D474" s="8">
        <f t="shared" si="28"/>
        <v>1045</v>
      </c>
      <c r="E474" s="9">
        <v>1100</v>
      </c>
      <c r="F474" s="12">
        <f t="shared" si="27"/>
        <v>1.1000000000000001</v>
      </c>
      <c r="G474" s="9"/>
      <c r="H474" s="10"/>
      <c r="I474" s="9">
        <f t="shared" si="29"/>
        <v>1045</v>
      </c>
      <c r="J474" s="9">
        <f t="shared" si="22"/>
        <v>0.56125425000000007</v>
      </c>
      <c r="K474" s="12"/>
      <c r="L474" s="9"/>
      <c r="M474" s="11"/>
    </row>
    <row r="475" spans="4:13" x14ac:dyDescent="0.25">
      <c r="D475" s="8">
        <f t="shared" si="28"/>
        <v>1050</v>
      </c>
      <c r="E475" s="9">
        <v>1100</v>
      </c>
      <c r="F475" s="12">
        <f t="shared" si="27"/>
        <v>1.1000000000000001</v>
      </c>
      <c r="G475" s="9"/>
      <c r="H475" s="10"/>
      <c r="I475" s="9">
        <f t="shared" si="29"/>
        <v>1050</v>
      </c>
      <c r="J475" s="9">
        <f t="shared" si="22"/>
        <v>0.56042499999999995</v>
      </c>
      <c r="K475" s="12"/>
      <c r="L475" s="9"/>
      <c r="M475" s="11"/>
    </row>
    <row r="476" spans="4:13" x14ac:dyDescent="0.25">
      <c r="D476" s="8">
        <f t="shared" si="28"/>
        <v>1055</v>
      </c>
      <c r="E476" s="9">
        <v>1100</v>
      </c>
      <c r="F476" s="12">
        <f t="shared" si="27"/>
        <v>1.1000000000000001</v>
      </c>
      <c r="G476" s="9"/>
      <c r="H476" s="10"/>
      <c r="I476" s="9">
        <f t="shared" si="29"/>
        <v>1055</v>
      </c>
      <c r="J476" s="9">
        <f t="shared" si="22"/>
        <v>0.55962424999999993</v>
      </c>
      <c r="K476" s="12"/>
      <c r="L476" s="9"/>
      <c r="M476" s="11"/>
    </row>
    <row r="477" spans="4:13" x14ac:dyDescent="0.25">
      <c r="D477" s="8">
        <f t="shared" si="28"/>
        <v>1060</v>
      </c>
      <c r="E477" s="9">
        <v>1100</v>
      </c>
      <c r="F477" s="12">
        <f t="shared" si="27"/>
        <v>1.1000000000000001</v>
      </c>
      <c r="G477" s="9"/>
      <c r="H477" s="10"/>
      <c r="I477" s="9">
        <f t="shared" si="29"/>
        <v>1060</v>
      </c>
      <c r="J477" s="9">
        <f t="shared" si="22"/>
        <v>0.55885200000000013</v>
      </c>
      <c r="K477" s="12"/>
      <c r="L477" s="9"/>
      <c r="M477" s="11"/>
    </row>
    <row r="478" spans="4:13" x14ac:dyDescent="0.25">
      <c r="D478" s="8">
        <f t="shared" si="28"/>
        <v>1065</v>
      </c>
      <c r="E478" s="9">
        <v>1100</v>
      </c>
      <c r="F478" s="12">
        <f t="shared" si="27"/>
        <v>1.1000000000000001</v>
      </c>
      <c r="G478" s="9"/>
      <c r="H478" s="10"/>
      <c r="I478" s="9">
        <f t="shared" si="29"/>
        <v>1065</v>
      </c>
      <c r="J478" s="9">
        <f t="shared" si="22"/>
        <v>0.55810824999999997</v>
      </c>
      <c r="K478" s="12"/>
      <c r="L478" s="9"/>
      <c r="M478" s="11"/>
    </row>
    <row r="479" spans="4:13" x14ac:dyDescent="0.25">
      <c r="D479" s="8">
        <f t="shared" si="28"/>
        <v>1070</v>
      </c>
      <c r="E479" s="9">
        <v>1100</v>
      </c>
      <c r="F479" s="12">
        <f t="shared" si="27"/>
        <v>1.1000000000000001</v>
      </c>
      <c r="G479" s="9"/>
      <c r="H479" s="10"/>
      <c r="I479" s="9">
        <f t="shared" si="29"/>
        <v>1070</v>
      </c>
      <c r="J479" s="9">
        <f t="shared" si="22"/>
        <v>0.55739299999999992</v>
      </c>
      <c r="K479" s="12"/>
      <c r="L479" s="9"/>
      <c r="M479" s="11"/>
    </row>
    <row r="480" spans="4:13" x14ac:dyDescent="0.25">
      <c r="D480" s="8">
        <f t="shared" si="28"/>
        <v>1075</v>
      </c>
      <c r="E480" s="9">
        <v>1100</v>
      </c>
      <c r="F480" s="12">
        <f t="shared" si="27"/>
        <v>1.1000000000000001</v>
      </c>
      <c r="G480" s="9"/>
      <c r="H480" s="10"/>
      <c r="I480" s="9">
        <f t="shared" si="29"/>
        <v>1075</v>
      </c>
      <c r="J480" s="9">
        <f t="shared" si="22"/>
        <v>0.55670624999999996</v>
      </c>
      <c r="K480" s="12"/>
      <c r="L480" s="9"/>
      <c r="M480" s="11"/>
    </row>
    <row r="481" spans="4:13" x14ac:dyDescent="0.25">
      <c r="D481" s="8">
        <f t="shared" si="28"/>
        <v>1080</v>
      </c>
      <c r="E481" s="9">
        <v>1100</v>
      </c>
      <c r="F481" s="12">
        <f t="shared" si="27"/>
        <v>1.1000000000000001</v>
      </c>
      <c r="G481" s="9"/>
      <c r="H481" s="10"/>
      <c r="I481" s="9">
        <f t="shared" si="29"/>
        <v>1080</v>
      </c>
      <c r="J481" s="9">
        <f t="shared" si="22"/>
        <v>0.5560480000000001</v>
      </c>
      <c r="K481" s="12"/>
      <c r="L481" s="9"/>
      <c r="M481" s="11"/>
    </row>
    <row r="482" spans="4:13" x14ac:dyDescent="0.25">
      <c r="D482" s="8">
        <f t="shared" si="28"/>
        <v>1085</v>
      </c>
      <c r="E482" s="9">
        <v>1100</v>
      </c>
      <c r="F482" s="12">
        <f t="shared" si="27"/>
        <v>1.1000000000000001</v>
      </c>
      <c r="G482" s="9"/>
      <c r="H482" s="10"/>
      <c r="I482" s="9">
        <f t="shared" si="29"/>
        <v>1085</v>
      </c>
      <c r="J482" s="9">
        <f t="shared" si="22"/>
        <v>0.55541825</v>
      </c>
      <c r="K482" s="12"/>
      <c r="L482" s="9"/>
      <c r="M482" s="11"/>
    </row>
    <row r="483" spans="4:13" x14ac:dyDescent="0.25">
      <c r="D483" s="8">
        <f t="shared" si="28"/>
        <v>1090</v>
      </c>
      <c r="E483" s="9">
        <v>1100</v>
      </c>
      <c r="F483" s="12">
        <f t="shared" si="27"/>
        <v>1.1000000000000001</v>
      </c>
      <c r="G483" s="9"/>
      <c r="H483" s="10"/>
      <c r="I483" s="9">
        <f t="shared" si="29"/>
        <v>1090</v>
      </c>
      <c r="J483" s="9">
        <f t="shared" si="22"/>
        <v>0.554817</v>
      </c>
      <c r="K483" s="12"/>
      <c r="L483" s="9"/>
      <c r="M483" s="11"/>
    </row>
    <row r="484" spans="4:13" x14ac:dyDescent="0.25">
      <c r="D484" s="8">
        <f t="shared" si="28"/>
        <v>1095</v>
      </c>
      <c r="E484" s="9">
        <v>1100</v>
      </c>
      <c r="F484" s="12">
        <f t="shared" si="27"/>
        <v>1.1000000000000001</v>
      </c>
      <c r="G484" s="9"/>
      <c r="H484" s="10"/>
      <c r="I484" s="9">
        <f t="shared" si="29"/>
        <v>1095</v>
      </c>
      <c r="J484" s="9">
        <f t="shared" si="22"/>
        <v>0.55424424999999999</v>
      </c>
      <c r="K484" s="12"/>
      <c r="L484" s="9"/>
      <c r="M484" s="11"/>
    </row>
    <row r="485" spans="4:13" x14ac:dyDescent="0.25">
      <c r="D485" s="8">
        <f t="shared" si="28"/>
        <v>1100</v>
      </c>
      <c r="E485" s="9">
        <v>1100</v>
      </c>
      <c r="F485" s="12">
        <f t="shared" si="27"/>
        <v>1.1000000000000001</v>
      </c>
      <c r="G485" s="9"/>
      <c r="H485" s="10"/>
      <c r="I485" s="9">
        <f t="shared" si="29"/>
        <v>1100</v>
      </c>
      <c r="J485" s="9">
        <f t="shared" si="22"/>
        <v>0.55370000000000019</v>
      </c>
      <c r="K485" s="12"/>
      <c r="L485" s="9"/>
      <c r="M485" s="11"/>
    </row>
    <row r="486" spans="4:13" x14ac:dyDescent="0.25">
      <c r="D486" s="8">
        <f t="shared" si="28"/>
        <v>1105</v>
      </c>
      <c r="E486" s="9">
        <v>1100</v>
      </c>
      <c r="F486" s="12">
        <f t="shared" si="27"/>
        <v>1.1000000000000001</v>
      </c>
      <c r="G486" s="9"/>
      <c r="H486" s="10"/>
      <c r="I486" s="9">
        <f t="shared" si="29"/>
        <v>1105</v>
      </c>
      <c r="J486" s="9">
        <f t="shared" si="22"/>
        <v>0.55318425000000016</v>
      </c>
      <c r="K486" s="12"/>
      <c r="L486" s="9"/>
      <c r="M486" s="11"/>
    </row>
    <row r="487" spans="4:13" x14ac:dyDescent="0.25">
      <c r="D487" s="8">
        <f t="shared" si="28"/>
        <v>1110</v>
      </c>
      <c r="E487" s="9">
        <v>1100</v>
      </c>
      <c r="F487" s="12">
        <f t="shared" si="27"/>
        <v>1.1000000000000001</v>
      </c>
      <c r="G487" s="9"/>
      <c r="H487" s="10"/>
      <c r="I487" s="9">
        <f t="shared" si="29"/>
        <v>1110</v>
      </c>
      <c r="J487" s="9">
        <f t="shared" si="22"/>
        <v>0.5526970000000001</v>
      </c>
      <c r="K487" s="12"/>
      <c r="L487" s="9"/>
      <c r="M487" s="11"/>
    </row>
    <row r="488" spans="4:13" x14ac:dyDescent="0.25">
      <c r="D488" s="8">
        <f t="shared" si="28"/>
        <v>1115</v>
      </c>
      <c r="E488" s="9">
        <v>1100</v>
      </c>
      <c r="F488" s="12">
        <f t="shared" si="27"/>
        <v>1.1000000000000001</v>
      </c>
      <c r="G488" s="9"/>
      <c r="H488" s="10"/>
      <c r="I488" s="9">
        <f t="shared" si="29"/>
        <v>1115</v>
      </c>
      <c r="J488" s="9">
        <f t="shared" si="22"/>
        <v>0.55223824999999993</v>
      </c>
      <c r="K488" s="12"/>
      <c r="L488" s="9"/>
      <c r="M488" s="11"/>
    </row>
    <row r="489" spans="4:13" x14ac:dyDescent="0.25">
      <c r="D489" s="8">
        <f t="shared" si="28"/>
        <v>1120</v>
      </c>
      <c r="E489" s="9">
        <v>1100</v>
      </c>
      <c r="F489" s="12">
        <f t="shared" si="27"/>
        <v>1.1000000000000001</v>
      </c>
      <c r="G489" s="9"/>
      <c r="H489" s="10"/>
      <c r="I489" s="9">
        <f t="shared" si="29"/>
        <v>1120</v>
      </c>
      <c r="J489" s="9">
        <f t="shared" si="22"/>
        <v>0.55180799999999985</v>
      </c>
      <c r="K489" s="12"/>
      <c r="L489" s="9"/>
      <c r="M489" s="11"/>
    </row>
    <row r="490" spans="4:13" x14ac:dyDescent="0.25">
      <c r="D490" s="8">
        <f t="shared" si="28"/>
        <v>1125</v>
      </c>
      <c r="E490" s="9">
        <v>1100</v>
      </c>
      <c r="F490" s="12">
        <f t="shared" si="27"/>
        <v>1.1000000000000001</v>
      </c>
      <c r="G490" s="9"/>
      <c r="H490" s="10"/>
      <c r="I490" s="9">
        <f t="shared" si="29"/>
        <v>1125</v>
      </c>
      <c r="J490" s="9">
        <f t="shared" si="22"/>
        <v>0.5514062500000001</v>
      </c>
      <c r="K490" s="12"/>
      <c r="L490" s="9"/>
      <c r="M490" s="11"/>
    </row>
    <row r="491" spans="4:13" x14ac:dyDescent="0.25">
      <c r="D491" s="8">
        <f t="shared" si="28"/>
        <v>1130</v>
      </c>
      <c r="E491" s="9">
        <v>1100</v>
      </c>
      <c r="F491" s="12">
        <f t="shared" si="27"/>
        <v>1.1000000000000001</v>
      </c>
      <c r="G491" s="9"/>
      <c r="H491" s="10"/>
      <c r="I491" s="9">
        <f t="shared" si="29"/>
        <v>1130</v>
      </c>
      <c r="J491" s="9">
        <f t="shared" ref="J491:J505" si="30">1.36-0.136*(I491/100)+0.0057*(I491/100)*(I491/100)</f>
        <v>0.55103300000000011</v>
      </c>
      <c r="K491" s="12"/>
      <c r="L491" s="9"/>
      <c r="M491" s="11"/>
    </row>
    <row r="492" spans="4:13" x14ac:dyDescent="0.25">
      <c r="D492" s="8">
        <f t="shared" si="28"/>
        <v>1135</v>
      </c>
      <c r="E492" s="9">
        <v>1100</v>
      </c>
      <c r="F492" s="12">
        <f t="shared" si="27"/>
        <v>1.1000000000000001</v>
      </c>
      <c r="G492" s="9"/>
      <c r="H492" s="10"/>
      <c r="I492" s="9">
        <f t="shared" si="29"/>
        <v>1135</v>
      </c>
      <c r="J492" s="9">
        <f t="shared" si="30"/>
        <v>0.55068824999999999</v>
      </c>
      <c r="K492" s="12"/>
      <c r="L492" s="9"/>
      <c r="M492" s="11"/>
    </row>
    <row r="493" spans="4:13" x14ac:dyDescent="0.25">
      <c r="D493" s="8">
        <f t="shared" si="28"/>
        <v>1140</v>
      </c>
      <c r="E493" s="9">
        <v>1100</v>
      </c>
      <c r="F493" s="12">
        <f t="shared" si="27"/>
        <v>1.1000000000000001</v>
      </c>
      <c r="G493" s="9"/>
      <c r="H493" s="10"/>
      <c r="I493" s="9">
        <f t="shared" si="29"/>
        <v>1140</v>
      </c>
      <c r="J493" s="9">
        <f t="shared" si="30"/>
        <v>0.55037199999999997</v>
      </c>
      <c r="K493" s="12"/>
      <c r="L493" s="9"/>
      <c r="M493" s="11"/>
    </row>
    <row r="494" spans="4:13" x14ac:dyDescent="0.25">
      <c r="D494" s="8">
        <f t="shared" si="28"/>
        <v>1145</v>
      </c>
      <c r="E494" s="9">
        <v>1100</v>
      </c>
      <c r="F494" s="12">
        <f t="shared" si="27"/>
        <v>1.1000000000000001</v>
      </c>
      <c r="G494" s="9"/>
      <c r="H494" s="10"/>
      <c r="I494" s="9">
        <f t="shared" si="29"/>
        <v>1145</v>
      </c>
      <c r="J494" s="9">
        <f t="shared" si="30"/>
        <v>0.55008425000000016</v>
      </c>
      <c r="K494" s="12"/>
      <c r="L494" s="9"/>
      <c r="M494" s="11"/>
    </row>
    <row r="495" spans="4:13" x14ac:dyDescent="0.25">
      <c r="D495" s="8">
        <f t="shared" si="28"/>
        <v>1150</v>
      </c>
      <c r="E495" s="9">
        <v>1100</v>
      </c>
      <c r="F495" s="12">
        <f t="shared" si="27"/>
        <v>1.1000000000000001</v>
      </c>
      <c r="G495" s="9"/>
      <c r="H495" s="10"/>
      <c r="I495" s="9">
        <f t="shared" si="29"/>
        <v>1150</v>
      </c>
      <c r="J495" s="9">
        <f t="shared" si="30"/>
        <v>0.54982500000000001</v>
      </c>
      <c r="K495" s="12"/>
      <c r="L495" s="9"/>
      <c r="M495" s="11"/>
    </row>
    <row r="496" spans="4:13" x14ac:dyDescent="0.25">
      <c r="D496" s="8">
        <f t="shared" si="28"/>
        <v>1155</v>
      </c>
      <c r="E496" s="9">
        <v>1100</v>
      </c>
      <c r="F496" s="12">
        <f t="shared" si="27"/>
        <v>1.1000000000000001</v>
      </c>
      <c r="G496" s="9"/>
      <c r="H496" s="10"/>
      <c r="I496" s="9">
        <f t="shared" si="29"/>
        <v>1155</v>
      </c>
      <c r="J496" s="9">
        <f t="shared" si="30"/>
        <v>0.54959424999999995</v>
      </c>
      <c r="K496" s="12"/>
      <c r="L496" s="9"/>
      <c r="M496" s="11"/>
    </row>
    <row r="497" spans="4:13" x14ac:dyDescent="0.25">
      <c r="D497" s="8">
        <f t="shared" si="28"/>
        <v>1160</v>
      </c>
      <c r="E497" s="9">
        <v>1100</v>
      </c>
      <c r="F497" s="12">
        <f t="shared" si="27"/>
        <v>1.1000000000000001</v>
      </c>
      <c r="G497" s="9"/>
      <c r="H497" s="10"/>
      <c r="I497" s="9">
        <f t="shared" si="29"/>
        <v>1160</v>
      </c>
      <c r="J497" s="9">
        <f t="shared" si="30"/>
        <v>0.54939199999999999</v>
      </c>
      <c r="K497" s="12"/>
      <c r="L497" s="9"/>
      <c r="M497" s="11"/>
    </row>
    <row r="498" spans="4:13" x14ac:dyDescent="0.25">
      <c r="D498" s="8">
        <f t="shared" si="28"/>
        <v>1165</v>
      </c>
      <c r="E498" s="9">
        <v>1100</v>
      </c>
      <c r="F498" s="12">
        <f t="shared" si="27"/>
        <v>1.1000000000000001</v>
      </c>
      <c r="G498" s="9"/>
      <c r="H498" s="10"/>
      <c r="I498" s="9">
        <f t="shared" si="29"/>
        <v>1165</v>
      </c>
      <c r="J498" s="9">
        <f t="shared" si="30"/>
        <v>0.54921824999999991</v>
      </c>
      <c r="K498" s="12"/>
      <c r="L498" s="9"/>
      <c r="M498" s="11"/>
    </row>
    <row r="499" spans="4:13" x14ac:dyDescent="0.25">
      <c r="D499" s="8">
        <f t="shared" si="28"/>
        <v>1170</v>
      </c>
      <c r="E499" s="9">
        <v>1100</v>
      </c>
      <c r="F499" s="12">
        <f t="shared" si="27"/>
        <v>1.1000000000000001</v>
      </c>
      <c r="G499" s="9"/>
      <c r="H499" s="10"/>
      <c r="I499" s="9">
        <f t="shared" si="29"/>
        <v>1170</v>
      </c>
      <c r="J499" s="9">
        <f t="shared" si="30"/>
        <v>0.54907300000000014</v>
      </c>
      <c r="K499" s="12"/>
      <c r="L499" s="9"/>
      <c r="M499" s="11"/>
    </row>
    <row r="500" spans="4:13" x14ac:dyDescent="0.25">
      <c r="D500" s="8">
        <f t="shared" si="28"/>
        <v>1175</v>
      </c>
      <c r="E500" s="9">
        <v>1100</v>
      </c>
      <c r="F500" s="12">
        <f t="shared" si="27"/>
        <v>1.1000000000000001</v>
      </c>
      <c r="G500" s="9"/>
      <c r="H500" s="10"/>
      <c r="I500" s="9">
        <f t="shared" si="29"/>
        <v>1175</v>
      </c>
      <c r="J500" s="9">
        <f t="shared" si="30"/>
        <v>0.54895625000000003</v>
      </c>
      <c r="K500" s="12"/>
      <c r="L500" s="9"/>
      <c r="M500" s="11"/>
    </row>
    <row r="501" spans="4:13" x14ac:dyDescent="0.25">
      <c r="D501" s="8">
        <f t="shared" si="28"/>
        <v>1180</v>
      </c>
      <c r="E501" s="9">
        <v>1100</v>
      </c>
      <c r="F501" s="12">
        <f t="shared" si="27"/>
        <v>1.1000000000000001</v>
      </c>
      <c r="G501" s="9"/>
      <c r="H501" s="10"/>
      <c r="I501" s="9">
        <f t="shared" si="29"/>
        <v>1180</v>
      </c>
      <c r="J501" s="9">
        <f t="shared" si="30"/>
        <v>0.54886799999999991</v>
      </c>
      <c r="K501" s="12"/>
      <c r="L501" s="9"/>
      <c r="M501" s="11"/>
    </row>
    <row r="502" spans="4:13" x14ac:dyDescent="0.25">
      <c r="D502" s="8">
        <f t="shared" si="28"/>
        <v>1185</v>
      </c>
      <c r="E502" s="9">
        <v>1100</v>
      </c>
      <c r="F502" s="12">
        <f t="shared" si="27"/>
        <v>1.1000000000000001</v>
      </c>
      <c r="G502" s="9"/>
      <c r="H502" s="10"/>
      <c r="I502" s="9">
        <f t="shared" si="29"/>
        <v>1185</v>
      </c>
      <c r="J502" s="9">
        <f t="shared" si="30"/>
        <v>0.54880824999999989</v>
      </c>
      <c r="K502" s="12"/>
      <c r="L502" s="9"/>
      <c r="M502" s="11"/>
    </row>
    <row r="503" spans="4:13" x14ac:dyDescent="0.25">
      <c r="D503" s="8">
        <f t="shared" si="28"/>
        <v>1190</v>
      </c>
      <c r="E503" s="9">
        <v>1100</v>
      </c>
      <c r="F503" s="12">
        <f t="shared" si="27"/>
        <v>1.1000000000000001</v>
      </c>
      <c r="G503" s="9"/>
      <c r="H503" s="10"/>
      <c r="I503" s="9">
        <f t="shared" si="29"/>
        <v>1190</v>
      </c>
      <c r="J503" s="9">
        <f t="shared" si="30"/>
        <v>0.54877700000000007</v>
      </c>
      <c r="K503" s="12"/>
      <c r="L503" s="9"/>
      <c r="M503" s="11"/>
    </row>
    <row r="504" spans="4:13" x14ac:dyDescent="0.25">
      <c r="D504" s="8">
        <f t="shared" si="28"/>
        <v>1195</v>
      </c>
      <c r="E504" s="9">
        <v>1100</v>
      </c>
      <c r="F504" s="12">
        <f t="shared" si="27"/>
        <v>1.1000000000000001</v>
      </c>
      <c r="G504" s="9"/>
      <c r="H504" s="10"/>
      <c r="I504" s="9">
        <f t="shared" si="29"/>
        <v>1195</v>
      </c>
      <c r="J504" s="9">
        <f t="shared" si="30"/>
        <v>0.54877425000000002</v>
      </c>
      <c r="K504" s="12"/>
      <c r="L504" s="9"/>
      <c r="M504" s="11"/>
    </row>
    <row r="505" spans="4:13" ht="15.75" thickBot="1" x14ac:dyDescent="0.3">
      <c r="D505" s="15">
        <f t="shared" si="28"/>
        <v>1200</v>
      </c>
      <c r="E505" s="16">
        <v>1100</v>
      </c>
      <c r="F505" s="17">
        <f t="shared" si="27"/>
        <v>1.1000000000000001</v>
      </c>
      <c r="G505" s="16"/>
      <c r="H505" s="18"/>
      <c r="I505" s="16">
        <f t="shared" si="29"/>
        <v>1200</v>
      </c>
      <c r="J505" s="16">
        <f t="shared" si="30"/>
        <v>0.54879999999999995</v>
      </c>
      <c r="K505" s="17"/>
      <c r="L505" s="16"/>
      <c r="M505" s="19"/>
    </row>
  </sheetData>
  <mergeCells count="8">
    <mergeCell ref="D50:M50"/>
    <mergeCell ref="D51:M51"/>
    <mergeCell ref="D52:M52"/>
    <mergeCell ref="D266:M266"/>
    <mergeCell ref="D267:H267"/>
    <mergeCell ref="I267:M267"/>
    <mergeCell ref="D73:M73"/>
    <mergeCell ref="D71:M71"/>
  </mergeCells>
  <dataValidations count="1">
    <dataValidation type="list" allowBlank="1" showInputMessage="1" showErrorMessage="1" sqref="E53">
      <formula1>"0,1.5,3"</formula1>
    </dataValidation>
  </dataValidations>
  <hyperlinks>
    <hyperlink ref="N50" location="Matériaux!A1" display="Retour"/>
    <hyperlink ref="C3" location="Matériaux!C50" display="BETON-EN"/>
  </hyperlinks>
  <pageMargins left="0.7" right="0.7" top="0.75" bottom="0.75" header="0.3" footer="0.3"/>
  <pageSetup paperSize="9" scale="40" fitToHeight="0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AC17"/>
  <sheetViews>
    <sheetView tabSelected="1" workbookViewId="0">
      <selection activeCell="V26" sqref="V26"/>
    </sheetView>
  </sheetViews>
  <sheetFormatPr baseColWidth="10" defaultRowHeight="15" x14ac:dyDescent="0.25"/>
  <cols>
    <col min="2" max="2" width="19.28515625" bestFit="1" customWidth="1"/>
    <col min="3" max="3" width="25.28515625" bestFit="1" customWidth="1"/>
    <col min="4" max="4" width="135.7109375" customWidth="1"/>
    <col min="5" max="6" width="20.7109375" customWidth="1"/>
    <col min="7" max="7" width="14" bestFit="1" customWidth="1"/>
    <col min="11" max="11" width="6.7109375" bestFit="1" customWidth="1"/>
    <col min="12" max="12" width="20.140625" bestFit="1" customWidth="1"/>
    <col min="13" max="13" width="38.7109375" bestFit="1" customWidth="1"/>
    <col min="18" max="18" width="6.7109375" bestFit="1" customWidth="1"/>
    <col min="19" max="19" width="20.140625" bestFit="1" customWidth="1"/>
    <col min="20" max="20" width="38.7109375" bestFit="1" customWidth="1"/>
    <col min="25" max="25" width="6.7109375" bestFit="1" customWidth="1"/>
    <col min="26" max="26" width="20.140625" bestFit="1" customWidth="1"/>
    <col min="27" max="27" width="38.7109375" bestFit="1" customWidth="1"/>
  </cols>
  <sheetData>
    <row r="1" spans="2:29" s="41" customFormat="1" ht="15.75" thickBot="1" x14ac:dyDescent="0.3">
      <c r="O1" s="57" t="s">
        <v>30</v>
      </c>
      <c r="T1" s="41" t="s">
        <v>39</v>
      </c>
      <c r="V1" s="57" t="s">
        <v>30</v>
      </c>
      <c r="AA1" s="41" t="s">
        <v>40</v>
      </c>
      <c r="AC1" s="57" t="s">
        <v>30</v>
      </c>
    </row>
    <row r="2" spans="2:29" x14ac:dyDescent="0.25">
      <c r="B2" s="1" t="s">
        <v>35</v>
      </c>
      <c r="C2" s="1" t="s">
        <v>42</v>
      </c>
      <c r="D2" s="1" t="s">
        <v>37</v>
      </c>
      <c r="E2" s="1" t="s">
        <v>45</v>
      </c>
      <c r="F2" s="1" t="s">
        <v>36</v>
      </c>
      <c r="G2" s="1" t="s">
        <v>28</v>
      </c>
      <c r="K2" s="58" t="s">
        <v>75</v>
      </c>
      <c r="L2" s="43"/>
      <c r="M2" s="44"/>
      <c r="N2" s="45"/>
      <c r="R2" s="58" t="s">
        <v>75</v>
      </c>
      <c r="S2" s="43"/>
      <c r="T2" s="44"/>
      <c r="U2" s="45"/>
      <c r="Y2" s="58" t="s">
        <v>75</v>
      </c>
      <c r="Z2" s="43"/>
      <c r="AA2" s="44"/>
      <c r="AB2" s="45"/>
    </row>
    <row r="3" spans="2:29" x14ac:dyDescent="0.25">
      <c r="B3" s="41"/>
      <c r="E3" s="41"/>
      <c r="G3" s="1"/>
      <c r="K3" s="46"/>
      <c r="L3" s="47" t="s">
        <v>15</v>
      </c>
      <c r="M3" s="48"/>
      <c r="N3" s="49"/>
      <c r="R3" s="46"/>
      <c r="S3" s="47" t="s">
        <v>15</v>
      </c>
      <c r="T3" s="48" t="str">
        <f>T1</f>
        <v xml:space="preserve"> 'KEROSENE'</v>
      </c>
      <c r="U3" s="49"/>
      <c r="Y3" s="46"/>
      <c r="Z3" s="47" t="s">
        <v>15</v>
      </c>
      <c r="AA3" s="48" t="str">
        <f>AA1</f>
        <v xml:space="preserve"> 'POLYETHYLENE'</v>
      </c>
      <c r="AB3" s="49"/>
    </row>
    <row r="4" spans="2:29" x14ac:dyDescent="0.25">
      <c r="B4" s="41"/>
      <c r="E4" s="41"/>
      <c r="G4" s="1"/>
      <c r="K4" s="46"/>
      <c r="L4" s="47" t="s">
        <v>16</v>
      </c>
      <c r="M4" s="50"/>
      <c r="N4" s="49"/>
      <c r="R4" s="46"/>
      <c r="S4" s="47" t="s">
        <v>16</v>
      </c>
      <c r="T4" s="50"/>
      <c r="U4" s="49"/>
      <c r="Y4" s="46"/>
      <c r="Z4" s="47" t="s">
        <v>16</v>
      </c>
      <c r="AA4" s="50"/>
      <c r="AB4" s="49"/>
    </row>
    <row r="5" spans="2:29" x14ac:dyDescent="0.25">
      <c r="B5" s="41"/>
      <c r="E5" s="41"/>
      <c r="G5" s="1"/>
      <c r="K5" s="46"/>
      <c r="L5" s="47" t="s">
        <v>67</v>
      </c>
      <c r="M5" s="50"/>
      <c r="N5" s="49"/>
      <c r="R5" s="46"/>
      <c r="S5" s="47" t="s">
        <v>67</v>
      </c>
      <c r="T5" s="50">
        <v>14</v>
      </c>
      <c r="U5" s="49"/>
      <c r="Y5" s="46"/>
      <c r="Z5" s="47" t="s">
        <v>67</v>
      </c>
      <c r="AA5" s="50">
        <v>2</v>
      </c>
      <c r="AB5" s="49"/>
    </row>
    <row r="6" spans="2:29" ht="18" x14ac:dyDescent="0.25">
      <c r="B6" s="41" t="s">
        <v>39</v>
      </c>
      <c r="C6" t="s">
        <v>43</v>
      </c>
      <c r="D6" t="s">
        <v>38</v>
      </c>
      <c r="E6" s="41" t="s">
        <v>46</v>
      </c>
      <c r="G6" s="56" t="str">
        <f>HYPERLINK("#REAC!"&amp;ADDRESS(1,MATCH(REACFDS_BDD[[#This Row],[Combustible]],J3:XFD3,0)+10,1,1),"GO")</f>
        <v>GO</v>
      </c>
      <c r="K6" s="46"/>
      <c r="L6" s="47" t="s">
        <v>68</v>
      </c>
      <c r="M6" s="50"/>
      <c r="N6" s="49"/>
      <c r="R6" s="46"/>
      <c r="S6" s="47" t="s">
        <v>68</v>
      </c>
      <c r="T6" s="50">
        <v>30</v>
      </c>
      <c r="U6" s="49"/>
      <c r="Y6" s="46"/>
      <c r="Z6" s="47" t="s">
        <v>68</v>
      </c>
      <c r="AA6" s="50">
        <v>4</v>
      </c>
      <c r="AB6" s="49"/>
    </row>
    <row r="7" spans="2:29" x14ac:dyDescent="0.25">
      <c r="B7" s="41"/>
      <c r="E7" s="41"/>
      <c r="G7" s="55"/>
      <c r="K7" s="46"/>
      <c r="L7" s="47" t="s">
        <v>69</v>
      </c>
      <c r="M7" s="50"/>
      <c r="N7" s="49"/>
      <c r="R7" s="46"/>
      <c r="S7" s="47" t="s">
        <v>69</v>
      </c>
      <c r="T7" s="50">
        <v>0</v>
      </c>
      <c r="U7" s="49"/>
      <c r="Y7" s="46"/>
      <c r="Z7" s="47" t="s">
        <v>69</v>
      </c>
      <c r="AA7" s="50">
        <v>0</v>
      </c>
      <c r="AB7" s="49"/>
    </row>
    <row r="8" spans="2:29" ht="18" x14ac:dyDescent="0.25">
      <c r="B8" s="41" t="s">
        <v>40</v>
      </c>
      <c r="C8" t="s">
        <v>44</v>
      </c>
      <c r="D8" t="s">
        <v>41</v>
      </c>
      <c r="E8" s="41" t="s">
        <v>76</v>
      </c>
      <c r="G8" s="22" t="str">
        <f>HYPERLINK("#REAC!"&amp;ADDRESS(1,MATCH(REACFDS_BDD[[#This Row],[Combustible]],J3:XFD3,0)+10,1,1),"GO")</f>
        <v>GO</v>
      </c>
      <c r="K8" s="46"/>
      <c r="L8" s="47" t="s">
        <v>70</v>
      </c>
      <c r="M8" s="50"/>
      <c r="N8" s="49"/>
      <c r="R8" s="46"/>
      <c r="S8" s="47" t="s">
        <v>70</v>
      </c>
      <c r="T8" s="50">
        <v>0</v>
      </c>
      <c r="U8" s="49"/>
      <c r="Y8" s="46"/>
      <c r="Z8" s="47" t="s">
        <v>70</v>
      </c>
      <c r="AA8" s="50">
        <v>0</v>
      </c>
      <c r="AB8" s="49"/>
    </row>
    <row r="9" spans="2:29" x14ac:dyDescent="0.25">
      <c r="B9" s="42"/>
      <c r="C9" s="40"/>
      <c r="E9" s="41"/>
      <c r="G9" s="1"/>
      <c r="K9" s="46"/>
      <c r="L9" s="47" t="s">
        <v>71</v>
      </c>
      <c r="M9" s="50"/>
      <c r="N9" s="49"/>
      <c r="R9" s="46"/>
      <c r="S9" s="47" t="s">
        <v>71</v>
      </c>
      <c r="T9" s="50"/>
      <c r="U9" s="49"/>
      <c r="Y9" s="46"/>
      <c r="Z9" s="47" t="s">
        <v>71</v>
      </c>
      <c r="AA9" s="50"/>
      <c r="AB9" s="49"/>
    </row>
    <row r="10" spans="2:29" x14ac:dyDescent="0.25">
      <c r="B10" s="42"/>
      <c r="C10" s="40"/>
      <c r="E10" s="41"/>
      <c r="G10" s="1"/>
      <c r="K10" s="46"/>
      <c r="L10" s="47" t="s">
        <v>72</v>
      </c>
      <c r="M10" s="50"/>
      <c r="N10" s="49"/>
      <c r="R10" s="46"/>
      <c r="S10" s="47" t="s">
        <v>72</v>
      </c>
      <c r="T10" s="50"/>
      <c r="U10" s="49"/>
      <c r="Y10" s="46"/>
      <c r="Z10" s="47" t="s">
        <v>72</v>
      </c>
      <c r="AA10" s="50"/>
      <c r="AB10" s="49"/>
    </row>
    <row r="11" spans="2:29" ht="15.75" thickBot="1" x14ac:dyDescent="0.3">
      <c r="B11" s="41"/>
      <c r="E11" s="41"/>
      <c r="G11" s="1"/>
      <c r="K11" s="51"/>
      <c r="L11" s="52" t="s">
        <v>73</v>
      </c>
      <c r="M11" s="53"/>
      <c r="N11" s="54" t="s">
        <v>74</v>
      </c>
      <c r="R11" s="51"/>
      <c r="S11" s="52" t="s">
        <v>73</v>
      </c>
      <c r="T11" s="53"/>
      <c r="U11" s="54" t="s">
        <v>74</v>
      </c>
      <c r="Y11" s="51"/>
      <c r="Z11" s="52" t="s">
        <v>73</v>
      </c>
      <c r="AA11" s="53"/>
      <c r="AB11" s="54" t="s">
        <v>74</v>
      </c>
    </row>
    <row r="12" spans="2:29" x14ac:dyDescent="0.25">
      <c r="B12" s="41"/>
      <c r="E12" s="41"/>
      <c r="G12" s="1"/>
    </row>
    <row r="13" spans="2:29" x14ac:dyDescent="0.25">
      <c r="B13" s="41"/>
      <c r="E13" s="41"/>
      <c r="G13" s="1"/>
    </row>
    <row r="14" spans="2:29" x14ac:dyDescent="0.25">
      <c r="B14" s="41"/>
      <c r="E14" s="41"/>
      <c r="G14" s="1"/>
    </row>
    <row r="15" spans="2:29" x14ac:dyDescent="0.25">
      <c r="B15" s="41"/>
      <c r="E15" s="41"/>
      <c r="F15" s="55"/>
      <c r="G15" s="1"/>
    </row>
    <row r="16" spans="2:29" x14ac:dyDescent="0.25">
      <c r="B16" s="41"/>
      <c r="E16" s="41"/>
      <c r="G16" s="1"/>
    </row>
    <row r="17" spans="2:7" x14ac:dyDescent="0.25">
      <c r="B17" s="41"/>
      <c r="E17" s="41"/>
      <c r="G17" s="1"/>
    </row>
  </sheetData>
  <hyperlinks>
    <hyperlink ref="O1" location="REAC!A1" display="Retour"/>
    <hyperlink ref="AC1" location="REAC!A1" display="Retour"/>
    <hyperlink ref="V1" location="REAC!A1" display="Retour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Matériaux</vt:lpstr>
      <vt:lpstr>REAC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 BILLON</dc:creator>
  <cp:lastModifiedBy>Gaëtan BILLON</cp:lastModifiedBy>
  <dcterms:created xsi:type="dcterms:W3CDTF">2006-09-16T00:00:00Z</dcterms:created>
  <dcterms:modified xsi:type="dcterms:W3CDTF">2016-05-12T09:39:19Z</dcterms:modified>
</cp:coreProperties>
</file>