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franco\Desktop\"/>
    </mc:Choice>
  </mc:AlternateContent>
  <bookViews>
    <workbookView xWindow="0" yWindow="0" windowWidth="19200" windowHeight="7035"/>
  </bookViews>
  <sheets>
    <sheet name="BDD" sheetId="2" r:id="rId1"/>
    <sheet name="recap_codes" sheetId="15" r:id="rId2"/>
    <sheet name="vocabulaire" sheetId="18" state="hidden" r:id="rId3"/>
    <sheet name="codes" sheetId="8" state="hidden" r:id="rId4"/>
  </sheets>
  <definedNames>
    <definedName name="_xlnm._FilterDatabase" localSheetId="1" hidden="1">recap_codes!$B$1:$J$273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K11" i="2" l="1"/>
  <c r="BE12" i="2" l="1"/>
  <c r="BE13" i="2" s="1"/>
  <c r="J273" i="15" l="1"/>
  <c r="I270" i="15"/>
  <c r="J269" i="15"/>
  <c r="I266" i="15"/>
  <c r="J263" i="15"/>
  <c r="I262" i="15"/>
  <c r="J261" i="15"/>
  <c r="J257" i="15"/>
  <c r="I254" i="15"/>
  <c r="J253" i="15"/>
  <c r="I250" i="15"/>
  <c r="J249" i="15"/>
  <c r="J247" i="15"/>
  <c r="J245" i="15"/>
  <c r="I242" i="15"/>
  <c r="J241" i="15"/>
  <c r="J237" i="15"/>
  <c r="J235" i="15"/>
  <c r="I234" i="15"/>
  <c r="J233" i="15"/>
  <c r="I230" i="15"/>
  <c r="J229" i="15"/>
  <c r="J225" i="15"/>
  <c r="I222" i="15"/>
  <c r="J221" i="15"/>
  <c r="J217" i="15"/>
  <c r="J215" i="15"/>
  <c r="I214" i="15"/>
  <c r="J213" i="15"/>
  <c r="I210" i="15"/>
  <c r="I206" i="15"/>
  <c r="J205" i="15"/>
  <c r="E202" i="15"/>
  <c r="E203" i="15"/>
  <c r="I203" i="15" s="1"/>
  <c r="E204" i="15"/>
  <c r="I204" i="15" s="1"/>
  <c r="E205" i="15"/>
  <c r="I205" i="15" s="1"/>
  <c r="E206" i="15"/>
  <c r="E207" i="15"/>
  <c r="I207" i="15" s="1"/>
  <c r="E208" i="15"/>
  <c r="I208" i="15" s="1"/>
  <c r="E209" i="15"/>
  <c r="I209" i="15" s="1"/>
  <c r="E210" i="15"/>
  <c r="E211" i="15"/>
  <c r="I211" i="15" s="1"/>
  <c r="E212" i="15"/>
  <c r="I212" i="15" s="1"/>
  <c r="E213" i="15"/>
  <c r="I213" i="15" s="1"/>
  <c r="E214" i="15"/>
  <c r="E215" i="15"/>
  <c r="I215" i="15" s="1"/>
  <c r="E216" i="15"/>
  <c r="I216" i="15" s="1"/>
  <c r="E217" i="15"/>
  <c r="I217" i="15" s="1"/>
  <c r="E218" i="15"/>
  <c r="I218" i="15" s="1"/>
  <c r="E219" i="15"/>
  <c r="I219" i="15" s="1"/>
  <c r="E220" i="15"/>
  <c r="I220" i="15" s="1"/>
  <c r="E221" i="15"/>
  <c r="I221" i="15" s="1"/>
  <c r="E222" i="15"/>
  <c r="E223" i="15"/>
  <c r="I223" i="15" s="1"/>
  <c r="E224" i="15"/>
  <c r="I224" i="15" s="1"/>
  <c r="E225" i="15"/>
  <c r="I225" i="15" s="1"/>
  <c r="E226" i="15"/>
  <c r="I226" i="15" s="1"/>
  <c r="E227" i="15"/>
  <c r="I227" i="15" s="1"/>
  <c r="E228" i="15"/>
  <c r="I228" i="15" s="1"/>
  <c r="E229" i="15"/>
  <c r="I229" i="15" s="1"/>
  <c r="E230" i="15"/>
  <c r="E231" i="15"/>
  <c r="I231" i="15" s="1"/>
  <c r="E232" i="15"/>
  <c r="I232" i="15" s="1"/>
  <c r="E233" i="15"/>
  <c r="I233" i="15" s="1"/>
  <c r="E234" i="15"/>
  <c r="E235" i="15"/>
  <c r="I235" i="15" s="1"/>
  <c r="E236" i="15"/>
  <c r="I236" i="15" s="1"/>
  <c r="E237" i="15"/>
  <c r="I237" i="15" s="1"/>
  <c r="E238" i="15"/>
  <c r="I238" i="15" s="1"/>
  <c r="E239" i="15"/>
  <c r="I239" i="15" s="1"/>
  <c r="E240" i="15"/>
  <c r="I240" i="15" s="1"/>
  <c r="E241" i="15"/>
  <c r="I241" i="15" s="1"/>
  <c r="E242" i="15"/>
  <c r="E243" i="15"/>
  <c r="I243" i="15" s="1"/>
  <c r="E244" i="15"/>
  <c r="I244" i="15" s="1"/>
  <c r="E245" i="15"/>
  <c r="I245" i="15" s="1"/>
  <c r="E246" i="15"/>
  <c r="I246" i="15" s="1"/>
  <c r="E247" i="15"/>
  <c r="I247" i="15" s="1"/>
  <c r="E248" i="15"/>
  <c r="I248" i="15" s="1"/>
  <c r="E249" i="15"/>
  <c r="I249" i="15" s="1"/>
  <c r="E250" i="15"/>
  <c r="E251" i="15"/>
  <c r="I251" i="15" s="1"/>
  <c r="E252" i="15"/>
  <c r="I252" i="15" s="1"/>
  <c r="E253" i="15"/>
  <c r="I253" i="15" s="1"/>
  <c r="E254" i="15"/>
  <c r="E255" i="15"/>
  <c r="I255" i="15" s="1"/>
  <c r="E256" i="15"/>
  <c r="I256" i="15" s="1"/>
  <c r="E257" i="15"/>
  <c r="I257" i="15" s="1"/>
  <c r="E258" i="15"/>
  <c r="I258" i="15" s="1"/>
  <c r="E259" i="15"/>
  <c r="I259" i="15" s="1"/>
  <c r="E260" i="15"/>
  <c r="I260" i="15" s="1"/>
  <c r="E261" i="15"/>
  <c r="I261" i="15" s="1"/>
  <c r="E262" i="15"/>
  <c r="E263" i="15"/>
  <c r="I263" i="15" s="1"/>
  <c r="E264" i="15"/>
  <c r="I264" i="15" s="1"/>
  <c r="E265" i="15"/>
  <c r="I265" i="15" s="1"/>
  <c r="E266" i="15"/>
  <c r="E267" i="15"/>
  <c r="I267" i="15" s="1"/>
  <c r="E268" i="15"/>
  <c r="I268" i="15" s="1"/>
  <c r="E269" i="15"/>
  <c r="I269" i="15" s="1"/>
  <c r="E270" i="15"/>
  <c r="E271" i="15"/>
  <c r="I271" i="15" s="1"/>
  <c r="E272" i="15"/>
  <c r="I272" i="15" s="1"/>
  <c r="E273" i="15"/>
  <c r="I273" i="15" s="1"/>
  <c r="D202" i="15"/>
  <c r="D203" i="15" s="1"/>
  <c r="D204" i="15" s="1"/>
  <c r="D205" i="15" s="1"/>
  <c r="D206" i="15" s="1"/>
  <c r="D207" i="15" s="1"/>
  <c r="D208" i="15" s="1"/>
  <c r="D209" i="15" s="1"/>
  <c r="D210" i="15" s="1"/>
  <c r="D211" i="15" s="1"/>
  <c r="D212" i="15" s="1"/>
  <c r="D213" i="15" s="1"/>
  <c r="D214" i="15" s="1"/>
  <c r="D215" i="15" s="1"/>
  <c r="D216" i="15" s="1"/>
  <c r="D217" i="15" s="1"/>
  <c r="D218" i="15" s="1"/>
  <c r="D219" i="15" s="1"/>
  <c r="D220" i="15" s="1"/>
  <c r="D221" i="15" s="1"/>
  <c r="D222" i="15" s="1"/>
  <c r="D223" i="15" s="1"/>
  <c r="D224" i="15" s="1"/>
  <c r="D225" i="15" s="1"/>
  <c r="D226" i="15" s="1"/>
  <c r="D227" i="15" s="1"/>
  <c r="D228" i="15" s="1"/>
  <c r="D229" i="15" s="1"/>
  <c r="D230" i="15" s="1"/>
  <c r="D231" i="15" s="1"/>
  <c r="D232" i="15" s="1"/>
  <c r="D233" i="15" s="1"/>
  <c r="D234" i="15" s="1"/>
  <c r="D235" i="15" s="1"/>
  <c r="D236" i="15" s="1"/>
  <c r="D237" i="15" s="1"/>
  <c r="D238" i="15" s="1"/>
  <c r="D239" i="15" s="1"/>
  <c r="D240" i="15" s="1"/>
  <c r="D241" i="15" s="1"/>
  <c r="D242" i="15" s="1"/>
  <c r="D243" i="15" s="1"/>
  <c r="D244" i="15" s="1"/>
  <c r="D245" i="15" s="1"/>
  <c r="D246" i="15" s="1"/>
  <c r="D247" i="15" s="1"/>
  <c r="D248" i="15" s="1"/>
  <c r="D249" i="15" s="1"/>
  <c r="D250" i="15" s="1"/>
  <c r="D251" i="15" s="1"/>
  <c r="D252" i="15" s="1"/>
  <c r="D253" i="15" s="1"/>
  <c r="D254" i="15" s="1"/>
  <c r="D255" i="15" s="1"/>
  <c r="D256" i="15" s="1"/>
  <c r="D257" i="15" s="1"/>
  <c r="D258" i="15" s="1"/>
  <c r="D259" i="15" s="1"/>
  <c r="D260" i="15" s="1"/>
  <c r="D261" i="15" s="1"/>
  <c r="D262" i="15" s="1"/>
  <c r="D263" i="15" s="1"/>
  <c r="D264" i="15" s="1"/>
  <c r="D265" i="15" s="1"/>
  <c r="D266" i="15" s="1"/>
  <c r="D267" i="15" s="1"/>
  <c r="D268" i="15" s="1"/>
  <c r="D269" i="15" s="1"/>
  <c r="D270" i="15" s="1"/>
  <c r="D271" i="15" s="1"/>
  <c r="D272" i="15" s="1"/>
  <c r="D273" i="15" s="1"/>
  <c r="J211" i="15" l="1"/>
  <c r="J267" i="15"/>
  <c r="J207" i="15"/>
  <c r="J231" i="15"/>
  <c r="J203" i="15"/>
  <c r="J209" i="15"/>
  <c r="J219" i="15"/>
  <c r="J251" i="15"/>
  <c r="J265" i="15"/>
  <c r="J227" i="15"/>
  <c r="J243" i="15"/>
  <c r="J259" i="15"/>
  <c r="J223" i="15"/>
  <c r="J239" i="15"/>
  <c r="J255" i="15"/>
  <c r="J271" i="15"/>
  <c r="J204" i="15"/>
  <c r="J206" i="15"/>
  <c r="J208" i="15"/>
  <c r="J210" i="15"/>
  <c r="J212" i="15"/>
  <c r="J214" i="15"/>
  <c r="J216" i="15"/>
  <c r="J218" i="15"/>
  <c r="J220" i="15"/>
  <c r="J222" i="15"/>
  <c r="J224" i="15"/>
  <c r="J226" i="15"/>
  <c r="J228" i="15"/>
  <c r="J230" i="15"/>
  <c r="J232" i="15"/>
  <c r="J234" i="15"/>
  <c r="J236" i="15"/>
  <c r="J238" i="15"/>
  <c r="J240" i="15"/>
  <c r="J242" i="15"/>
  <c r="J244" i="15"/>
  <c r="J246" i="15"/>
  <c r="J248" i="15"/>
  <c r="J250" i="15"/>
  <c r="J252" i="15"/>
  <c r="J254" i="15"/>
  <c r="J256" i="15"/>
  <c r="J258" i="15"/>
  <c r="J260" i="15"/>
  <c r="J262" i="15"/>
  <c r="J264" i="15"/>
  <c r="J266" i="15"/>
  <c r="J268" i="15"/>
  <c r="J270" i="15"/>
  <c r="J27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61" i="15"/>
  <c r="E64" i="15"/>
  <c r="E67" i="15"/>
  <c r="E70" i="15"/>
  <c r="E73" i="15"/>
  <c r="E76" i="15"/>
  <c r="E79" i="15"/>
  <c r="E82" i="15"/>
  <c r="E85" i="15"/>
  <c r="E88" i="15"/>
  <c r="E91" i="15"/>
  <c r="E94" i="15"/>
  <c r="I94" i="15" s="1"/>
  <c r="E97" i="15"/>
  <c r="E100" i="15"/>
  <c r="E103" i="15"/>
  <c r="E106" i="15"/>
  <c r="E109" i="15"/>
  <c r="E112" i="15"/>
  <c r="E115" i="15"/>
  <c r="E118" i="15"/>
  <c r="E121" i="15"/>
  <c r="E124" i="15"/>
  <c r="E127" i="15"/>
  <c r="E130" i="15"/>
  <c r="E133" i="15"/>
  <c r="I133" i="15" s="1"/>
  <c r="E136" i="15"/>
  <c r="E139" i="15"/>
  <c r="E142" i="15"/>
  <c r="E145" i="15"/>
  <c r="E148" i="15"/>
  <c r="E151" i="15"/>
  <c r="E154" i="15"/>
  <c r="E157" i="15"/>
  <c r="E160" i="15"/>
  <c r="E163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" i="15"/>
  <c r="B134" i="15"/>
  <c r="B135" i="15" s="1"/>
  <c r="E135" i="15" s="1"/>
  <c r="B95" i="15"/>
  <c r="B96" i="15" s="1"/>
  <c r="E96" i="15" s="1"/>
  <c r="B59" i="15"/>
  <c r="B60" i="15" s="1"/>
  <c r="E60" i="15" s="1"/>
  <c r="I154" i="15" l="1"/>
  <c r="J154" i="15"/>
  <c r="I130" i="15"/>
  <c r="J130" i="15"/>
  <c r="I118" i="15"/>
  <c r="J118" i="15"/>
  <c r="I106" i="15"/>
  <c r="J106" i="15"/>
  <c r="I82" i="15"/>
  <c r="J82" i="15"/>
  <c r="I58" i="15"/>
  <c r="J58" i="15"/>
  <c r="I151" i="15"/>
  <c r="J151" i="15"/>
  <c r="I139" i="15"/>
  <c r="J139" i="15"/>
  <c r="I115" i="15"/>
  <c r="J115" i="15"/>
  <c r="I91" i="15"/>
  <c r="J91" i="15"/>
  <c r="I67" i="15"/>
  <c r="J67" i="15"/>
  <c r="I160" i="15"/>
  <c r="J160" i="15"/>
  <c r="I148" i="15"/>
  <c r="J148" i="15"/>
  <c r="I136" i="15"/>
  <c r="J136" i="15"/>
  <c r="I124" i="15"/>
  <c r="J124" i="15"/>
  <c r="I112" i="15"/>
  <c r="J112" i="15"/>
  <c r="I100" i="15"/>
  <c r="J100" i="15"/>
  <c r="I88" i="15"/>
  <c r="J88" i="15"/>
  <c r="I76" i="15"/>
  <c r="J76" i="15"/>
  <c r="I64" i="15"/>
  <c r="J64" i="15"/>
  <c r="I142" i="15"/>
  <c r="J142" i="15"/>
  <c r="I70" i="15"/>
  <c r="J70" i="15"/>
  <c r="I163" i="15"/>
  <c r="J163" i="15"/>
  <c r="I127" i="15"/>
  <c r="J127" i="15"/>
  <c r="I103" i="15"/>
  <c r="J103" i="15"/>
  <c r="I79" i="15"/>
  <c r="J79" i="15"/>
  <c r="I157" i="15"/>
  <c r="J157" i="15"/>
  <c r="I145" i="15"/>
  <c r="J145" i="15"/>
  <c r="I121" i="15"/>
  <c r="J121" i="15"/>
  <c r="I109" i="15"/>
  <c r="J109" i="15"/>
  <c r="I97" i="15"/>
  <c r="J97" i="15"/>
  <c r="I85" i="15"/>
  <c r="J85" i="15"/>
  <c r="I73" i="15"/>
  <c r="J73" i="15"/>
  <c r="I61" i="15"/>
  <c r="J61" i="15"/>
  <c r="B62" i="15"/>
  <c r="B63" i="15" s="1"/>
  <c r="B98" i="15"/>
  <c r="B99" i="15" s="1"/>
  <c r="B137" i="15"/>
  <c r="B138" i="15" s="1"/>
  <c r="J94" i="15"/>
  <c r="J133" i="15"/>
  <c r="E134" i="15"/>
  <c r="E95" i="15"/>
  <c r="E59" i="15"/>
  <c r="O59" i="15" s="1"/>
  <c r="E98" i="15" l="1"/>
  <c r="E62" i="15"/>
  <c r="E138" i="15"/>
  <c r="B140" i="15"/>
  <c r="E137" i="15"/>
  <c r="O137" i="15" s="1"/>
  <c r="E99" i="15"/>
  <c r="B101" i="15"/>
  <c r="E63" i="15"/>
  <c r="B65" i="15"/>
  <c r="H59" i="15"/>
  <c r="J59" i="15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D49" i="8"/>
  <c r="C49" i="8"/>
  <c r="H98" i="15" l="1"/>
  <c r="O98" i="15"/>
  <c r="J62" i="15"/>
  <c r="O62" i="15"/>
  <c r="H62" i="15"/>
  <c r="H137" i="15"/>
  <c r="B66" i="15"/>
  <c r="E65" i="15"/>
  <c r="O65" i="15" s="1"/>
  <c r="B141" i="15"/>
  <c r="E140" i="15"/>
  <c r="B102" i="15"/>
  <c r="E101" i="15"/>
  <c r="D47" i="8"/>
  <c r="C47" i="8"/>
  <c r="D46" i="8"/>
  <c r="C46" i="8"/>
  <c r="D45" i="8"/>
  <c r="C45" i="8"/>
  <c r="D44" i="8"/>
  <c r="C44" i="8"/>
  <c r="D43" i="8"/>
  <c r="C43" i="8"/>
  <c r="D42" i="8"/>
  <c r="C42" i="8"/>
  <c r="D41" i="8"/>
  <c r="C41" i="8"/>
  <c r="D40" i="8"/>
  <c r="C40" i="8"/>
  <c r="D39" i="8"/>
  <c r="C39" i="8"/>
  <c r="D38" i="8"/>
  <c r="C38" i="8"/>
  <c r="D2" i="8"/>
  <c r="D3" i="8"/>
  <c r="D4" i="8"/>
  <c r="D5" i="8"/>
  <c r="D6" i="8"/>
  <c r="D7" i="8"/>
  <c r="D8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1" i="8"/>
  <c r="C2" i="8"/>
  <c r="C3" i="8"/>
  <c r="C4" i="8"/>
  <c r="C5" i="8"/>
  <c r="C6" i="8"/>
  <c r="C7" i="8"/>
  <c r="C8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1" i="8"/>
  <c r="H101" i="15" l="1"/>
  <c r="O101" i="15"/>
  <c r="H140" i="15"/>
  <c r="O140" i="15"/>
  <c r="H65" i="15"/>
  <c r="J65" i="15"/>
  <c r="E141" i="15"/>
  <c r="B143" i="15"/>
  <c r="E102" i="15"/>
  <c r="B104" i="15"/>
  <c r="E66" i="15"/>
  <c r="B68" i="15"/>
  <c r="B105" i="15" l="1"/>
  <c r="E104" i="15"/>
  <c r="B69" i="15"/>
  <c r="E68" i="15"/>
  <c r="B144" i="15"/>
  <c r="E143" i="15"/>
  <c r="O143" i="15" s="1"/>
  <c r="J68" i="15" l="1"/>
  <c r="O68" i="15"/>
  <c r="H104" i="15"/>
  <c r="O104" i="15"/>
  <c r="H143" i="15"/>
  <c r="J143" i="15"/>
  <c r="J98" i="15"/>
  <c r="H68" i="15"/>
  <c r="E69" i="15"/>
  <c r="B71" i="15"/>
  <c r="E144" i="15"/>
  <c r="B146" i="15"/>
  <c r="E105" i="15"/>
  <c r="B107" i="15"/>
  <c r="B108" i="15" l="1"/>
  <c r="E107" i="15"/>
  <c r="O107" i="15" s="1"/>
  <c r="B72" i="15"/>
  <c r="E71" i="15"/>
  <c r="O71" i="15" s="1"/>
  <c r="B147" i="15"/>
  <c r="E146" i="15"/>
  <c r="J146" i="15" l="1"/>
  <c r="O146" i="15"/>
  <c r="H71" i="15"/>
  <c r="J71" i="15"/>
  <c r="E72" i="15"/>
  <c r="J101" i="15" s="1"/>
  <c r="B74" i="15"/>
  <c r="H146" i="15"/>
  <c r="H107" i="15"/>
  <c r="E147" i="15"/>
  <c r="B149" i="15"/>
  <c r="E108" i="15"/>
  <c r="B110" i="15"/>
  <c r="B150" i="15" l="1"/>
  <c r="E149" i="15"/>
  <c r="O149" i="15" s="1"/>
  <c r="B111" i="15"/>
  <c r="E110" i="15"/>
  <c r="B75" i="15"/>
  <c r="E74" i="15"/>
  <c r="O74" i="15" s="1"/>
  <c r="H110" i="15" l="1"/>
  <c r="O110" i="15"/>
  <c r="H74" i="15"/>
  <c r="J74" i="15"/>
  <c r="H149" i="15"/>
  <c r="J149" i="15"/>
  <c r="E111" i="15"/>
  <c r="B113" i="15"/>
  <c r="E75" i="15"/>
  <c r="B77" i="15"/>
  <c r="E150" i="15"/>
  <c r="B152" i="15"/>
  <c r="B78" i="15" l="1"/>
  <c r="E77" i="15"/>
  <c r="B153" i="15"/>
  <c r="E152" i="15"/>
  <c r="O152" i="15" s="1"/>
  <c r="B114" i="15"/>
  <c r="E113" i="15"/>
  <c r="H113" i="15" l="1"/>
  <c r="O113" i="15"/>
  <c r="J77" i="15"/>
  <c r="O77" i="15"/>
  <c r="H152" i="15"/>
  <c r="J152" i="15"/>
  <c r="E153" i="15"/>
  <c r="B155" i="15"/>
  <c r="J104" i="15"/>
  <c r="H77" i="15"/>
  <c r="E114" i="15"/>
  <c r="B116" i="15"/>
  <c r="E78" i="15"/>
  <c r="B80" i="15"/>
  <c r="B81" i="15" l="1"/>
  <c r="E80" i="15"/>
  <c r="O80" i="15" s="1"/>
  <c r="B117" i="15"/>
  <c r="E116" i="15"/>
  <c r="B156" i="15"/>
  <c r="E155" i="15"/>
  <c r="J116" i="15" l="1"/>
  <c r="O116" i="15"/>
  <c r="J155" i="15"/>
  <c r="O155" i="15"/>
  <c r="H80" i="15"/>
  <c r="J80" i="15"/>
  <c r="H116" i="15"/>
  <c r="E117" i="15"/>
  <c r="B119" i="15"/>
  <c r="H155" i="15"/>
  <c r="E156" i="15"/>
  <c r="B158" i="15"/>
  <c r="E81" i="15"/>
  <c r="J107" i="15" s="1"/>
  <c r="B83" i="15"/>
  <c r="B159" i="15" l="1"/>
  <c r="E158" i="15"/>
  <c r="O158" i="15" s="1"/>
  <c r="B120" i="15"/>
  <c r="E119" i="15"/>
  <c r="O119" i="15" s="1"/>
  <c r="B84" i="15"/>
  <c r="E83" i="15"/>
  <c r="O83" i="15" s="1"/>
  <c r="H119" i="15" l="1"/>
  <c r="J119" i="15"/>
  <c r="H158" i="15"/>
  <c r="J158" i="15"/>
  <c r="H83" i="15"/>
  <c r="J83" i="15"/>
  <c r="E120" i="15"/>
  <c r="B122" i="15"/>
  <c r="E84" i="15"/>
  <c r="B86" i="15"/>
  <c r="E159" i="15"/>
  <c r="B161" i="15"/>
  <c r="B87" i="15" l="1"/>
  <c r="E86" i="15"/>
  <c r="B162" i="15"/>
  <c r="E161" i="15"/>
  <c r="B123" i="15"/>
  <c r="E122" i="15"/>
  <c r="O122" i="15" s="1"/>
  <c r="H161" i="15" l="1"/>
  <c r="O161" i="15"/>
  <c r="J86" i="15"/>
  <c r="O86" i="15"/>
  <c r="H122" i="15"/>
  <c r="J122" i="15"/>
  <c r="J161" i="15"/>
  <c r="E162" i="15"/>
  <c r="B164" i="15"/>
  <c r="J110" i="15"/>
  <c r="H86" i="15"/>
  <c r="E123" i="15"/>
  <c r="B125" i="15"/>
  <c r="E87" i="15"/>
  <c r="B89" i="15"/>
  <c r="B90" i="15" l="1"/>
  <c r="E89" i="15"/>
  <c r="O89" i="15" s="1"/>
  <c r="B126" i="15"/>
  <c r="E125" i="15"/>
  <c r="B165" i="15"/>
  <c r="E165" i="15" s="1"/>
  <c r="E164" i="15"/>
  <c r="O164" i="15" s="1"/>
  <c r="J125" i="15" l="1"/>
  <c r="O125" i="15"/>
  <c r="H89" i="15"/>
  <c r="J89" i="15"/>
  <c r="J137" i="15"/>
  <c r="H125" i="15"/>
  <c r="E126" i="15"/>
  <c r="B128" i="15"/>
  <c r="J164" i="15"/>
  <c r="H164" i="15"/>
  <c r="E90" i="15"/>
  <c r="J113" i="15" s="1"/>
  <c r="B92" i="15"/>
  <c r="B93" i="15" l="1"/>
  <c r="E93" i="15" s="1"/>
  <c r="E92" i="15"/>
  <c r="O92" i="15" s="1"/>
  <c r="B129" i="15"/>
  <c r="E128" i="15"/>
  <c r="O128" i="15" s="1"/>
  <c r="H92" i="15" l="1"/>
  <c r="J92" i="15"/>
  <c r="H128" i="15"/>
  <c r="J128" i="15"/>
  <c r="E129" i="15"/>
  <c r="J140" i="15" s="1"/>
  <c r="B131" i="15"/>
  <c r="B132" i="15" l="1"/>
  <c r="E132" i="15" s="1"/>
  <c r="E131" i="15"/>
  <c r="O131" i="15" s="1"/>
  <c r="H131" i="15" l="1"/>
  <c r="J131" i="15"/>
</calcChain>
</file>

<file path=xl/sharedStrings.xml><?xml version="1.0" encoding="utf-8"?>
<sst xmlns="http://schemas.openxmlformats.org/spreadsheetml/2006/main" count="1467" uniqueCount="285">
  <si>
    <t>code associé</t>
  </si>
  <si>
    <t>Nom magasin</t>
  </si>
  <si>
    <t>GEP</t>
  </si>
  <si>
    <t>surface en tranche</t>
  </si>
  <si>
    <t>surface</t>
  </si>
  <si>
    <t>typologie</t>
  </si>
  <si>
    <t>Centrale</t>
  </si>
  <si>
    <t>tranche de CA mag</t>
  </si>
  <si>
    <t>quota TXT</t>
  </si>
  <si>
    <t>info point de vente</t>
  </si>
  <si>
    <t>SU // CLAMART V. HUGO - SU</t>
  </si>
  <si>
    <t>SU // VITRY EN ARTOIS - SU</t>
  </si>
  <si>
    <t>SU // BREHAL - SU</t>
  </si>
  <si>
    <t>Région Parisienne</t>
  </si>
  <si>
    <t>Nord - PDC - Aisne - Oise</t>
  </si>
  <si>
    <t>Manche</t>
  </si>
  <si>
    <t>De 1000 et à  1600m²</t>
  </si>
  <si>
    <t>De 2200 et à  2800m²</t>
  </si>
  <si>
    <t>Ultra-urbain</t>
  </si>
  <si>
    <t>Périurbain résidentiel</t>
  </si>
  <si>
    <t>Saisonniers</t>
  </si>
  <si>
    <t>CR NORD OUEST</t>
  </si>
  <si>
    <t>de 15 à 20 millions</t>
  </si>
  <si>
    <t>de 20 à 25 millions</t>
  </si>
  <si>
    <t>inf 1,5%</t>
  </si>
  <si>
    <t>entre 2,5 et 3,5%</t>
  </si>
  <si>
    <t>Dessus</t>
  </si>
  <si>
    <t>Vêtement Layette</t>
  </si>
  <si>
    <t>Vêtement Enfant</t>
  </si>
  <si>
    <t>Vêtement Femme</t>
  </si>
  <si>
    <t>Vêtement Homme</t>
  </si>
  <si>
    <t>Nuit</t>
  </si>
  <si>
    <t>Bain</t>
  </si>
  <si>
    <t>Dessous</t>
  </si>
  <si>
    <t>Sous vêtement Layette</t>
  </si>
  <si>
    <t>Sous vêtement Enfant</t>
  </si>
  <si>
    <t>Sous vêtement Femme</t>
  </si>
  <si>
    <t>Sous vêtement Homme</t>
  </si>
  <si>
    <t>Chaussettes</t>
  </si>
  <si>
    <t>Collants</t>
  </si>
  <si>
    <t>Mercerie</t>
  </si>
  <si>
    <t>Semelles lacets</t>
  </si>
  <si>
    <t>Equipement</t>
  </si>
  <si>
    <t>Linge de maison</t>
  </si>
  <si>
    <t>Puériculture</t>
  </si>
  <si>
    <t>Accessoires</t>
  </si>
  <si>
    <t>Chaussure extérieur</t>
  </si>
  <si>
    <t>Chaussure intérieur</t>
  </si>
  <si>
    <t>Ca N</t>
  </si>
  <si>
    <t>CA n+1</t>
  </si>
  <si>
    <t>relevé linéaire</t>
  </si>
  <si>
    <t>nb elts</t>
  </si>
  <si>
    <t>TA</t>
  </si>
  <si>
    <t>pue</t>
  </si>
  <si>
    <t>gpu</t>
  </si>
  <si>
    <t>mesure</t>
  </si>
  <si>
    <t>unité de mesure</t>
  </si>
  <si>
    <t>8</t>
  </si>
  <si>
    <t>4</t>
  </si>
  <si>
    <t>6</t>
  </si>
  <si>
    <t>7</t>
  </si>
  <si>
    <t>1</t>
  </si>
  <si>
    <t>2</t>
  </si>
  <si>
    <t>3</t>
  </si>
  <si>
    <t>5</t>
  </si>
  <si>
    <t>concat</t>
  </si>
  <si>
    <t>Vêtement_Enfant</t>
  </si>
  <si>
    <t>Vêtement_Femme</t>
  </si>
  <si>
    <t>Vêtement_Homme</t>
  </si>
  <si>
    <t>Nuit_layette</t>
  </si>
  <si>
    <t>Nuit_enfant</t>
  </si>
  <si>
    <t>Nuit_femme</t>
  </si>
  <si>
    <t>Nuit_homme</t>
  </si>
  <si>
    <t>Bain_femme</t>
  </si>
  <si>
    <t>Bain_homme</t>
  </si>
  <si>
    <t>Bain_enfant</t>
  </si>
  <si>
    <t>Bain_layette</t>
  </si>
  <si>
    <t>Sous_vêtement_Layette</t>
  </si>
  <si>
    <t>Sous_vêtement_Enfant</t>
  </si>
  <si>
    <t>Sous_vêtement_Femme</t>
  </si>
  <si>
    <t>Sous_vêtement_Homme</t>
  </si>
  <si>
    <t>Chaussettes_femme</t>
  </si>
  <si>
    <t>Chaussettes_homme</t>
  </si>
  <si>
    <t>Chaussettes_layette</t>
  </si>
  <si>
    <t>Chaussettes_enfant</t>
  </si>
  <si>
    <t>Collants_pegbordable</t>
  </si>
  <si>
    <t>Collants_tablette</t>
  </si>
  <si>
    <t>Semelles_lacets</t>
  </si>
  <si>
    <t>Linge_de_maison_Gros_blanc</t>
  </si>
  <si>
    <t>Linge_de_maison_ldl</t>
  </si>
  <si>
    <t>Linge_de_maison_linge_de_toilette</t>
  </si>
  <si>
    <t>Linge_de_maison_office</t>
  </si>
  <si>
    <t>Linge_de_maison_déco</t>
  </si>
  <si>
    <t>Chaussure_extérieur</t>
  </si>
  <si>
    <t>Chaussure_intérieur</t>
  </si>
  <si>
    <t>Vêtement_Layette</t>
  </si>
  <si>
    <t>78952</t>
  </si>
  <si>
    <t>9</t>
  </si>
  <si>
    <t>10</t>
  </si>
  <si>
    <t>11</t>
  </si>
  <si>
    <t>12</t>
  </si>
  <si>
    <t>36</t>
  </si>
  <si>
    <t>15</t>
  </si>
  <si>
    <t>13</t>
  </si>
  <si>
    <t>14</t>
  </si>
  <si>
    <t>153</t>
  </si>
  <si>
    <t>135</t>
  </si>
  <si>
    <t>32</t>
  </si>
  <si>
    <t>84</t>
  </si>
  <si>
    <t/>
  </si>
  <si>
    <t>68</t>
  </si>
  <si>
    <t>48</t>
  </si>
  <si>
    <t>123</t>
  </si>
  <si>
    <t>code_associé</t>
  </si>
  <si>
    <t>Nom_magasin</t>
  </si>
  <si>
    <t>surface_en_tranche</t>
  </si>
  <si>
    <t>tranche_de_CA_mag</t>
  </si>
  <si>
    <t>quota_TXT</t>
  </si>
  <si>
    <t>Ca_N</t>
  </si>
  <si>
    <t>Dessous_TA</t>
  </si>
  <si>
    <t>Mercerie_TA</t>
  </si>
  <si>
    <t>Equipement_TA</t>
  </si>
  <si>
    <t>gpu_TA</t>
  </si>
  <si>
    <t>pue_TA</t>
  </si>
  <si>
    <t>Accessoires_TA</t>
  </si>
  <si>
    <t>Vêtement_Layette_nb_elts</t>
  </si>
  <si>
    <t>Vêtement_Layette_unité_de_mesure</t>
  </si>
  <si>
    <t>Vêtement_Layette_TA</t>
  </si>
  <si>
    <t>Vêtement_Enfant_nb_elts</t>
  </si>
  <si>
    <t>Vêtement_Enfant_unité_de_mesure</t>
  </si>
  <si>
    <t>Vêtement_Enfant_TA</t>
  </si>
  <si>
    <t>Vêtement_Femme_nb_elts</t>
  </si>
  <si>
    <t>Vêtement_Femme_unité_de_mesure</t>
  </si>
  <si>
    <t>Vêtement_Femme_TA</t>
  </si>
  <si>
    <t>Vêtement_Homme_nb_elts</t>
  </si>
  <si>
    <t>Vêtement_Homme_unité_de_mesure</t>
  </si>
  <si>
    <t>Vêtement_Homme_TA</t>
  </si>
  <si>
    <t>Nuit_layette_nb_elts</t>
  </si>
  <si>
    <t>Nuit_layette_unité_de_mesure</t>
  </si>
  <si>
    <t>Nuit_layette_TA</t>
  </si>
  <si>
    <t>Nuit_enfant_nb_elts</t>
  </si>
  <si>
    <t>Nuit_enfant_unité_de_mesure</t>
  </si>
  <si>
    <t>Nuit_enfant_TA</t>
  </si>
  <si>
    <t>Nuit_femme_nb_elts</t>
  </si>
  <si>
    <t>Nuit_femme_unité_de_mesure</t>
  </si>
  <si>
    <t>Nuit_femme_TA</t>
  </si>
  <si>
    <t>Nuit_homme_nb_elts</t>
  </si>
  <si>
    <t>Nuit_homme_unité_de_mesure</t>
  </si>
  <si>
    <t>Nuit_homme_TA</t>
  </si>
  <si>
    <t>Bain_femme_nb_elts</t>
  </si>
  <si>
    <t>Bain_femme_unité_de_mesure</t>
  </si>
  <si>
    <t>Bain_femme_TA</t>
  </si>
  <si>
    <t>Bain_homme_nb_elts</t>
  </si>
  <si>
    <t>Bain_homme_unité_de_mesure</t>
  </si>
  <si>
    <t>Bain_homme_TA</t>
  </si>
  <si>
    <t>Bain_enfant_nb_elts</t>
  </si>
  <si>
    <t>Bain_enfant_unité_de_mesure</t>
  </si>
  <si>
    <t>Bain_enfant_TA</t>
  </si>
  <si>
    <t>Bain_layette_nb_elts</t>
  </si>
  <si>
    <t>Bain_layette_unité_de_mesure</t>
  </si>
  <si>
    <t>Bain_layette_TA</t>
  </si>
  <si>
    <t>Dessous_nb_elts</t>
  </si>
  <si>
    <t>Dessous_unité_de_mesure</t>
  </si>
  <si>
    <t>Sous_vêtement_Layette_nb_elts</t>
  </si>
  <si>
    <t>Sous_vêtement_Layette_unité_de_mesure</t>
  </si>
  <si>
    <t>Sous_vêtement_Layette_TA</t>
  </si>
  <si>
    <t>Sous_vêtement_Enfant_nb_elts</t>
  </si>
  <si>
    <t>Sous_vêtement_Enfant_unité_de_mesure</t>
  </si>
  <si>
    <t>Sous_vêtement_Enfant_TA</t>
  </si>
  <si>
    <t>Sous_vêtement_Femme_nb_elts</t>
  </si>
  <si>
    <t>Sous_vêtement_Femme_unité_de_mesure</t>
  </si>
  <si>
    <t>Sous_vêtement_Femme_TA</t>
  </si>
  <si>
    <t>Sous_vêtement_Homme_nb_elts</t>
  </si>
  <si>
    <t>Sous_vêtement_Homme_unité_de_mesure</t>
  </si>
  <si>
    <t>Sous_vêtement_Homme_TA</t>
  </si>
  <si>
    <t>Chaussettes_femme_nb_elts</t>
  </si>
  <si>
    <t>Chaussettes_femme_unité_de_mesure</t>
  </si>
  <si>
    <t>Chaussettes_femme_TA</t>
  </si>
  <si>
    <t>Chaussettes_homme_nb_elts</t>
  </si>
  <si>
    <t>Chaussettes_homme_unité_de_mesure</t>
  </si>
  <si>
    <t>Chaussettes_homme_TA</t>
  </si>
  <si>
    <t>Chaussettes_layette_nb_elts</t>
  </si>
  <si>
    <t>Chaussettes_layette_unité_de_mesure</t>
  </si>
  <si>
    <t>Chaussettes_layette_TA</t>
  </si>
  <si>
    <t>Chaussettes_enfant_nb_elts</t>
  </si>
  <si>
    <t>Chaussettes_enfant_unité_de_mesure</t>
  </si>
  <si>
    <t>Chaussettes_enfant_TA</t>
  </si>
  <si>
    <t>Collants_pegbordable_nb_elts</t>
  </si>
  <si>
    <t>Collants_pegbordable_unité_de_mesure</t>
  </si>
  <si>
    <t>Collants_pegbordable_TA</t>
  </si>
  <si>
    <t>Collants_tablette_nb_elts</t>
  </si>
  <si>
    <t>Collants_tablette_unité_de_mesure</t>
  </si>
  <si>
    <t>Collants_tablette_TA</t>
  </si>
  <si>
    <t>Mercerie_nb_elts</t>
  </si>
  <si>
    <t>Mercerie_unité_de_mesure</t>
  </si>
  <si>
    <t>Semelles_lacets_nb_elts</t>
  </si>
  <si>
    <t>Semelles_lacets_unité_de_mesure</t>
  </si>
  <si>
    <t>Semelles_lacets_TA</t>
  </si>
  <si>
    <t>Equipement_nb_elts</t>
  </si>
  <si>
    <t>Equipement_unité_de_mesure</t>
  </si>
  <si>
    <t>Linge_de_maison_Gros_blanc_nb_elts</t>
  </si>
  <si>
    <t>Linge_de_maison_Gros_blanc_unité_de_mesure</t>
  </si>
  <si>
    <t>Linge_de_maison_Gros_blanc_TA</t>
  </si>
  <si>
    <t>Linge_de_maison_ldl_nb_elts</t>
  </si>
  <si>
    <t>Linge_de_maison_ldl_unité_de_mesure</t>
  </si>
  <si>
    <t>Linge_de_maison_ldl_TA</t>
  </si>
  <si>
    <t>Linge_de_maison_linge_de_toilette_nb_elts</t>
  </si>
  <si>
    <t>Linge_de_maison_linge_de_toilette_unité_de_mesure</t>
  </si>
  <si>
    <t>Linge_de_maison_linge_de_toilette_TA</t>
  </si>
  <si>
    <t>Linge_de_maison_office_nb_elts</t>
  </si>
  <si>
    <t>Linge_de_maison_office_unité_de_mesure</t>
  </si>
  <si>
    <t>Linge_de_maison_office_TA</t>
  </si>
  <si>
    <t>Linge_de_maison_déco_nb_elts</t>
  </si>
  <si>
    <t>Linge_de_maison_déco_unité_de_mesure</t>
  </si>
  <si>
    <t>Linge_de_maison_déco_TA</t>
  </si>
  <si>
    <t>gpu_nb_elts</t>
  </si>
  <si>
    <t>gpu_unité_de_mesure</t>
  </si>
  <si>
    <t>pue_nb_elts</t>
  </si>
  <si>
    <t>pue_unité_de_mesure</t>
  </si>
  <si>
    <t>Accessoires_nb_elts</t>
  </si>
  <si>
    <t>Accessoires_unité_de_mesure</t>
  </si>
  <si>
    <t>Chaussure_extérieur_nb_elts</t>
  </si>
  <si>
    <t>Chaussure_extérieur_unité_de_mesure</t>
  </si>
  <si>
    <t>Chaussure_extérieur_TA</t>
  </si>
  <si>
    <t>Chaussure_intérieur_nb_elts</t>
  </si>
  <si>
    <t>Chaussure_intérieur_unité_de_mesure</t>
  </si>
  <si>
    <t>Chaussure_intérieur_TA</t>
  </si>
  <si>
    <t>renta</t>
  </si>
  <si>
    <t>intitulé</t>
  </si>
  <si>
    <t>intitulé2</t>
  </si>
  <si>
    <t>num colonne</t>
  </si>
  <si>
    <t>info_point_de_vente</t>
  </si>
  <si>
    <t>Linge_de_maison</t>
  </si>
  <si>
    <t>CA_n-1</t>
  </si>
  <si>
    <t>nb_elts</t>
  </si>
  <si>
    <t>unité_de_mesure</t>
  </si>
  <si>
    <t>Combobox</t>
  </si>
  <si>
    <t>Forme</t>
  </si>
  <si>
    <t>.Value</t>
  </si>
  <si>
    <t>=</t>
  </si>
  <si>
    <t>).Value</t>
  </si>
  <si>
    <t>Cells(Ligne,</t>
  </si>
  <si>
    <t>Cells(L,</t>
  </si>
  <si>
    <t>Textbox</t>
  </si>
  <si>
    <t>Calcul renta</t>
  </si>
  <si>
    <t>A définir</t>
  </si>
  <si>
    <t>Bloc1</t>
  </si>
  <si>
    <t>Bloc2</t>
  </si>
  <si>
    <t>Bloc3</t>
  </si>
  <si>
    <t>Caracteristique</t>
  </si>
  <si>
    <t>Pas dans le code</t>
  </si>
  <si>
    <t>Oui</t>
  </si>
  <si>
    <t>ordre fomulaire</t>
  </si>
  <si>
    <t>Range("A1:A3").Value</t>
  </si>
  <si>
    <t>Portant</t>
  </si>
  <si>
    <t>Meuble</t>
  </si>
  <si>
    <t>portant</t>
  </si>
  <si>
    <t>unité portant</t>
  </si>
  <si>
    <t>meuble</t>
  </si>
  <si>
    <t>unité meuble</t>
  </si>
  <si>
    <t>Vêtement homme</t>
  </si>
  <si>
    <t>Vêtement enfant</t>
  </si>
  <si>
    <t>Vêtement layette</t>
  </si>
  <si>
    <t>Vêtement femme</t>
  </si>
  <si>
    <t>1,33</t>
  </si>
  <si>
    <t>20</t>
  </si>
  <si>
    <t>22</t>
  </si>
  <si>
    <t>23</t>
  </si>
  <si>
    <t>25</t>
  </si>
  <si>
    <t>27</t>
  </si>
  <si>
    <t>30</t>
  </si>
  <si>
    <t>34</t>
  </si>
  <si>
    <t>37</t>
  </si>
  <si>
    <t>101</t>
  </si>
  <si>
    <t>170</t>
  </si>
  <si>
    <t>180</t>
  </si>
  <si>
    <t>200</t>
  </si>
  <si>
    <t>240</t>
  </si>
  <si>
    <t>250</t>
  </si>
  <si>
    <t>270</t>
  </si>
  <si>
    <t>102</t>
  </si>
  <si>
    <t>19</t>
  </si>
  <si>
    <t>26</t>
  </si>
  <si>
    <t>110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</si>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</sst>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2" fillId="0" borderId="1" xfId="0" applyFont="1" applyBorder="1"/>
    <xf numFmtId="0" fontId="2" fillId="2" borderId="1" xfId="0" applyFont="1" applyFill="1" applyBorder="1"/>
    <xf numFmtId="0" fontId="0" fillId="2" borderId="1" xfId="0" applyFill="1" applyBorder="1"/>
    <xf numFmtId="0" fontId="0" fillId="0" borderId="5" xfId="0" applyBorder="1" applyAlignment="1"/>
    <xf numFmtId="0" fontId="0" fillId="0" borderId="5" xfId="0" applyBorder="1" applyAlignment="1">
      <alignment vertical="center"/>
    </xf>
    <xf numFmtId="0" fontId="2" fillId="2" borderId="9" xfId="0" applyFont="1" applyFill="1" applyBorder="1" applyAlignment="1"/>
    <xf numFmtId="0" fontId="0" fillId="2" borderId="9" xfId="0" applyFill="1" applyBorder="1" applyAlignment="1"/>
    <xf numFmtId="0" fontId="0" fillId="0" borderId="8" xfId="0" applyFill="1" applyBorder="1"/>
    <xf numFmtId="0" fontId="3" fillId="0" borderId="0" xfId="0" applyFont="1"/>
    <xf numFmtId="1" fontId="0" fillId="0" borderId="0" xfId="0" applyNumberFormat="1"/>
    <xf numFmtId="0" fontId="0" fillId="0" borderId="1" xfId="0" applyNumberFormat="1" applyBorder="1"/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9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2</xdr:col>
      <xdr:colOff>1438275</xdr:colOff>
      <xdr:row>3</xdr:row>
      <xdr:rowOff>190500</xdr:rowOff>
    </xdr:to>
    <xdr:sp macro="[0]!Formulaire" textlink="">
      <xdr:nvSpPr>
        <xdr:cNvPr id="2" name="Ellipse 1"/>
        <xdr:cNvSpPr/>
      </xdr:nvSpPr>
      <xdr:spPr>
        <a:xfrm>
          <a:off x="2867025" y="0"/>
          <a:ext cx="1438275" cy="7905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U13"/>
  <sheetViews>
    <sheetView tabSelected="1" topLeftCell="H1" workbookViewId="0">
      <selection activeCell="L18" sqref="L18"/>
    </sheetView>
  </sheetViews>
  <sheetFormatPr baseColWidth="10" defaultRowHeight="15.75" customHeight="1" x14ac:dyDescent="0.25"/>
  <cols>
    <col min="1" max="1" width="12.140625" bestFit="1" customWidth="1"/>
    <col min="2" max="2" width="30.85546875" bestFit="1" customWidth="1"/>
    <col min="3" max="3" width="24.5703125" bestFit="1" customWidth="1"/>
    <col min="4" max="4" width="19" bestFit="1" customWidth="1"/>
    <col min="5" max="5" width="7.42578125" bestFit="1" customWidth="1"/>
    <col min="6" max="6" width="22.85546875" bestFit="1" customWidth="1"/>
    <col min="7" max="7" width="8.5703125" bestFit="1" customWidth="1"/>
    <col min="8" max="8" width="17.5703125" bestFit="1" customWidth="1"/>
    <col min="9" max="9" width="17.42578125" bestFit="1" customWidth="1"/>
    <col min="49" max="49" width="15.28515625" bestFit="1" customWidth="1"/>
    <col min="50" max="50" width="12" bestFit="1" customWidth="1"/>
    <col min="51" max="51" width="11.28515625" bestFit="1" customWidth="1"/>
    <col min="52" max="52" width="19" bestFit="1" customWidth="1"/>
    <col min="53" max="53" width="18.5703125" bestFit="1" customWidth="1"/>
    <col min="58" max="58" width="15.5703125" bestFit="1" customWidth="1"/>
  </cols>
  <sheetData>
    <row r="1" spans="1:957" ht="15.75" customHeight="1" x14ac:dyDescent="0.25">
      <c r="A1" s="11">
        <v>1</v>
      </c>
      <c r="AJU1" t="s">
        <v>98</v>
      </c>
    </row>
    <row r="2" spans="1:957" ht="15.75" customHeight="1" x14ac:dyDescent="0.25">
      <c r="A2" s="11">
        <v>1.33</v>
      </c>
    </row>
    <row r="3" spans="1:957" ht="15.75" customHeight="1" x14ac:dyDescent="0.25">
      <c r="A3" s="11"/>
      <c r="BE3">
        <v>1</v>
      </c>
    </row>
    <row r="4" spans="1:957" ht="15.75" customHeight="1" x14ac:dyDescent="0.25">
      <c r="BL4">
        <v>7</v>
      </c>
    </row>
    <row r="5" spans="1:957" ht="15.75" customHeight="1" x14ac:dyDescent="0.25">
      <c r="BE5">
        <v>57</v>
      </c>
      <c r="BF5">
        <v>58</v>
      </c>
      <c r="BG5">
        <v>59</v>
      </c>
      <c r="BL5">
        <v>64</v>
      </c>
    </row>
    <row r="6" spans="1:957" ht="15.75" customHeight="1" x14ac:dyDescent="0.25">
      <c r="A6" s="19" t="s">
        <v>9</v>
      </c>
      <c r="B6" s="20"/>
      <c r="C6" s="20"/>
      <c r="D6" s="20"/>
      <c r="E6" s="20"/>
      <c r="F6" s="20"/>
      <c r="G6" s="20"/>
      <c r="H6" s="20"/>
      <c r="I6" s="21"/>
      <c r="J6" s="27" t="s">
        <v>48</v>
      </c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9"/>
      <c r="AF6" s="27" t="s">
        <v>49</v>
      </c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9"/>
      <c r="BB6" s="25" t="s">
        <v>50</v>
      </c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</row>
    <row r="7" spans="1:957" ht="15.75" customHeight="1" x14ac:dyDescent="0.25">
      <c r="A7" s="22"/>
      <c r="B7" s="23"/>
      <c r="C7" s="23"/>
      <c r="D7" s="23"/>
      <c r="E7" s="23"/>
      <c r="F7" s="23"/>
      <c r="G7" s="23"/>
      <c r="H7" s="23"/>
      <c r="I7" s="24"/>
      <c r="J7" s="30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2"/>
      <c r="AF7" s="30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2"/>
      <c r="BB7" s="14" t="s">
        <v>26</v>
      </c>
      <c r="BC7" s="15"/>
      <c r="BD7" s="16"/>
      <c r="BE7" s="17" t="s">
        <v>29</v>
      </c>
      <c r="BF7" s="17"/>
      <c r="BG7" s="17"/>
      <c r="BH7" s="17"/>
      <c r="BI7" s="17"/>
      <c r="BJ7" s="17"/>
      <c r="BK7" s="18"/>
      <c r="BL7" s="33" t="s">
        <v>260</v>
      </c>
      <c r="BM7" s="17"/>
      <c r="BN7" s="17"/>
      <c r="BO7" s="17"/>
      <c r="BP7" s="17"/>
      <c r="BQ7" s="17"/>
      <c r="BR7" s="17"/>
      <c r="BS7" s="17" t="s">
        <v>261</v>
      </c>
      <c r="BT7" s="17"/>
      <c r="BU7" s="17"/>
      <c r="BV7" s="17"/>
      <c r="BW7" s="17"/>
      <c r="BX7" s="17"/>
      <c r="BY7" s="18"/>
      <c r="BZ7" s="17" t="s">
        <v>262</v>
      </c>
      <c r="CA7" s="17"/>
      <c r="CB7" s="17"/>
      <c r="CC7" s="17"/>
      <c r="CD7" s="17"/>
      <c r="CE7" s="17"/>
      <c r="CF7" s="18"/>
    </row>
    <row r="8" spans="1:957" ht="15.75" customHeight="1" x14ac:dyDescent="0.25">
      <c r="A8" s="1" t="s">
        <v>0</v>
      </c>
      <c r="B8" s="1" t="s">
        <v>1</v>
      </c>
      <c r="C8" s="1" t="s">
        <v>2</v>
      </c>
      <c r="D8" s="1" t="s">
        <v>3</v>
      </c>
      <c r="E8" s="1" t="s">
        <v>4</v>
      </c>
      <c r="F8" s="1" t="s">
        <v>5</v>
      </c>
      <c r="G8" s="1" t="s">
        <v>6</v>
      </c>
      <c r="H8" s="1" t="s">
        <v>7</v>
      </c>
      <c r="I8" s="1" t="s">
        <v>8</v>
      </c>
      <c r="J8" s="3" t="s">
        <v>26</v>
      </c>
      <c r="K8" s="1" t="s">
        <v>263</v>
      </c>
      <c r="L8" s="1" t="s">
        <v>260</v>
      </c>
      <c r="M8" s="1" t="s">
        <v>261</v>
      </c>
      <c r="N8" s="1" t="s">
        <v>262</v>
      </c>
      <c r="O8" s="1" t="s">
        <v>31</v>
      </c>
      <c r="P8" s="1" t="s">
        <v>32</v>
      </c>
      <c r="Q8" s="3" t="s">
        <v>33</v>
      </c>
      <c r="R8" s="1" t="s">
        <v>34</v>
      </c>
      <c r="S8" s="1" t="s">
        <v>35</v>
      </c>
      <c r="T8" s="1" t="s">
        <v>36</v>
      </c>
      <c r="U8" s="1" t="s">
        <v>37</v>
      </c>
      <c r="V8" s="1" t="s">
        <v>38</v>
      </c>
      <c r="W8" s="1" t="s">
        <v>39</v>
      </c>
      <c r="X8" s="1" t="s">
        <v>40</v>
      </c>
      <c r="Y8" s="1" t="s">
        <v>41</v>
      </c>
      <c r="Z8" s="3" t="s">
        <v>42</v>
      </c>
      <c r="AA8" s="1" t="s">
        <v>43</v>
      </c>
      <c r="AB8" s="1" t="s">
        <v>44</v>
      </c>
      <c r="AC8" s="1" t="s">
        <v>45</v>
      </c>
      <c r="AD8" s="1" t="s">
        <v>46</v>
      </c>
      <c r="AE8" s="1" t="s">
        <v>47</v>
      </c>
      <c r="AF8" s="4" t="s">
        <v>26</v>
      </c>
      <c r="AG8" s="5" t="s">
        <v>27</v>
      </c>
      <c r="AH8" s="5" t="s">
        <v>28</v>
      </c>
      <c r="AI8" s="5" t="s">
        <v>29</v>
      </c>
      <c r="AJ8" s="5" t="s">
        <v>30</v>
      </c>
      <c r="AK8" s="5" t="s">
        <v>31</v>
      </c>
      <c r="AL8" s="5" t="s">
        <v>32</v>
      </c>
      <c r="AM8" s="4" t="s">
        <v>33</v>
      </c>
      <c r="AN8" s="5" t="s">
        <v>34</v>
      </c>
      <c r="AO8" s="5" t="s">
        <v>35</v>
      </c>
      <c r="AP8" s="5" t="s">
        <v>36</v>
      </c>
      <c r="AQ8" s="5" t="s">
        <v>37</v>
      </c>
      <c r="AR8" s="5" t="s">
        <v>38</v>
      </c>
      <c r="AS8" s="5" t="s">
        <v>39</v>
      </c>
      <c r="AT8" s="5" t="s">
        <v>40</v>
      </c>
      <c r="AU8" s="5" t="s">
        <v>41</v>
      </c>
      <c r="AV8" s="4" t="s">
        <v>42</v>
      </c>
      <c r="AW8" s="5" t="s">
        <v>43</v>
      </c>
      <c r="AX8" s="5" t="s">
        <v>44</v>
      </c>
      <c r="AY8" s="5" t="s">
        <v>45</v>
      </c>
      <c r="AZ8" s="5" t="s">
        <v>46</v>
      </c>
      <c r="BA8" s="5" t="s">
        <v>47</v>
      </c>
      <c r="BB8" s="1" t="s">
        <v>51</v>
      </c>
      <c r="BC8" s="1" t="s">
        <v>55</v>
      </c>
      <c r="BD8" s="1" t="s">
        <v>52</v>
      </c>
      <c r="BE8" s="1" t="s">
        <v>51</v>
      </c>
      <c r="BF8" s="1" t="s">
        <v>56</v>
      </c>
      <c r="BG8" s="1" t="s">
        <v>256</v>
      </c>
      <c r="BH8" s="1" t="s">
        <v>257</v>
      </c>
      <c r="BI8" s="1" t="s">
        <v>258</v>
      </c>
      <c r="BJ8" s="1" t="s">
        <v>259</v>
      </c>
      <c r="BK8" s="1" t="s">
        <v>227</v>
      </c>
      <c r="BL8" s="1" t="s">
        <v>51</v>
      </c>
      <c r="BM8" s="1" t="s">
        <v>56</v>
      </c>
      <c r="BN8" s="1" t="s">
        <v>256</v>
      </c>
      <c r="BO8" s="1" t="s">
        <v>257</v>
      </c>
      <c r="BP8" s="1" t="s">
        <v>258</v>
      </c>
      <c r="BQ8" s="1" t="s">
        <v>259</v>
      </c>
      <c r="BR8" s="1" t="s">
        <v>227</v>
      </c>
      <c r="BS8" s="1" t="s">
        <v>51</v>
      </c>
      <c r="BT8" s="1" t="s">
        <v>56</v>
      </c>
      <c r="BU8" s="1" t="s">
        <v>256</v>
      </c>
      <c r="BV8" s="1" t="s">
        <v>257</v>
      </c>
      <c r="BW8" s="1" t="s">
        <v>258</v>
      </c>
      <c r="BX8" s="1" t="s">
        <v>259</v>
      </c>
      <c r="BY8" s="1" t="s">
        <v>227</v>
      </c>
      <c r="BZ8" s="1" t="s">
        <v>51</v>
      </c>
      <c r="CA8" s="1" t="s">
        <v>56</v>
      </c>
      <c r="CB8" s="1" t="s">
        <v>256</v>
      </c>
      <c r="CC8" s="1" t="s">
        <v>257</v>
      </c>
      <c r="CD8" s="1" t="s">
        <v>258</v>
      </c>
      <c r="CE8" s="1" t="s">
        <v>259</v>
      </c>
      <c r="CF8" s="1" t="s">
        <v>227</v>
      </c>
    </row>
    <row r="9" spans="1:957" ht="15.75" customHeight="1" x14ac:dyDescent="0.25">
      <c r="A9" s="1">
        <v>20299</v>
      </c>
      <c r="B9" s="1" t="s">
        <v>10</v>
      </c>
      <c r="C9" s="1" t="s">
        <v>13</v>
      </c>
      <c r="D9" s="1" t="s">
        <v>16</v>
      </c>
      <c r="E9" s="1">
        <v>1250</v>
      </c>
      <c r="F9" s="1" t="s">
        <v>18</v>
      </c>
      <c r="G9" s="1" t="s">
        <v>21</v>
      </c>
      <c r="H9" s="2" t="s">
        <v>22</v>
      </c>
      <c r="I9" s="1" t="s">
        <v>24</v>
      </c>
      <c r="J9" s="12">
        <v>55335.968379446647</v>
      </c>
      <c r="K9" s="12">
        <v>3952.5691699604745</v>
      </c>
      <c r="L9" s="12">
        <v>4000</v>
      </c>
      <c r="M9" s="12">
        <v>5000</v>
      </c>
      <c r="N9" s="12">
        <v>6000</v>
      </c>
      <c r="O9" s="12">
        <v>3952.5691699604745</v>
      </c>
      <c r="P9" s="12">
        <v>3952.5691699604745</v>
      </c>
      <c r="Q9" s="12">
        <v>34407.505928853752</v>
      </c>
      <c r="R9" s="12">
        <v>0</v>
      </c>
      <c r="S9" s="12">
        <v>141.600790513834</v>
      </c>
      <c r="T9" s="12">
        <v>2116.114624505929</v>
      </c>
      <c r="U9" s="12">
        <v>2523.636363636364</v>
      </c>
      <c r="V9" s="12">
        <v>6398.743083003953</v>
      </c>
      <c r="W9" s="12">
        <v>15254.260869565218</v>
      </c>
      <c r="X9" s="12">
        <v>5373.9802371541509</v>
      </c>
      <c r="Y9" s="12">
        <v>2599.1699604743085</v>
      </c>
      <c r="Z9" s="12">
        <v>4407.1818181818189</v>
      </c>
      <c r="AA9" s="12">
        <v>297.60869565217394</v>
      </c>
      <c r="AB9" s="12">
        <v>2087.300395256917</v>
      </c>
      <c r="AC9" s="12">
        <v>1951.521739130435</v>
      </c>
      <c r="AD9" s="12">
        <v>0</v>
      </c>
      <c r="AE9" s="12">
        <v>70.750988142292499</v>
      </c>
      <c r="AF9" s="12">
        <v>89.229249011857718</v>
      </c>
      <c r="AG9" s="12">
        <v>57.035573122529655</v>
      </c>
      <c r="AH9" s="12">
        <v>0.49011857707509887</v>
      </c>
      <c r="AI9" s="12">
        <v>2.1739130434782612</v>
      </c>
      <c r="AJ9" s="12">
        <v>0.59288537549407117</v>
      </c>
      <c r="AK9" s="12">
        <v>28.739130434782609</v>
      </c>
      <c r="AL9" s="12">
        <v>0.19762845849802374</v>
      </c>
      <c r="AM9" s="12">
        <v>36444.387351778656</v>
      </c>
      <c r="AN9" s="12">
        <v>138.2608695652174</v>
      </c>
      <c r="AO9" s="12">
        <v>53.952569169960476</v>
      </c>
      <c r="AP9" s="12">
        <v>1989.944664031621</v>
      </c>
      <c r="AQ9" s="12">
        <v>2038.9723320158105</v>
      </c>
      <c r="AR9" s="12">
        <v>6692.4901185770759</v>
      </c>
      <c r="AS9" s="12">
        <v>18170.241106719368</v>
      </c>
      <c r="AT9" s="12">
        <v>4581.316205533597</v>
      </c>
      <c r="AU9" s="12">
        <v>2779.209486166008</v>
      </c>
      <c r="AV9" s="12">
        <v>5754.1857707509889</v>
      </c>
      <c r="AW9" s="12">
        <v>1046.3596837944665</v>
      </c>
      <c r="AX9" s="12">
        <v>1670.818181818182</v>
      </c>
      <c r="AY9" s="12">
        <v>2768.8577075098815</v>
      </c>
      <c r="AZ9" s="12">
        <v>3.0237154150197632</v>
      </c>
      <c r="BA9" s="12">
        <v>265.12648221343875</v>
      </c>
      <c r="BB9" s="1"/>
      <c r="BC9" s="1"/>
      <c r="BD9" s="1"/>
      <c r="BE9" s="13" t="s">
        <v>273</v>
      </c>
      <c r="BF9" s="13" t="s">
        <v>61</v>
      </c>
      <c r="BG9" s="13" t="s">
        <v>62</v>
      </c>
      <c r="BH9" s="13" t="s">
        <v>264</v>
      </c>
      <c r="BI9" s="13" t="s">
        <v>98</v>
      </c>
      <c r="BJ9" s="13" t="s">
        <v>61</v>
      </c>
      <c r="BK9" s="13" t="s">
        <v>109</v>
      </c>
      <c r="BL9" s="13" t="s">
        <v>280</v>
      </c>
      <c r="BM9" s="1" t="s">
        <v>264</v>
      </c>
      <c r="BN9" s="13" t="s">
        <v>62</v>
      </c>
      <c r="BO9" s="13" t="s">
        <v>264</v>
      </c>
      <c r="BP9" s="13" t="s">
        <v>265</v>
      </c>
      <c r="BQ9" s="13" t="s">
        <v>61</v>
      </c>
      <c r="BR9" s="13" t="s">
        <v>109</v>
      </c>
      <c r="BS9" s="13" t="s">
        <v>102</v>
      </c>
      <c r="BT9" s="1" t="s">
        <v>264</v>
      </c>
      <c r="BU9" s="13" t="s">
        <v>274</v>
      </c>
      <c r="BV9" s="13" t="s">
        <v>275</v>
      </c>
      <c r="BW9" s="13" t="s">
        <v>281</v>
      </c>
      <c r="BX9" s="13" t="s">
        <v>276</v>
      </c>
      <c r="BY9" s="13" t="s">
        <v>109</v>
      </c>
      <c r="BZ9" s="13" t="s">
        <v>266</v>
      </c>
      <c r="CA9" s="1" t="s">
        <v>264</v>
      </c>
      <c r="CB9" s="13" t="s">
        <v>277</v>
      </c>
      <c r="CC9" s="13" t="s">
        <v>278</v>
      </c>
      <c r="CD9" s="13" t="s">
        <v>282</v>
      </c>
      <c r="CE9" s="13" t="s">
        <v>279</v>
      </c>
      <c r="CF9" s="13" t="s">
        <v>109</v>
      </c>
    </row>
    <row r="10" spans="1:957" ht="15.75" customHeight="1" x14ac:dyDescent="0.25">
      <c r="A10" s="1">
        <v>20442</v>
      </c>
      <c r="B10" s="1" t="s">
        <v>11</v>
      </c>
      <c r="C10" s="1" t="s">
        <v>14</v>
      </c>
      <c r="D10" s="1" t="s">
        <v>17</v>
      </c>
      <c r="E10" s="1">
        <v>2223</v>
      </c>
      <c r="F10" s="1" t="s">
        <v>19</v>
      </c>
      <c r="G10" s="1" t="s">
        <v>21</v>
      </c>
      <c r="H10" s="2" t="s">
        <v>23</v>
      </c>
      <c r="I10" s="1" t="s">
        <v>25</v>
      </c>
      <c r="J10" s="12">
        <v>89851.229249011856</v>
      </c>
      <c r="K10" s="12">
        <v>4317.723320158103</v>
      </c>
      <c r="L10" s="12">
        <v>11754.822134387354</v>
      </c>
      <c r="M10" s="12">
        <v>57441.782608695656</v>
      </c>
      <c r="N10" s="12">
        <v>7249.7272727272739</v>
      </c>
      <c r="O10" s="12">
        <v>8560.375494071146</v>
      </c>
      <c r="P10" s="12">
        <v>526.798418972332</v>
      </c>
      <c r="Q10" s="12">
        <v>68762.885375494079</v>
      </c>
      <c r="R10" s="12">
        <v>1532.8379446640317</v>
      </c>
      <c r="S10" s="12">
        <v>2920.6916996047435</v>
      </c>
      <c r="T10" s="12">
        <v>16936.960474308304</v>
      </c>
      <c r="U10" s="12">
        <v>11561.786561264822</v>
      </c>
      <c r="V10" s="12">
        <v>12292.454545454546</v>
      </c>
      <c r="W10" s="12">
        <v>18100.794466403164</v>
      </c>
      <c r="X10" s="12">
        <v>3572.241106719368</v>
      </c>
      <c r="Y10" s="12">
        <v>1845.1185770750988</v>
      </c>
      <c r="Z10" s="12">
        <v>65759.213438735183</v>
      </c>
      <c r="AA10" s="12">
        <v>19198.695652173912</v>
      </c>
      <c r="AB10" s="12">
        <v>8511.95256916996</v>
      </c>
      <c r="AC10" s="12">
        <v>17796.12648221344</v>
      </c>
      <c r="AD10" s="12">
        <v>6272.2964426877479</v>
      </c>
      <c r="AE10" s="12">
        <v>13980.14229249012</v>
      </c>
      <c r="AF10" s="12">
        <v>89525.130434782623</v>
      </c>
      <c r="AG10" s="12">
        <v>5467.853754940712</v>
      </c>
      <c r="AH10" s="12">
        <v>10803.667984189724</v>
      </c>
      <c r="AI10" s="12">
        <v>53647.482213438743</v>
      </c>
      <c r="AJ10" s="12">
        <v>7925.5652173913049</v>
      </c>
      <c r="AK10" s="12">
        <v>10969.513833992096</v>
      </c>
      <c r="AL10" s="12">
        <v>711.04743083003973</v>
      </c>
      <c r="AM10" s="12">
        <v>76603.739130434784</v>
      </c>
      <c r="AN10" s="12">
        <v>1346.806324110672</v>
      </c>
      <c r="AO10" s="12">
        <v>2631.6758893280635</v>
      </c>
      <c r="AP10" s="12">
        <v>21581.0395256917</v>
      </c>
      <c r="AQ10" s="12">
        <v>11824.494071146246</v>
      </c>
      <c r="AR10" s="12">
        <v>10718.438735177868</v>
      </c>
      <c r="AS10" s="12">
        <v>22800.691699604744</v>
      </c>
      <c r="AT10" s="12">
        <v>3431.2450592885375</v>
      </c>
      <c r="AU10" s="12">
        <v>2269.3478260869565</v>
      </c>
      <c r="AV10" s="12">
        <v>66130.387351778656</v>
      </c>
      <c r="AW10" s="12">
        <v>14378.03557312253</v>
      </c>
      <c r="AX10" s="12">
        <v>9491.5612648221359</v>
      </c>
      <c r="AY10" s="12">
        <v>20451.936758893284</v>
      </c>
      <c r="AZ10" s="12">
        <v>5119.525691699605</v>
      </c>
      <c r="BA10" s="12">
        <v>16689.328063241108</v>
      </c>
      <c r="BB10" s="1"/>
      <c r="BC10" s="1"/>
      <c r="BD10" s="1"/>
      <c r="BE10" s="1" t="s">
        <v>283</v>
      </c>
      <c r="BF10" s="1" t="s">
        <v>61</v>
      </c>
      <c r="BG10" s="1" t="s">
        <v>61</v>
      </c>
      <c r="BH10" s="1" t="s">
        <v>264</v>
      </c>
      <c r="BI10" s="1" t="s">
        <v>98</v>
      </c>
      <c r="BJ10" s="1" t="s">
        <v>264</v>
      </c>
      <c r="BK10" s="13" t="s">
        <v>109</v>
      </c>
      <c r="BL10" s="1" t="s">
        <v>275</v>
      </c>
      <c r="BM10" s="1" t="s">
        <v>109</v>
      </c>
      <c r="BN10" s="1" t="s">
        <v>265</v>
      </c>
      <c r="BO10" s="1" t="s">
        <v>61</v>
      </c>
      <c r="BP10" s="1" t="s">
        <v>265</v>
      </c>
      <c r="BQ10" s="1" t="s">
        <v>267</v>
      </c>
      <c r="BR10" s="1" t="s">
        <v>109</v>
      </c>
      <c r="BS10" s="1" t="s">
        <v>268</v>
      </c>
      <c r="BT10" s="1" t="s">
        <v>61</v>
      </c>
      <c r="BU10" s="1" t="s">
        <v>269</v>
      </c>
      <c r="BV10" s="1" t="s">
        <v>61</v>
      </c>
      <c r="BW10" s="1" t="s">
        <v>270</v>
      </c>
      <c r="BX10" s="1" t="s">
        <v>270</v>
      </c>
      <c r="BY10" s="1" t="s">
        <v>109</v>
      </c>
      <c r="BZ10" s="1" t="s">
        <v>107</v>
      </c>
      <c r="CA10" s="1" t="s">
        <v>109</v>
      </c>
      <c r="CB10" s="1" t="s">
        <v>271</v>
      </c>
      <c r="CC10" s="1" t="s">
        <v>61</v>
      </c>
      <c r="CD10" s="1" t="s">
        <v>284</v>
      </c>
      <c r="CE10" s="1" t="s">
        <v>272</v>
      </c>
      <c r="CF10" s="1" t="s">
        <v>109</v>
      </c>
    </row>
    <row r="11" spans="1:957" ht="15.75" customHeight="1" x14ac:dyDescent="0.25">
      <c r="A11" s="1">
        <v>20507</v>
      </c>
      <c r="B11" s="1" t="s">
        <v>12</v>
      </c>
      <c r="C11" s="1" t="s">
        <v>15</v>
      </c>
      <c r="D11" s="1" t="s">
        <v>17</v>
      </c>
      <c r="E11" s="1">
        <v>2220</v>
      </c>
      <c r="F11" s="1" t="s">
        <v>20</v>
      </c>
      <c r="G11" s="1" t="s">
        <v>21</v>
      </c>
      <c r="H11" s="2" t="s">
        <v>22</v>
      </c>
      <c r="I11" s="1" t="s">
        <v>25</v>
      </c>
      <c r="J11" s="12">
        <v>54820.292490118583</v>
      </c>
      <c r="K11" s="12">
        <v>3109.3636363636365</v>
      </c>
      <c r="L11" s="12">
        <v>9325.640316205534</v>
      </c>
      <c r="M11" s="12">
        <v>26783.217391304348</v>
      </c>
      <c r="N11" s="12">
        <v>7548.4268774703569</v>
      </c>
      <c r="O11" s="12">
        <v>5016.1343873517799</v>
      </c>
      <c r="P11" s="12">
        <v>3037.509881422925</v>
      </c>
      <c r="Q11" s="12">
        <v>60955.600790513818</v>
      </c>
      <c r="R11" s="12">
        <v>742.09486166007912</v>
      </c>
      <c r="S11" s="12">
        <v>1985.2806324110675</v>
      </c>
      <c r="T11" s="12">
        <v>21408.87351778656</v>
      </c>
      <c r="U11" s="12">
        <v>8475.2727272727279</v>
      </c>
      <c r="V11" s="12">
        <v>10701.110671936758</v>
      </c>
      <c r="W11" s="12">
        <v>10258.901185770752</v>
      </c>
      <c r="X11" s="12">
        <v>4977.9090909090919</v>
      </c>
      <c r="Y11" s="12">
        <v>2406.1581027667985</v>
      </c>
      <c r="Z11" s="12">
        <v>71126.774703557312</v>
      </c>
      <c r="AA11" s="12">
        <v>24623.98418972332</v>
      </c>
      <c r="AB11" s="12">
        <v>5210.339920948617</v>
      </c>
      <c r="AC11" s="12">
        <v>14058.1185770751</v>
      </c>
      <c r="AD11" s="12">
        <v>17807.584980237156</v>
      </c>
      <c r="AE11" s="12">
        <v>9426.747035573122</v>
      </c>
      <c r="AF11" s="12">
        <v>51466.557312252968</v>
      </c>
      <c r="AG11" s="12">
        <v>3016.110671936759</v>
      </c>
      <c r="AH11" s="12">
        <v>7949.2964426877479</v>
      </c>
      <c r="AI11" s="12">
        <v>25603.786561264824</v>
      </c>
      <c r="AJ11" s="12">
        <v>6909.754940711463</v>
      </c>
      <c r="AK11" s="12">
        <v>5954.7628458498029</v>
      </c>
      <c r="AL11" s="12">
        <v>2032.8458498023717</v>
      </c>
      <c r="AM11" s="12">
        <v>58315.901185770759</v>
      </c>
      <c r="AN11" s="12">
        <v>703.65612648221349</v>
      </c>
      <c r="AO11" s="12">
        <v>1998.3320158102767</v>
      </c>
      <c r="AP11" s="12">
        <v>17544.612648221348</v>
      </c>
      <c r="AQ11" s="12">
        <v>7851.916996047431</v>
      </c>
      <c r="AR11" s="12">
        <v>11266.711462450594</v>
      </c>
      <c r="AS11" s="12">
        <v>11706.387351778658</v>
      </c>
      <c r="AT11" s="12">
        <v>4974.1699604743089</v>
      </c>
      <c r="AU11" s="12">
        <v>2270.114624505929</v>
      </c>
      <c r="AV11" s="12">
        <v>65472.438735177879</v>
      </c>
      <c r="AW11" s="12">
        <v>21333.81027667984</v>
      </c>
      <c r="AX11" s="12">
        <v>5755.778656126482</v>
      </c>
      <c r="AY11" s="12">
        <v>11425.750988142294</v>
      </c>
      <c r="AZ11" s="12">
        <v>16625.648221343876</v>
      </c>
      <c r="BA11" s="12">
        <v>10331.450592885376</v>
      </c>
      <c r="BB11" s="1"/>
      <c r="BC11" s="1"/>
      <c r="BD11" s="1"/>
      <c r="BE11" s="1">
        <v>3</v>
      </c>
      <c r="BF11" s="1">
        <v>1.33</v>
      </c>
      <c r="BG11" s="1">
        <v>1</v>
      </c>
      <c r="BH11" s="1">
        <v>1</v>
      </c>
      <c r="BI11" s="1">
        <v>1</v>
      </c>
      <c r="BJ11" s="1">
        <v>1.33</v>
      </c>
      <c r="BK11" s="13">
        <f t="shared" ref="BK10:BK11" si="0">K11/($BE11*$BF11+$BG11*$BH11+$BI11*$BJ11)</f>
        <v>491.98791714614498</v>
      </c>
      <c r="BL11" s="1">
        <v>10</v>
      </c>
      <c r="BM11" s="1"/>
      <c r="BN11" s="1">
        <v>12</v>
      </c>
      <c r="BO11" s="1">
        <v>13</v>
      </c>
      <c r="BP11" s="1">
        <v>14</v>
      </c>
      <c r="BQ11" s="1">
        <v>15</v>
      </c>
      <c r="BR11" s="1"/>
      <c r="BS11" s="1">
        <v>17</v>
      </c>
      <c r="BT11" s="1"/>
      <c r="BU11" s="1">
        <v>19</v>
      </c>
      <c r="BV11" s="1">
        <v>20</v>
      </c>
      <c r="BW11" s="1">
        <v>21</v>
      </c>
      <c r="BX11" s="1">
        <v>22</v>
      </c>
      <c r="BY11" s="1"/>
      <c r="BZ11" s="1">
        <v>24</v>
      </c>
      <c r="CA11" s="1"/>
      <c r="CB11" s="1">
        <v>26</v>
      </c>
      <c r="CC11" s="1">
        <v>27</v>
      </c>
      <c r="CD11" s="1">
        <v>28</v>
      </c>
      <c r="CE11" s="1">
        <v>29</v>
      </c>
      <c r="CF11" s="1"/>
    </row>
    <row r="12" spans="1:957" ht="15.75" customHeight="1" x14ac:dyDescent="0.25">
      <c r="BE12">
        <f>BE9*BF9+BG9*BH9+BI9*BJ9</f>
        <v>113.66</v>
      </c>
    </row>
    <row r="13" spans="1:957" ht="15.75" customHeight="1" x14ac:dyDescent="0.25">
      <c r="BE13">
        <f>BE12/K9</f>
        <v>2.8755979999999997E-2</v>
      </c>
    </row>
  </sheetData>
  <mergeCells count="9">
    <mergeCell ref="BB7:BD7"/>
    <mergeCell ref="BZ7:CF7"/>
    <mergeCell ref="A6:I7"/>
    <mergeCell ref="BB6:BY6"/>
    <mergeCell ref="AF6:BA7"/>
    <mergeCell ref="BE7:BK7"/>
    <mergeCell ref="BL7:BR7"/>
    <mergeCell ref="BS7:BY7"/>
    <mergeCell ref="J6:AE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73"/>
  <sheetViews>
    <sheetView topLeftCell="F213" workbookViewId="0">
      <selection activeCell="H231" sqref="H231"/>
    </sheetView>
  </sheetViews>
  <sheetFormatPr baseColWidth="10" defaultRowHeight="15" x14ac:dyDescent="0.25"/>
  <cols>
    <col min="2" max="2" width="30.42578125" bestFit="1" customWidth="1"/>
    <col min="3" max="3" width="22" bestFit="1" customWidth="1"/>
    <col min="4" max="4" width="12.5703125" bestFit="1" customWidth="1"/>
    <col min="5" max="5" width="50.5703125" bestFit="1" customWidth="1"/>
    <col min="9" max="9" width="62.5703125" bestFit="1" customWidth="1"/>
    <col min="15" max="15" width="59.28515625" bestFit="1" customWidth="1"/>
  </cols>
  <sheetData>
    <row r="1" spans="1:10" x14ac:dyDescent="0.25">
      <c r="A1" t="s">
        <v>252</v>
      </c>
      <c r="B1" t="s">
        <v>228</v>
      </c>
      <c r="C1" t="s">
        <v>229</v>
      </c>
      <c r="D1" t="s">
        <v>230</v>
      </c>
      <c r="E1" t="s">
        <v>65</v>
      </c>
      <c r="F1" t="s">
        <v>237</v>
      </c>
      <c r="G1" t="s">
        <v>249</v>
      </c>
      <c r="H1" t="s">
        <v>246</v>
      </c>
      <c r="I1" t="s">
        <v>247</v>
      </c>
      <c r="J1" t="s">
        <v>248</v>
      </c>
    </row>
    <row r="2" spans="1:10" x14ac:dyDescent="0.25">
      <c r="B2" s="6" t="s">
        <v>231</v>
      </c>
      <c r="C2" s="1" t="s">
        <v>113</v>
      </c>
      <c r="D2">
        <v>1</v>
      </c>
      <c r="E2" t="str">
        <f t="shared" ref="E2:E33" si="0">B2&amp;"_"&amp;C2</f>
        <v>info_point_de_vente_code_associé</v>
      </c>
      <c r="F2" t="s">
        <v>236</v>
      </c>
      <c r="G2" t="s">
        <v>250</v>
      </c>
    </row>
    <row r="3" spans="1:10" x14ac:dyDescent="0.25">
      <c r="B3" s="6" t="s">
        <v>231</v>
      </c>
      <c r="C3" s="1" t="s">
        <v>114</v>
      </c>
      <c r="D3">
        <v>2</v>
      </c>
      <c r="E3" t="str">
        <f t="shared" si="0"/>
        <v>info_point_de_vente_Nom_magasin</v>
      </c>
      <c r="F3" t="s">
        <v>243</v>
      </c>
    </row>
    <row r="4" spans="1:10" x14ac:dyDescent="0.25">
      <c r="B4" s="6" t="s">
        <v>231</v>
      </c>
      <c r="C4" s="1" t="s">
        <v>2</v>
      </c>
      <c r="D4">
        <v>3</v>
      </c>
      <c r="E4" t="str">
        <f t="shared" si="0"/>
        <v>info_point_de_vente_GEP</v>
      </c>
      <c r="F4" t="s">
        <v>243</v>
      </c>
    </row>
    <row r="5" spans="1:10" x14ac:dyDescent="0.25">
      <c r="B5" s="6" t="s">
        <v>231</v>
      </c>
      <c r="C5" s="1" t="s">
        <v>115</v>
      </c>
      <c r="D5">
        <v>4</v>
      </c>
      <c r="E5" t="str">
        <f t="shared" si="0"/>
        <v>info_point_de_vente_surface_en_tranche</v>
      </c>
      <c r="F5" t="s">
        <v>243</v>
      </c>
    </row>
    <row r="6" spans="1:10" x14ac:dyDescent="0.25">
      <c r="B6" s="6" t="s">
        <v>231</v>
      </c>
      <c r="C6" s="1" t="s">
        <v>4</v>
      </c>
      <c r="D6">
        <v>5</v>
      </c>
      <c r="E6" t="str">
        <f t="shared" si="0"/>
        <v>info_point_de_vente_surface</v>
      </c>
      <c r="F6" t="s">
        <v>243</v>
      </c>
    </row>
    <row r="7" spans="1:10" x14ac:dyDescent="0.25">
      <c r="B7" s="6" t="s">
        <v>231</v>
      </c>
      <c r="C7" s="1" t="s">
        <v>5</v>
      </c>
      <c r="D7">
        <v>6</v>
      </c>
      <c r="E7" t="str">
        <f t="shared" si="0"/>
        <v>info_point_de_vente_typologie</v>
      </c>
      <c r="F7" t="s">
        <v>243</v>
      </c>
    </row>
    <row r="8" spans="1:10" x14ac:dyDescent="0.25">
      <c r="B8" s="6" t="s">
        <v>231</v>
      </c>
      <c r="C8" s="1" t="s">
        <v>6</v>
      </c>
      <c r="D8">
        <v>7</v>
      </c>
      <c r="E8" t="str">
        <f t="shared" si="0"/>
        <v>info_point_de_vente_Centrale</v>
      </c>
      <c r="F8" t="s">
        <v>243</v>
      </c>
    </row>
    <row r="9" spans="1:10" x14ac:dyDescent="0.25">
      <c r="B9" s="6" t="s">
        <v>231</v>
      </c>
      <c r="C9" s="1" t="s">
        <v>116</v>
      </c>
      <c r="D9">
        <v>8</v>
      </c>
      <c r="E9" t="str">
        <f t="shared" si="0"/>
        <v>info_point_de_vente_tranche_de_CA_mag</v>
      </c>
      <c r="F9" t="s">
        <v>243</v>
      </c>
    </row>
    <row r="10" spans="1:10" x14ac:dyDescent="0.25">
      <c r="B10" s="6" t="s">
        <v>231</v>
      </c>
      <c r="C10" s="1" t="s">
        <v>117</v>
      </c>
      <c r="D10">
        <v>9</v>
      </c>
      <c r="E10" t="str">
        <f t="shared" si="0"/>
        <v>info_point_de_vente_quota_TXT</v>
      </c>
      <c r="F10" t="s">
        <v>243</v>
      </c>
    </row>
    <row r="11" spans="1:10" x14ac:dyDescent="0.25">
      <c r="B11" s="7" t="s">
        <v>118</v>
      </c>
      <c r="C11" s="3" t="s">
        <v>26</v>
      </c>
      <c r="D11">
        <v>10</v>
      </c>
      <c r="E11" t="str">
        <f t="shared" si="0"/>
        <v>Ca_N_Dessus</v>
      </c>
      <c r="F11" t="s">
        <v>243</v>
      </c>
      <c r="G11" t="s">
        <v>250</v>
      </c>
    </row>
    <row r="12" spans="1:10" x14ac:dyDescent="0.25">
      <c r="B12" s="7" t="s">
        <v>118</v>
      </c>
      <c r="C12" s="1" t="s">
        <v>95</v>
      </c>
      <c r="D12">
        <v>11</v>
      </c>
      <c r="E12" t="str">
        <f t="shared" si="0"/>
        <v>Ca_N_Vêtement_Layette</v>
      </c>
      <c r="F12" t="s">
        <v>243</v>
      </c>
      <c r="G12" t="s">
        <v>250</v>
      </c>
    </row>
    <row r="13" spans="1:10" x14ac:dyDescent="0.25">
      <c r="B13" s="7" t="s">
        <v>118</v>
      </c>
      <c r="C13" s="1" t="s">
        <v>66</v>
      </c>
      <c r="D13">
        <v>12</v>
      </c>
      <c r="E13" t="str">
        <f t="shared" si="0"/>
        <v>Ca_N_Vêtement_Enfant</v>
      </c>
      <c r="F13" t="s">
        <v>243</v>
      </c>
      <c r="G13" t="s">
        <v>250</v>
      </c>
    </row>
    <row r="14" spans="1:10" x14ac:dyDescent="0.25">
      <c r="B14" s="7" t="s">
        <v>118</v>
      </c>
      <c r="C14" s="1" t="s">
        <v>67</v>
      </c>
      <c r="D14">
        <v>13</v>
      </c>
      <c r="E14" t="str">
        <f t="shared" si="0"/>
        <v>Ca_N_Vêtement_Femme</v>
      </c>
      <c r="F14" t="s">
        <v>243</v>
      </c>
      <c r="G14" t="s">
        <v>250</v>
      </c>
    </row>
    <row r="15" spans="1:10" x14ac:dyDescent="0.25">
      <c r="B15" s="7" t="s">
        <v>118</v>
      </c>
      <c r="C15" s="1" t="s">
        <v>68</v>
      </c>
      <c r="D15">
        <v>14</v>
      </c>
      <c r="E15" t="str">
        <f t="shared" si="0"/>
        <v>Ca_N_Vêtement_Homme</v>
      </c>
      <c r="F15" t="s">
        <v>243</v>
      </c>
      <c r="G15" t="s">
        <v>250</v>
      </c>
    </row>
    <row r="16" spans="1:10" x14ac:dyDescent="0.25">
      <c r="B16" s="7" t="s">
        <v>118</v>
      </c>
      <c r="C16" s="1" t="s">
        <v>31</v>
      </c>
      <c r="D16">
        <v>15</v>
      </c>
      <c r="E16" t="str">
        <f t="shared" si="0"/>
        <v>Ca_N_Nuit</v>
      </c>
      <c r="F16" t="s">
        <v>243</v>
      </c>
      <c r="G16" t="s">
        <v>250</v>
      </c>
    </row>
    <row r="17" spans="2:7" x14ac:dyDescent="0.25">
      <c r="B17" s="7" t="s">
        <v>118</v>
      </c>
      <c r="C17" s="1" t="s">
        <v>32</v>
      </c>
      <c r="D17">
        <v>16</v>
      </c>
      <c r="E17" t="str">
        <f t="shared" si="0"/>
        <v>Ca_N_Bain</v>
      </c>
      <c r="F17" t="s">
        <v>243</v>
      </c>
      <c r="G17" t="s">
        <v>250</v>
      </c>
    </row>
    <row r="18" spans="2:7" x14ac:dyDescent="0.25">
      <c r="B18" s="7" t="s">
        <v>118</v>
      </c>
      <c r="C18" s="3" t="s">
        <v>33</v>
      </c>
      <c r="D18">
        <v>17</v>
      </c>
      <c r="E18" t="str">
        <f t="shared" si="0"/>
        <v>Ca_N_Dessous</v>
      </c>
      <c r="F18" t="s">
        <v>243</v>
      </c>
      <c r="G18" t="s">
        <v>250</v>
      </c>
    </row>
    <row r="19" spans="2:7" x14ac:dyDescent="0.25">
      <c r="B19" s="7" t="s">
        <v>118</v>
      </c>
      <c r="C19" s="1" t="s">
        <v>77</v>
      </c>
      <c r="D19">
        <v>18</v>
      </c>
      <c r="E19" t="str">
        <f t="shared" si="0"/>
        <v>Ca_N_Sous_vêtement_Layette</v>
      </c>
      <c r="F19" t="s">
        <v>243</v>
      </c>
      <c r="G19" t="s">
        <v>250</v>
      </c>
    </row>
    <row r="20" spans="2:7" x14ac:dyDescent="0.25">
      <c r="B20" s="7" t="s">
        <v>118</v>
      </c>
      <c r="C20" s="1" t="s">
        <v>78</v>
      </c>
      <c r="D20">
        <v>19</v>
      </c>
      <c r="E20" t="str">
        <f t="shared" si="0"/>
        <v>Ca_N_Sous_vêtement_Enfant</v>
      </c>
      <c r="F20" t="s">
        <v>243</v>
      </c>
      <c r="G20" t="s">
        <v>250</v>
      </c>
    </row>
    <row r="21" spans="2:7" x14ac:dyDescent="0.25">
      <c r="B21" s="7" t="s">
        <v>118</v>
      </c>
      <c r="C21" s="1" t="s">
        <v>79</v>
      </c>
      <c r="D21">
        <v>20</v>
      </c>
      <c r="E21" t="str">
        <f t="shared" si="0"/>
        <v>Ca_N_Sous_vêtement_Femme</v>
      </c>
      <c r="F21" t="s">
        <v>243</v>
      </c>
      <c r="G21" t="s">
        <v>250</v>
      </c>
    </row>
    <row r="22" spans="2:7" x14ac:dyDescent="0.25">
      <c r="B22" s="7" t="s">
        <v>118</v>
      </c>
      <c r="C22" s="1" t="s">
        <v>80</v>
      </c>
      <c r="D22">
        <v>21</v>
      </c>
      <c r="E22" t="str">
        <f t="shared" si="0"/>
        <v>Ca_N_Sous_vêtement_Homme</v>
      </c>
      <c r="F22" t="s">
        <v>243</v>
      </c>
      <c r="G22" t="s">
        <v>250</v>
      </c>
    </row>
    <row r="23" spans="2:7" x14ac:dyDescent="0.25">
      <c r="B23" s="7" t="s">
        <v>118</v>
      </c>
      <c r="C23" s="1" t="s">
        <v>38</v>
      </c>
      <c r="D23">
        <v>22</v>
      </c>
      <c r="E23" t="str">
        <f t="shared" si="0"/>
        <v>Ca_N_Chaussettes</v>
      </c>
      <c r="F23" t="s">
        <v>243</v>
      </c>
      <c r="G23" t="s">
        <v>250</v>
      </c>
    </row>
    <row r="24" spans="2:7" x14ac:dyDescent="0.25">
      <c r="B24" s="7" t="s">
        <v>118</v>
      </c>
      <c r="C24" s="1" t="s">
        <v>39</v>
      </c>
      <c r="D24">
        <v>23</v>
      </c>
      <c r="E24" t="str">
        <f t="shared" si="0"/>
        <v>Ca_N_Collants</v>
      </c>
      <c r="F24" t="s">
        <v>243</v>
      </c>
      <c r="G24" t="s">
        <v>250</v>
      </c>
    </row>
    <row r="25" spans="2:7" x14ac:dyDescent="0.25">
      <c r="B25" s="7" t="s">
        <v>118</v>
      </c>
      <c r="C25" s="1" t="s">
        <v>40</v>
      </c>
      <c r="D25">
        <v>24</v>
      </c>
      <c r="E25" t="str">
        <f t="shared" si="0"/>
        <v>Ca_N_Mercerie</v>
      </c>
      <c r="F25" t="s">
        <v>243</v>
      </c>
      <c r="G25" t="s">
        <v>250</v>
      </c>
    </row>
    <row r="26" spans="2:7" x14ac:dyDescent="0.25">
      <c r="B26" s="7" t="s">
        <v>118</v>
      </c>
      <c r="C26" s="1" t="s">
        <v>87</v>
      </c>
      <c r="D26">
        <v>25</v>
      </c>
      <c r="E26" t="str">
        <f t="shared" si="0"/>
        <v>Ca_N_Semelles_lacets</v>
      </c>
      <c r="F26" t="s">
        <v>243</v>
      </c>
      <c r="G26" t="s">
        <v>250</v>
      </c>
    </row>
    <row r="27" spans="2:7" x14ac:dyDescent="0.25">
      <c r="B27" s="7" t="s">
        <v>118</v>
      </c>
      <c r="C27" s="3" t="s">
        <v>42</v>
      </c>
      <c r="D27">
        <v>26</v>
      </c>
      <c r="E27" t="str">
        <f t="shared" si="0"/>
        <v>Ca_N_Equipement</v>
      </c>
      <c r="F27" t="s">
        <v>243</v>
      </c>
      <c r="G27" t="s">
        <v>250</v>
      </c>
    </row>
    <row r="28" spans="2:7" x14ac:dyDescent="0.25">
      <c r="B28" s="7" t="s">
        <v>118</v>
      </c>
      <c r="C28" s="1" t="s">
        <v>232</v>
      </c>
      <c r="D28">
        <v>27</v>
      </c>
      <c r="E28" t="str">
        <f t="shared" si="0"/>
        <v>Ca_N_Linge_de_maison</v>
      </c>
      <c r="F28" t="s">
        <v>243</v>
      </c>
      <c r="G28" t="s">
        <v>250</v>
      </c>
    </row>
    <row r="29" spans="2:7" x14ac:dyDescent="0.25">
      <c r="B29" s="7" t="s">
        <v>118</v>
      </c>
      <c r="C29" s="1" t="s">
        <v>44</v>
      </c>
      <c r="D29">
        <v>28</v>
      </c>
      <c r="E29" t="str">
        <f t="shared" si="0"/>
        <v>Ca_N_Puériculture</v>
      </c>
      <c r="F29" t="s">
        <v>243</v>
      </c>
      <c r="G29" t="s">
        <v>250</v>
      </c>
    </row>
    <row r="30" spans="2:7" x14ac:dyDescent="0.25">
      <c r="B30" s="7" t="s">
        <v>118</v>
      </c>
      <c r="C30" s="1" t="s">
        <v>45</v>
      </c>
      <c r="D30">
        <v>29</v>
      </c>
      <c r="E30" t="str">
        <f t="shared" si="0"/>
        <v>Ca_N_Accessoires</v>
      </c>
      <c r="F30" t="s">
        <v>243</v>
      </c>
      <c r="G30" t="s">
        <v>250</v>
      </c>
    </row>
    <row r="31" spans="2:7" x14ac:dyDescent="0.25">
      <c r="B31" s="7" t="s">
        <v>118</v>
      </c>
      <c r="C31" s="1" t="s">
        <v>93</v>
      </c>
      <c r="D31">
        <v>30</v>
      </c>
      <c r="E31" t="str">
        <f t="shared" si="0"/>
        <v>Ca_N_Chaussure_extérieur</v>
      </c>
      <c r="F31" t="s">
        <v>243</v>
      </c>
      <c r="G31" t="s">
        <v>250</v>
      </c>
    </row>
    <row r="32" spans="2:7" x14ac:dyDescent="0.25">
      <c r="B32" s="7" t="s">
        <v>118</v>
      </c>
      <c r="C32" s="1" t="s">
        <v>94</v>
      </c>
      <c r="D32">
        <v>31</v>
      </c>
      <c r="E32" t="str">
        <f t="shared" si="0"/>
        <v>Ca_N_Chaussure_intérieur</v>
      </c>
      <c r="F32" t="s">
        <v>243</v>
      </c>
      <c r="G32" t="s">
        <v>250</v>
      </c>
    </row>
    <row r="33" spans="2:7" x14ac:dyDescent="0.25">
      <c r="B33" s="7" t="s">
        <v>233</v>
      </c>
      <c r="C33" s="4" t="s">
        <v>26</v>
      </c>
      <c r="D33">
        <v>32</v>
      </c>
      <c r="E33" t="str">
        <f t="shared" si="0"/>
        <v>CA_n-1_Dessus</v>
      </c>
      <c r="F33" t="s">
        <v>243</v>
      </c>
      <c r="G33" t="s">
        <v>250</v>
      </c>
    </row>
    <row r="34" spans="2:7" x14ac:dyDescent="0.25">
      <c r="B34" s="7" t="s">
        <v>233</v>
      </c>
      <c r="C34" s="5" t="s">
        <v>95</v>
      </c>
      <c r="D34">
        <v>33</v>
      </c>
      <c r="E34" t="str">
        <f t="shared" ref="E34:E65" si="1">B34&amp;"_"&amp;C34</f>
        <v>CA_n-1_Vêtement_Layette</v>
      </c>
      <c r="F34" t="s">
        <v>243</v>
      </c>
      <c r="G34" t="s">
        <v>250</v>
      </c>
    </row>
    <row r="35" spans="2:7" x14ac:dyDescent="0.25">
      <c r="B35" s="7" t="s">
        <v>233</v>
      </c>
      <c r="C35" s="5" t="s">
        <v>66</v>
      </c>
      <c r="D35">
        <v>34</v>
      </c>
      <c r="E35" t="str">
        <f t="shared" si="1"/>
        <v>CA_n-1_Vêtement_Enfant</v>
      </c>
      <c r="F35" t="s">
        <v>243</v>
      </c>
      <c r="G35" t="s">
        <v>250</v>
      </c>
    </row>
    <row r="36" spans="2:7" x14ac:dyDescent="0.25">
      <c r="B36" s="7" t="s">
        <v>233</v>
      </c>
      <c r="C36" s="5" t="s">
        <v>67</v>
      </c>
      <c r="D36">
        <v>35</v>
      </c>
      <c r="E36" t="str">
        <f t="shared" si="1"/>
        <v>CA_n-1_Vêtement_Femme</v>
      </c>
      <c r="F36" t="s">
        <v>243</v>
      </c>
      <c r="G36" t="s">
        <v>250</v>
      </c>
    </row>
    <row r="37" spans="2:7" x14ac:dyDescent="0.25">
      <c r="B37" s="7" t="s">
        <v>233</v>
      </c>
      <c r="C37" s="5" t="s">
        <v>68</v>
      </c>
      <c r="D37">
        <v>36</v>
      </c>
      <c r="E37" t="str">
        <f t="shared" si="1"/>
        <v>CA_n-1_Vêtement_Homme</v>
      </c>
      <c r="F37" t="s">
        <v>243</v>
      </c>
      <c r="G37" t="s">
        <v>250</v>
      </c>
    </row>
    <row r="38" spans="2:7" x14ac:dyDescent="0.25">
      <c r="B38" s="7" t="s">
        <v>233</v>
      </c>
      <c r="C38" s="5" t="s">
        <v>31</v>
      </c>
      <c r="D38">
        <v>37</v>
      </c>
      <c r="E38" t="str">
        <f t="shared" si="1"/>
        <v>CA_n-1_Nuit</v>
      </c>
      <c r="F38" t="s">
        <v>243</v>
      </c>
      <c r="G38" t="s">
        <v>250</v>
      </c>
    </row>
    <row r="39" spans="2:7" x14ac:dyDescent="0.25">
      <c r="B39" s="7" t="s">
        <v>233</v>
      </c>
      <c r="C39" s="5" t="s">
        <v>32</v>
      </c>
      <c r="D39">
        <v>38</v>
      </c>
      <c r="E39" t="str">
        <f t="shared" si="1"/>
        <v>CA_n-1_Bain</v>
      </c>
      <c r="F39" t="s">
        <v>243</v>
      </c>
      <c r="G39" t="s">
        <v>250</v>
      </c>
    </row>
    <row r="40" spans="2:7" x14ac:dyDescent="0.25">
      <c r="B40" s="7" t="s">
        <v>233</v>
      </c>
      <c r="C40" s="4" t="s">
        <v>33</v>
      </c>
      <c r="D40">
        <v>39</v>
      </c>
      <c r="E40" t="str">
        <f t="shared" si="1"/>
        <v>CA_n-1_Dessous</v>
      </c>
      <c r="F40" t="s">
        <v>243</v>
      </c>
      <c r="G40" t="s">
        <v>250</v>
      </c>
    </row>
    <row r="41" spans="2:7" x14ac:dyDescent="0.25">
      <c r="B41" s="7" t="s">
        <v>233</v>
      </c>
      <c r="C41" s="5" t="s">
        <v>77</v>
      </c>
      <c r="D41">
        <v>40</v>
      </c>
      <c r="E41" t="str">
        <f t="shared" si="1"/>
        <v>CA_n-1_Sous_vêtement_Layette</v>
      </c>
      <c r="F41" t="s">
        <v>243</v>
      </c>
      <c r="G41" t="s">
        <v>250</v>
      </c>
    </row>
    <row r="42" spans="2:7" x14ac:dyDescent="0.25">
      <c r="B42" s="7" t="s">
        <v>233</v>
      </c>
      <c r="C42" s="5" t="s">
        <v>78</v>
      </c>
      <c r="D42">
        <v>41</v>
      </c>
      <c r="E42" t="str">
        <f t="shared" si="1"/>
        <v>CA_n-1_Sous_vêtement_Enfant</v>
      </c>
      <c r="F42" t="s">
        <v>243</v>
      </c>
      <c r="G42" t="s">
        <v>250</v>
      </c>
    </row>
    <row r="43" spans="2:7" x14ac:dyDescent="0.25">
      <c r="B43" s="7" t="s">
        <v>233</v>
      </c>
      <c r="C43" s="5" t="s">
        <v>79</v>
      </c>
      <c r="D43">
        <v>42</v>
      </c>
      <c r="E43" t="str">
        <f t="shared" si="1"/>
        <v>CA_n-1_Sous_vêtement_Femme</v>
      </c>
      <c r="F43" t="s">
        <v>243</v>
      </c>
      <c r="G43" t="s">
        <v>250</v>
      </c>
    </row>
    <row r="44" spans="2:7" x14ac:dyDescent="0.25">
      <c r="B44" s="7" t="s">
        <v>233</v>
      </c>
      <c r="C44" s="5" t="s">
        <v>80</v>
      </c>
      <c r="D44">
        <v>43</v>
      </c>
      <c r="E44" t="str">
        <f t="shared" si="1"/>
        <v>CA_n-1_Sous_vêtement_Homme</v>
      </c>
      <c r="F44" t="s">
        <v>243</v>
      </c>
      <c r="G44" t="s">
        <v>250</v>
      </c>
    </row>
    <row r="45" spans="2:7" x14ac:dyDescent="0.25">
      <c r="B45" s="7" t="s">
        <v>233</v>
      </c>
      <c r="C45" s="5" t="s">
        <v>38</v>
      </c>
      <c r="D45">
        <v>44</v>
      </c>
      <c r="E45" t="str">
        <f t="shared" si="1"/>
        <v>CA_n-1_Chaussettes</v>
      </c>
      <c r="F45" t="s">
        <v>243</v>
      </c>
      <c r="G45" t="s">
        <v>250</v>
      </c>
    </row>
    <row r="46" spans="2:7" x14ac:dyDescent="0.25">
      <c r="B46" s="7" t="s">
        <v>233</v>
      </c>
      <c r="C46" s="5" t="s">
        <v>39</v>
      </c>
      <c r="D46">
        <v>45</v>
      </c>
      <c r="E46" t="str">
        <f t="shared" si="1"/>
        <v>CA_n-1_Collants</v>
      </c>
      <c r="F46" t="s">
        <v>243</v>
      </c>
      <c r="G46" t="s">
        <v>250</v>
      </c>
    </row>
    <row r="47" spans="2:7" x14ac:dyDescent="0.25">
      <c r="B47" s="7" t="s">
        <v>233</v>
      </c>
      <c r="C47" s="5" t="s">
        <v>40</v>
      </c>
      <c r="D47">
        <v>46</v>
      </c>
      <c r="E47" t="str">
        <f t="shared" si="1"/>
        <v>CA_n-1_Mercerie</v>
      </c>
      <c r="F47" t="s">
        <v>243</v>
      </c>
      <c r="G47" t="s">
        <v>250</v>
      </c>
    </row>
    <row r="48" spans="2:7" x14ac:dyDescent="0.25">
      <c r="B48" s="7" t="s">
        <v>233</v>
      </c>
      <c r="C48" s="5" t="s">
        <v>87</v>
      </c>
      <c r="D48">
        <v>47</v>
      </c>
      <c r="E48" t="str">
        <f t="shared" si="1"/>
        <v>CA_n-1_Semelles_lacets</v>
      </c>
      <c r="F48" t="s">
        <v>243</v>
      </c>
      <c r="G48" t="s">
        <v>250</v>
      </c>
    </row>
    <row r="49" spans="1:16" x14ac:dyDescent="0.25">
      <c r="B49" s="7" t="s">
        <v>233</v>
      </c>
      <c r="C49" s="4" t="s">
        <v>42</v>
      </c>
      <c r="D49">
        <v>48</v>
      </c>
      <c r="E49" t="str">
        <f t="shared" si="1"/>
        <v>CA_n-1_Equipement</v>
      </c>
      <c r="F49" t="s">
        <v>243</v>
      </c>
      <c r="G49" t="s">
        <v>250</v>
      </c>
    </row>
    <row r="50" spans="1:16" x14ac:dyDescent="0.25">
      <c r="B50" s="7" t="s">
        <v>233</v>
      </c>
      <c r="C50" s="5" t="s">
        <v>232</v>
      </c>
      <c r="D50">
        <v>49</v>
      </c>
      <c r="E50" t="str">
        <f t="shared" si="1"/>
        <v>CA_n-1_Linge_de_maison</v>
      </c>
      <c r="F50" t="s">
        <v>243</v>
      </c>
      <c r="G50" t="s">
        <v>250</v>
      </c>
    </row>
    <row r="51" spans="1:16" x14ac:dyDescent="0.25">
      <c r="B51" s="7" t="s">
        <v>233</v>
      </c>
      <c r="C51" s="5" t="s">
        <v>44</v>
      </c>
      <c r="D51">
        <v>50</v>
      </c>
      <c r="E51" t="str">
        <f t="shared" si="1"/>
        <v>CA_n-1_Puériculture</v>
      </c>
      <c r="F51" t="s">
        <v>243</v>
      </c>
      <c r="G51" t="s">
        <v>250</v>
      </c>
    </row>
    <row r="52" spans="1:16" x14ac:dyDescent="0.25">
      <c r="B52" s="7" t="s">
        <v>233</v>
      </c>
      <c r="C52" s="5" t="s">
        <v>45</v>
      </c>
      <c r="D52">
        <v>51</v>
      </c>
      <c r="E52" t="str">
        <f t="shared" si="1"/>
        <v>CA_n-1_Accessoires</v>
      </c>
      <c r="F52" t="s">
        <v>243</v>
      </c>
      <c r="G52" t="s">
        <v>250</v>
      </c>
    </row>
    <row r="53" spans="1:16" x14ac:dyDescent="0.25">
      <c r="B53" s="7" t="s">
        <v>233</v>
      </c>
      <c r="C53" s="5" t="s">
        <v>93</v>
      </c>
      <c r="D53">
        <v>52</v>
      </c>
      <c r="E53" t="str">
        <f t="shared" si="1"/>
        <v>CA_n-1_Chaussure_extérieur</v>
      </c>
      <c r="F53" t="s">
        <v>243</v>
      </c>
      <c r="G53" t="s">
        <v>250</v>
      </c>
    </row>
    <row r="54" spans="1:16" x14ac:dyDescent="0.25">
      <c r="B54" s="7" t="s">
        <v>233</v>
      </c>
      <c r="C54" s="5" t="s">
        <v>94</v>
      </c>
      <c r="D54">
        <v>53</v>
      </c>
      <c r="E54" t="str">
        <f t="shared" si="1"/>
        <v>CA_n-1_Chaussure_intérieur</v>
      </c>
      <c r="F54" t="s">
        <v>243</v>
      </c>
      <c r="G54" t="s">
        <v>250</v>
      </c>
    </row>
    <row r="55" spans="1:16" x14ac:dyDescent="0.25">
      <c r="B55" s="8" t="s">
        <v>26</v>
      </c>
      <c r="C55" s="1" t="s">
        <v>234</v>
      </c>
      <c r="D55">
        <v>54</v>
      </c>
      <c r="E55" t="str">
        <f t="shared" si="1"/>
        <v>Dessus_nb_elts</v>
      </c>
      <c r="F55" t="s">
        <v>243</v>
      </c>
      <c r="G55" t="s">
        <v>250</v>
      </c>
    </row>
    <row r="56" spans="1:16" x14ac:dyDescent="0.25">
      <c r="B56" s="8" t="s">
        <v>26</v>
      </c>
      <c r="C56" s="1" t="s">
        <v>235</v>
      </c>
      <c r="D56">
        <v>55</v>
      </c>
      <c r="E56" t="str">
        <f t="shared" si="1"/>
        <v>Dessus_unité_de_mesure</v>
      </c>
      <c r="F56" t="s">
        <v>236</v>
      </c>
      <c r="G56" t="s">
        <v>250</v>
      </c>
    </row>
    <row r="57" spans="1:16" x14ac:dyDescent="0.25">
      <c r="B57" s="8" t="s">
        <v>26</v>
      </c>
      <c r="C57" s="1" t="s">
        <v>52</v>
      </c>
      <c r="D57">
        <v>56</v>
      </c>
      <c r="E57" t="str">
        <f t="shared" si="1"/>
        <v>Dessus_TA</v>
      </c>
      <c r="F57" t="s">
        <v>245</v>
      </c>
      <c r="G57" t="s">
        <v>250</v>
      </c>
    </row>
    <row r="58" spans="1:16" x14ac:dyDescent="0.25">
      <c r="A58">
        <v>4</v>
      </c>
      <c r="B58" s="9" t="s">
        <v>95</v>
      </c>
      <c r="C58" s="1" t="s">
        <v>234</v>
      </c>
      <c r="D58">
        <v>57</v>
      </c>
      <c r="E58" t="str">
        <f t="shared" si="1"/>
        <v>Vêtement_Layette_nb_elts</v>
      </c>
      <c r="F58" t="s">
        <v>243</v>
      </c>
      <c r="G58" t="s">
        <v>251</v>
      </c>
      <c r="I58" t="str">
        <f>$E58&amp;vocabulaire!$A$2&amp;vocabulaire!$A$3&amp;recap_codes!$D58&amp;vocabulaire!$A$4</f>
        <v>Vêtement_Layette_nb_elts=Cells(Ligne,57).Value</v>
      </c>
      <c r="J58" t="str">
        <f>vocabulaire!$A$5&amp;recap_codes!$D58&amp;vocabulaire!$A$4&amp;vocabulaire!$A$2&amp;recap_codes!$E58</f>
        <v>Cells(L,57).Value=Vêtement_Layette_nb_elts</v>
      </c>
    </row>
    <row r="59" spans="1:16" x14ac:dyDescent="0.25">
      <c r="B59" s="9" t="str">
        <f>B58</f>
        <v>Vêtement_Layette</v>
      </c>
      <c r="C59" s="1" t="s">
        <v>235</v>
      </c>
      <c r="D59">
        <v>58</v>
      </c>
      <c r="E59" t="str">
        <f t="shared" si="1"/>
        <v>Vêtement_Layette_unité_de_mesure</v>
      </c>
      <c r="F59" t="s">
        <v>236</v>
      </c>
      <c r="G59" t="s">
        <v>251</v>
      </c>
      <c r="H59" t="str">
        <f>$E59&amp;vocabulaire!$A$1&amp;vocabulaire!$A$2&amp;vocabulaire!$A$3&amp;recap_codes!$D59&amp;vocabulaire!$A$4</f>
        <v>Vêtement_Layette_unité_de_mesure.Value=Cells(Ligne,58).Value</v>
      </c>
      <c r="J59" t="str">
        <f>vocabulaire!$A$5&amp;recap_codes!$D59&amp;vocabulaire!$A$4&amp;vocabulaire!$A$2&amp;recap_codes!$E59</f>
        <v>Cells(L,58).Value=Vêtement_Layette_unité_de_mesure</v>
      </c>
      <c r="O59" t="str">
        <f>$E59&amp;".list="&amp;$P$59</f>
        <v>Vêtement_Layette_unité_de_mesure.list=Range("A1:A3").Value</v>
      </c>
      <c r="P59" t="s">
        <v>253</v>
      </c>
    </row>
    <row r="60" spans="1:16" x14ac:dyDescent="0.25">
      <c r="B60" s="9" t="str">
        <f>B59</f>
        <v>Vêtement_Layette</v>
      </c>
      <c r="C60" s="1" t="s">
        <v>52</v>
      </c>
      <c r="D60">
        <v>59</v>
      </c>
      <c r="E60" t="str">
        <f t="shared" si="1"/>
        <v>Vêtement_Layette_TA</v>
      </c>
      <c r="F60" t="s">
        <v>245</v>
      </c>
      <c r="G60" t="s">
        <v>251</v>
      </c>
    </row>
    <row r="61" spans="1:16" x14ac:dyDescent="0.25">
      <c r="A61">
        <v>3</v>
      </c>
      <c r="B61" s="9" t="s">
        <v>66</v>
      </c>
      <c r="C61" s="1" t="s">
        <v>234</v>
      </c>
      <c r="D61">
        <v>60</v>
      </c>
      <c r="E61" t="str">
        <f t="shared" si="1"/>
        <v>Vêtement_Enfant_nb_elts</v>
      </c>
      <c r="F61" t="s">
        <v>243</v>
      </c>
      <c r="G61" t="s">
        <v>251</v>
      </c>
      <c r="I61" t="str">
        <f>$E61&amp;vocabulaire!$A$2&amp;vocabulaire!$A$3&amp;recap_codes!$D61&amp;vocabulaire!$A$4</f>
        <v>Vêtement_Enfant_nb_elts=Cells(Ligne,60).Value</v>
      </c>
      <c r="J61" t="str">
        <f>vocabulaire!$A$5&amp;recap_codes!$D61&amp;vocabulaire!$A$4&amp;vocabulaire!$A$2&amp;recap_codes!$E61</f>
        <v>Cells(L,60).Value=Vêtement_Enfant_nb_elts</v>
      </c>
    </row>
    <row r="62" spans="1:16" x14ac:dyDescent="0.25">
      <c r="B62" s="9" t="str">
        <f>B61</f>
        <v>Vêtement_Enfant</v>
      </c>
      <c r="C62" s="1" t="s">
        <v>235</v>
      </c>
      <c r="D62">
        <v>61</v>
      </c>
      <c r="E62" t="str">
        <f t="shared" si="1"/>
        <v>Vêtement_Enfant_unité_de_mesure</v>
      </c>
      <c r="F62" t="s">
        <v>236</v>
      </c>
      <c r="G62" t="s">
        <v>251</v>
      </c>
      <c r="H62" t="str">
        <f>$E62&amp;vocabulaire!$A$1&amp;vocabulaire!$A$2&amp;vocabulaire!$A$3&amp;recap_codes!$D62&amp;vocabulaire!$A$4</f>
        <v>Vêtement_Enfant_unité_de_mesure.Value=Cells(Ligne,61).Value</v>
      </c>
      <c r="J62" t="str">
        <f>vocabulaire!$A$5&amp;recap_codes!$D62&amp;vocabulaire!$A$4&amp;vocabulaire!$A$2&amp;recap_codes!$E62</f>
        <v>Cells(L,61).Value=Vêtement_Enfant_unité_de_mesure</v>
      </c>
      <c r="O62" t="str">
        <f>$E62&amp;".list="&amp;$P$59</f>
        <v>Vêtement_Enfant_unité_de_mesure.list=Range("A1:A3").Value</v>
      </c>
    </row>
    <row r="63" spans="1:16" x14ac:dyDescent="0.25">
      <c r="B63" s="9" t="str">
        <f>B62</f>
        <v>Vêtement_Enfant</v>
      </c>
      <c r="C63" s="1" t="s">
        <v>52</v>
      </c>
      <c r="D63">
        <v>62</v>
      </c>
      <c r="E63" t="str">
        <f t="shared" si="1"/>
        <v>Vêtement_Enfant_TA</v>
      </c>
      <c r="F63" t="s">
        <v>245</v>
      </c>
      <c r="G63" t="s">
        <v>251</v>
      </c>
    </row>
    <row r="64" spans="1:16" x14ac:dyDescent="0.25">
      <c r="A64">
        <v>1</v>
      </c>
      <c r="B64" s="9" t="s">
        <v>67</v>
      </c>
      <c r="C64" s="1" t="s">
        <v>234</v>
      </c>
      <c r="D64">
        <v>63</v>
      </c>
      <c r="E64" t="str">
        <f t="shared" si="1"/>
        <v>Vêtement_Femme_nb_elts</v>
      </c>
      <c r="F64" t="s">
        <v>243</v>
      </c>
      <c r="G64" t="s">
        <v>251</v>
      </c>
      <c r="I64" t="str">
        <f>$E64&amp;vocabulaire!$A$2&amp;vocabulaire!$A$3&amp;recap_codes!$D64&amp;vocabulaire!$A$4</f>
        <v>Vêtement_Femme_nb_elts=Cells(Ligne,63).Value</v>
      </c>
      <c r="J64" t="str">
        <f>vocabulaire!$A$5&amp;recap_codes!$D64&amp;vocabulaire!$A$4&amp;vocabulaire!$A$2&amp;recap_codes!$E64</f>
        <v>Cells(L,63).Value=Vêtement_Femme_nb_elts</v>
      </c>
    </row>
    <row r="65" spans="1:15" x14ac:dyDescent="0.25">
      <c r="B65" s="9" t="str">
        <f>B64</f>
        <v>Vêtement_Femme</v>
      </c>
      <c r="C65" s="1" t="s">
        <v>235</v>
      </c>
      <c r="D65">
        <v>64</v>
      </c>
      <c r="E65" t="str">
        <f t="shared" si="1"/>
        <v>Vêtement_Femme_unité_de_mesure</v>
      </c>
      <c r="F65" t="s">
        <v>236</v>
      </c>
      <c r="G65" t="s">
        <v>251</v>
      </c>
      <c r="H65" t="str">
        <f>$E65&amp;vocabulaire!$A$1&amp;vocabulaire!$A$2&amp;vocabulaire!$A$3&amp;recap_codes!$D65&amp;vocabulaire!$A$4</f>
        <v>Vêtement_Femme_unité_de_mesure.Value=Cells(Ligne,64).Value</v>
      </c>
      <c r="J65" t="str">
        <f>vocabulaire!$A$5&amp;recap_codes!$D65&amp;vocabulaire!$A$4&amp;vocabulaire!$A$2&amp;recap_codes!$E65</f>
        <v>Cells(L,64).Value=Vêtement_Femme_unité_de_mesure</v>
      </c>
      <c r="O65" t="str">
        <f>$E65&amp;".list="&amp;$P$59</f>
        <v>Vêtement_Femme_unité_de_mesure.list=Range("A1:A3").Value</v>
      </c>
    </row>
    <row r="66" spans="1:15" x14ac:dyDescent="0.25">
      <c r="B66" s="9" t="str">
        <f>B65</f>
        <v>Vêtement_Femme</v>
      </c>
      <c r="C66" s="1" t="s">
        <v>52</v>
      </c>
      <c r="D66">
        <v>65</v>
      </c>
      <c r="E66" t="str">
        <f t="shared" ref="E66:E97" si="2">B66&amp;"_"&amp;C66</f>
        <v>Vêtement_Femme_TA</v>
      </c>
      <c r="F66" t="s">
        <v>245</v>
      </c>
      <c r="G66" t="s">
        <v>251</v>
      </c>
    </row>
    <row r="67" spans="1:15" x14ac:dyDescent="0.25">
      <c r="A67">
        <v>2</v>
      </c>
      <c r="B67" s="9" t="s">
        <v>68</v>
      </c>
      <c r="C67" s="1" t="s">
        <v>234</v>
      </c>
      <c r="D67">
        <v>66</v>
      </c>
      <c r="E67" t="str">
        <f t="shared" si="2"/>
        <v>Vêtement_Homme_nb_elts</v>
      </c>
      <c r="F67" t="s">
        <v>243</v>
      </c>
      <c r="G67" t="s">
        <v>251</v>
      </c>
      <c r="I67" t="str">
        <f>$E67&amp;vocabulaire!$A$2&amp;vocabulaire!$A$3&amp;recap_codes!$D67&amp;vocabulaire!$A$4</f>
        <v>Vêtement_Homme_nb_elts=Cells(Ligne,66).Value</v>
      </c>
      <c r="J67" t="str">
        <f>vocabulaire!$A$5&amp;recap_codes!$D67&amp;vocabulaire!$A$4&amp;vocabulaire!$A$2&amp;recap_codes!$E67</f>
        <v>Cells(L,66).Value=Vêtement_Homme_nb_elts</v>
      </c>
    </row>
    <row r="68" spans="1:15" x14ac:dyDescent="0.25">
      <c r="B68" s="9" t="str">
        <f>B67</f>
        <v>Vêtement_Homme</v>
      </c>
      <c r="C68" s="1" t="s">
        <v>235</v>
      </c>
      <c r="D68">
        <v>67</v>
      </c>
      <c r="E68" t="str">
        <f t="shared" si="2"/>
        <v>Vêtement_Homme_unité_de_mesure</v>
      </c>
      <c r="F68" t="s">
        <v>236</v>
      </c>
      <c r="G68" t="s">
        <v>251</v>
      </c>
      <c r="H68" t="str">
        <f>$E68&amp;vocabulaire!$A$1&amp;vocabulaire!$A$2&amp;vocabulaire!$A$3&amp;recap_codes!$D68&amp;vocabulaire!$A$4</f>
        <v>Vêtement_Homme_unité_de_mesure.Value=Cells(Ligne,67).Value</v>
      </c>
      <c r="J68" t="str">
        <f>vocabulaire!$A$5&amp;recap_codes!$D68&amp;vocabulaire!$A$4&amp;vocabulaire!$A$2&amp;recap_codes!$E68</f>
        <v>Cells(L,67).Value=Vêtement_Homme_unité_de_mesure</v>
      </c>
      <c r="O68" t="str">
        <f>$E68&amp;".list="&amp;$P$59</f>
        <v>Vêtement_Homme_unité_de_mesure.list=Range("A1:A3").Value</v>
      </c>
    </row>
    <row r="69" spans="1:15" x14ac:dyDescent="0.25">
      <c r="B69" s="9" t="str">
        <f>B68</f>
        <v>Vêtement_Homme</v>
      </c>
      <c r="C69" s="1" t="s">
        <v>52</v>
      </c>
      <c r="D69">
        <v>68</v>
      </c>
      <c r="E69" t="str">
        <f t="shared" si="2"/>
        <v>Vêtement_Homme_TA</v>
      </c>
      <c r="F69" t="s">
        <v>245</v>
      </c>
      <c r="G69" t="s">
        <v>251</v>
      </c>
    </row>
    <row r="70" spans="1:15" x14ac:dyDescent="0.25">
      <c r="A70">
        <v>8</v>
      </c>
      <c r="B70" s="9" t="s">
        <v>69</v>
      </c>
      <c r="C70" s="1" t="s">
        <v>234</v>
      </c>
      <c r="D70">
        <v>69</v>
      </c>
      <c r="E70" t="str">
        <f t="shared" si="2"/>
        <v>Nuit_layette_nb_elts</v>
      </c>
      <c r="F70" t="s">
        <v>243</v>
      </c>
      <c r="G70" t="s">
        <v>251</v>
      </c>
      <c r="I70" t="str">
        <f>$E70&amp;vocabulaire!$A$2&amp;vocabulaire!$A$3&amp;recap_codes!$D70&amp;vocabulaire!$A$4</f>
        <v>Nuit_layette_nb_elts=Cells(Ligne,69).Value</v>
      </c>
      <c r="J70" t="str">
        <f>vocabulaire!$A$5&amp;recap_codes!$D70&amp;vocabulaire!$A$4&amp;vocabulaire!$A$2&amp;recap_codes!$E70</f>
        <v>Cells(L,69).Value=Nuit_layette_nb_elts</v>
      </c>
    </row>
    <row r="71" spans="1:15" x14ac:dyDescent="0.25">
      <c r="B71" s="9" t="str">
        <f>B70</f>
        <v>Nuit_layette</v>
      </c>
      <c r="C71" s="1" t="s">
        <v>235</v>
      </c>
      <c r="D71">
        <v>70</v>
      </c>
      <c r="E71" t="str">
        <f t="shared" si="2"/>
        <v>Nuit_layette_unité_de_mesure</v>
      </c>
      <c r="F71" t="s">
        <v>236</v>
      </c>
      <c r="G71" t="s">
        <v>251</v>
      </c>
      <c r="H71" t="str">
        <f>$E71&amp;vocabulaire!$A$1&amp;vocabulaire!$A$2&amp;vocabulaire!$A$3&amp;recap_codes!$D71&amp;vocabulaire!$A$4</f>
        <v>Nuit_layette_unité_de_mesure.Value=Cells(Ligne,70).Value</v>
      </c>
      <c r="J71" t="str">
        <f>vocabulaire!$A$5&amp;recap_codes!$D71&amp;vocabulaire!$A$4&amp;vocabulaire!$A$2&amp;recap_codes!$E71</f>
        <v>Cells(L,70).Value=Nuit_layette_unité_de_mesure</v>
      </c>
      <c r="O71" t="str">
        <f>$E71&amp;".list="&amp;$P$59</f>
        <v>Nuit_layette_unité_de_mesure.list=Range("A1:A3").Value</v>
      </c>
    </row>
    <row r="72" spans="1:15" x14ac:dyDescent="0.25">
      <c r="B72" s="9" t="str">
        <f>B71</f>
        <v>Nuit_layette</v>
      </c>
      <c r="C72" s="1" t="s">
        <v>52</v>
      </c>
      <c r="D72">
        <v>71</v>
      </c>
      <c r="E72" t="str">
        <f t="shared" si="2"/>
        <v>Nuit_layette_TA</v>
      </c>
      <c r="F72" t="s">
        <v>245</v>
      </c>
      <c r="G72" t="s">
        <v>251</v>
      </c>
    </row>
    <row r="73" spans="1:15" x14ac:dyDescent="0.25">
      <c r="A73">
        <v>7</v>
      </c>
      <c r="B73" s="9" t="s">
        <v>70</v>
      </c>
      <c r="C73" s="1" t="s">
        <v>234</v>
      </c>
      <c r="D73">
        <v>72</v>
      </c>
      <c r="E73" t="str">
        <f t="shared" si="2"/>
        <v>Nuit_enfant_nb_elts</v>
      </c>
      <c r="F73" t="s">
        <v>243</v>
      </c>
      <c r="G73" t="s">
        <v>251</v>
      </c>
      <c r="I73" t="str">
        <f>$E73&amp;vocabulaire!$A$2&amp;vocabulaire!$A$3&amp;recap_codes!$D73&amp;vocabulaire!$A$4</f>
        <v>Nuit_enfant_nb_elts=Cells(Ligne,72).Value</v>
      </c>
      <c r="J73" t="str">
        <f>vocabulaire!$A$5&amp;recap_codes!$D73&amp;vocabulaire!$A$4&amp;vocabulaire!$A$2&amp;recap_codes!$E73</f>
        <v>Cells(L,72).Value=Nuit_enfant_nb_elts</v>
      </c>
    </row>
    <row r="74" spans="1:15" x14ac:dyDescent="0.25">
      <c r="B74" s="9" t="str">
        <f>B73</f>
        <v>Nuit_enfant</v>
      </c>
      <c r="C74" s="1" t="s">
        <v>235</v>
      </c>
      <c r="D74">
        <v>73</v>
      </c>
      <c r="E74" t="str">
        <f t="shared" si="2"/>
        <v>Nuit_enfant_unité_de_mesure</v>
      </c>
      <c r="F74" t="s">
        <v>236</v>
      </c>
      <c r="G74" t="s">
        <v>251</v>
      </c>
      <c r="H74" t="str">
        <f>$E74&amp;vocabulaire!$A$1&amp;vocabulaire!$A$2&amp;vocabulaire!$A$3&amp;recap_codes!$D74&amp;vocabulaire!$A$4</f>
        <v>Nuit_enfant_unité_de_mesure.Value=Cells(Ligne,73).Value</v>
      </c>
      <c r="J74" t="str">
        <f>vocabulaire!$A$5&amp;recap_codes!$D74&amp;vocabulaire!$A$4&amp;vocabulaire!$A$2&amp;recap_codes!$E74</f>
        <v>Cells(L,73).Value=Nuit_enfant_unité_de_mesure</v>
      </c>
      <c r="O74" t="str">
        <f>$E74&amp;".list="&amp;$P$59</f>
        <v>Nuit_enfant_unité_de_mesure.list=Range("A1:A3").Value</v>
      </c>
    </row>
    <row r="75" spans="1:15" x14ac:dyDescent="0.25">
      <c r="B75" s="9" t="str">
        <f>B74</f>
        <v>Nuit_enfant</v>
      </c>
      <c r="C75" s="1" t="s">
        <v>52</v>
      </c>
      <c r="D75">
        <v>74</v>
      </c>
      <c r="E75" t="str">
        <f t="shared" si="2"/>
        <v>Nuit_enfant_TA</v>
      </c>
      <c r="F75" t="s">
        <v>245</v>
      </c>
      <c r="G75" t="s">
        <v>251</v>
      </c>
    </row>
    <row r="76" spans="1:15" x14ac:dyDescent="0.25">
      <c r="A76">
        <v>5</v>
      </c>
      <c r="B76" s="9" t="s">
        <v>71</v>
      </c>
      <c r="C76" s="1" t="s">
        <v>234</v>
      </c>
      <c r="D76">
        <v>75</v>
      </c>
      <c r="E76" t="str">
        <f t="shared" si="2"/>
        <v>Nuit_femme_nb_elts</v>
      </c>
      <c r="F76" t="s">
        <v>243</v>
      </c>
      <c r="G76" t="s">
        <v>251</v>
      </c>
      <c r="I76" t="str">
        <f>$E76&amp;vocabulaire!$A$2&amp;vocabulaire!$A$3&amp;recap_codes!$D76&amp;vocabulaire!$A$4</f>
        <v>Nuit_femme_nb_elts=Cells(Ligne,75).Value</v>
      </c>
      <c r="J76" t="str">
        <f>vocabulaire!$A$5&amp;recap_codes!$D76&amp;vocabulaire!$A$4&amp;vocabulaire!$A$2&amp;recap_codes!$E76</f>
        <v>Cells(L,75).Value=Nuit_femme_nb_elts</v>
      </c>
    </row>
    <row r="77" spans="1:15" x14ac:dyDescent="0.25">
      <c r="B77" s="9" t="str">
        <f>B76</f>
        <v>Nuit_femme</v>
      </c>
      <c r="C77" s="1" t="s">
        <v>235</v>
      </c>
      <c r="D77">
        <v>76</v>
      </c>
      <c r="E77" t="str">
        <f t="shared" si="2"/>
        <v>Nuit_femme_unité_de_mesure</v>
      </c>
      <c r="F77" t="s">
        <v>236</v>
      </c>
      <c r="G77" t="s">
        <v>251</v>
      </c>
      <c r="H77" t="str">
        <f>$E77&amp;vocabulaire!$A$1&amp;vocabulaire!$A$2&amp;vocabulaire!$A$3&amp;recap_codes!$D77&amp;vocabulaire!$A$4</f>
        <v>Nuit_femme_unité_de_mesure.Value=Cells(Ligne,76).Value</v>
      </c>
      <c r="J77" t="str">
        <f>vocabulaire!$A$5&amp;recap_codes!$D77&amp;vocabulaire!$A$4&amp;vocabulaire!$A$2&amp;recap_codes!$E77</f>
        <v>Cells(L,76).Value=Nuit_femme_unité_de_mesure</v>
      </c>
      <c r="O77" t="str">
        <f>$E77&amp;".list="&amp;$P$59</f>
        <v>Nuit_femme_unité_de_mesure.list=Range("A1:A3").Value</v>
      </c>
    </row>
    <row r="78" spans="1:15" x14ac:dyDescent="0.25">
      <c r="B78" s="9" t="str">
        <f>B77</f>
        <v>Nuit_femme</v>
      </c>
      <c r="C78" s="1" t="s">
        <v>52</v>
      </c>
      <c r="D78">
        <v>77</v>
      </c>
      <c r="E78" t="str">
        <f t="shared" si="2"/>
        <v>Nuit_femme_TA</v>
      </c>
      <c r="F78" t="s">
        <v>245</v>
      </c>
      <c r="G78" t="s">
        <v>251</v>
      </c>
    </row>
    <row r="79" spans="1:15" x14ac:dyDescent="0.25">
      <c r="A79">
        <v>6</v>
      </c>
      <c r="B79" s="9" t="s">
        <v>72</v>
      </c>
      <c r="C79" s="1" t="s">
        <v>234</v>
      </c>
      <c r="D79">
        <v>78</v>
      </c>
      <c r="E79" t="str">
        <f t="shared" si="2"/>
        <v>Nuit_homme_nb_elts</v>
      </c>
      <c r="F79" t="s">
        <v>243</v>
      </c>
      <c r="G79" t="s">
        <v>251</v>
      </c>
      <c r="I79" t="str">
        <f>$E79&amp;vocabulaire!$A$2&amp;vocabulaire!$A$3&amp;recap_codes!$D79&amp;vocabulaire!$A$4</f>
        <v>Nuit_homme_nb_elts=Cells(Ligne,78).Value</v>
      </c>
      <c r="J79" t="str">
        <f>vocabulaire!$A$5&amp;recap_codes!$D79&amp;vocabulaire!$A$4&amp;vocabulaire!$A$2&amp;recap_codes!$E79</f>
        <v>Cells(L,78).Value=Nuit_homme_nb_elts</v>
      </c>
    </row>
    <row r="80" spans="1:15" x14ac:dyDescent="0.25">
      <c r="B80" s="9" t="str">
        <f>B79</f>
        <v>Nuit_homme</v>
      </c>
      <c r="C80" s="1" t="s">
        <v>235</v>
      </c>
      <c r="D80">
        <v>79</v>
      </c>
      <c r="E80" t="str">
        <f t="shared" si="2"/>
        <v>Nuit_homme_unité_de_mesure</v>
      </c>
      <c r="F80" t="s">
        <v>236</v>
      </c>
      <c r="G80" t="s">
        <v>251</v>
      </c>
      <c r="H80" t="str">
        <f>$E80&amp;vocabulaire!$A$1&amp;vocabulaire!$A$2&amp;vocabulaire!$A$3&amp;recap_codes!$D80&amp;vocabulaire!$A$4</f>
        <v>Nuit_homme_unité_de_mesure.Value=Cells(Ligne,79).Value</v>
      </c>
      <c r="J80" t="str">
        <f>vocabulaire!$A$5&amp;recap_codes!$D80&amp;vocabulaire!$A$4&amp;vocabulaire!$A$2&amp;recap_codes!$E80</f>
        <v>Cells(L,79).Value=Nuit_homme_unité_de_mesure</v>
      </c>
      <c r="O80" t="str">
        <f>$E80&amp;".list="&amp;$P$59</f>
        <v>Nuit_homme_unité_de_mesure.list=Range("A1:A3").Value</v>
      </c>
    </row>
    <row r="81" spans="1:15" x14ac:dyDescent="0.25">
      <c r="B81" s="9" t="str">
        <f>B80</f>
        <v>Nuit_homme</v>
      </c>
      <c r="C81" s="1" t="s">
        <v>52</v>
      </c>
      <c r="D81">
        <v>80</v>
      </c>
      <c r="E81" t="str">
        <f t="shared" si="2"/>
        <v>Nuit_homme_TA</v>
      </c>
      <c r="F81" t="s">
        <v>245</v>
      </c>
      <c r="G81" t="s">
        <v>251</v>
      </c>
    </row>
    <row r="82" spans="1:15" x14ac:dyDescent="0.25">
      <c r="A82">
        <v>9</v>
      </c>
      <c r="B82" s="9" t="s">
        <v>73</v>
      </c>
      <c r="C82" s="1" t="s">
        <v>234</v>
      </c>
      <c r="D82">
        <v>81</v>
      </c>
      <c r="E82" t="str">
        <f t="shared" si="2"/>
        <v>Bain_femme_nb_elts</v>
      </c>
      <c r="F82" t="s">
        <v>243</v>
      </c>
      <c r="G82" t="s">
        <v>251</v>
      </c>
      <c r="I82" t="str">
        <f>$E82&amp;vocabulaire!$A$2&amp;vocabulaire!$A$3&amp;recap_codes!$D82&amp;vocabulaire!$A$4</f>
        <v>Bain_femme_nb_elts=Cells(Ligne,81).Value</v>
      </c>
      <c r="J82" t="str">
        <f>vocabulaire!$A$5&amp;recap_codes!$D82&amp;vocabulaire!$A$4&amp;vocabulaire!$A$2&amp;recap_codes!$E82</f>
        <v>Cells(L,81).Value=Bain_femme_nb_elts</v>
      </c>
    </row>
    <row r="83" spans="1:15" x14ac:dyDescent="0.25">
      <c r="B83" s="9" t="str">
        <f>B82</f>
        <v>Bain_femme</v>
      </c>
      <c r="C83" s="1" t="s">
        <v>235</v>
      </c>
      <c r="D83">
        <v>82</v>
      </c>
      <c r="E83" t="str">
        <f t="shared" si="2"/>
        <v>Bain_femme_unité_de_mesure</v>
      </c>
      <c r="F83" t="s">
        <v>236</v>
      </c>
      <c r="G83" t="s">
        <v>251</v>
      </c>
      <c r="H83" t="str">
        <f>$E83&amp;vocabulaire!$A$1&amp;vocabulaire!$A$2&amp;vocabulaire!$A$3&amp;recap_codes!$D83&amp;vocabulaire!$A$4</f>
        <v>Bain_femme_unité_de_mesure.Value=Cells(Ligne,82).Value</v>
      </c>
      <c r="J83" t="str">
        <f>vocabulaire!$A$5&amp;recap_codes!$D83&amp;vocabulaire!$A$4&amp;vocabulaire!$A$2&amp;recap_codes!$E83</f>
        <v>Cells(L,82).Value=Bain_femme_unité_de_mesure</v>
      </c>
      <c r="O83" t="str">
        <f>$E83&amp;".list="&amp;$P$59</f>
        <v>Bain_femme_unité_de_mesure.list=Range("A1:A3").Value</v>
      </c>
    </row>
    <row r="84" spans="1:15" x14ac:dyDescent="0.25">
      <c r="B84" s="9" t="str">
        <f>B83</f>
        <v>Bain_femme</v>
      </c>
      <c r="C84" s="1" t="s">
        <v>52</v>
      </c>
      <c r="D84">
        <v>83</v>
      </c>
      <c r="E84" t="str">
        <f t="shared" si="2"/>
        <v>Bain_femme_TA</v>
      </c>
      <c r="F84" t="s">
        <v>245</v>
      </c>
      <c r="G84" t="s">
        <v>251</v>
      </c>
    </row>
    <row r="85" spans="1:15" x14ac:dyDescent="0.25">
      <c r="A85">
        <v>10</v>
      </c>
      <c r="B85" s="9" t="s">
        <v>74</v>
      </c>
      <c r="C85" s="1" t="s">
        <v>234</v>
      </c>
      <c r="D85">
        <v>84</v>
      </c>
      <c r="E85" t="str">
        <f t="shared" si="2"/>
        <v>Bain_homme_nb_elts</v>
      </c>
      <c r="F85" t="s">
        <v>243</v>
      </c>
      <c r="G85" t="s">
        <v>251</v>
      </c>
      <c r="I85" t="str">
        <f>$E85&amp;vocabulaire!$A$2&amp;vocabulaire!$A$3&amp;recap_codes!$D85&amp;vocabulaire!$A$4</f>
        <v>Bain_homme_nb_elts=Cells(Ligne,84).Value</v>
      </c>
      <c r="J85" t="str">
        <f>vocabulaire!$A$5&amp;recap_codes!$D85&amp;vocabulaire!$A$4&amp;vocabulaire!$A$2&amp;recap_codes!$E85</f>
        <v>Cells(L,84).Value=Bain_homme_nb_elts</v>
      </c>
    </row>
    <row r="86" spans="1:15" x14ac:dyDescent="0.25">
      <c r="B86" s="9" t="str">
        <f>B85</f>
        <v>Bain_homme</v>
      </c>
      <c r="C86" s="1" t="s">
        <v>235</v>
      </c>
      <c r="D86">
        <v>85</v>
      </c>
      <c r="E86" t="str">
        <f t="shared" si="2"/>
        <v>Bain_homme_unité_de_mesure</v>
      </c>
      <c r="F86" t="s">
        <v>236</v>
      </c>
      <c r="G86" t="s">
        <v>251</v>
      </c>
      <c r="H86" t="str">
        <f>$E86&amp;vocabulaire!$A$1&amp;vocabulaire!$A$2&amp;vocabulaire!$A$3&amp;recap_codes!$D86&amp;vocabulaire!$A$4</f>
        <v>Bain_homme_unité_de_mesure.Value=Cells(Ligne,85).Value</v>
      </c>
      <c r="J86" t="str">
        <f>vocabulaire!$A$5&amp;recap_codes!$D86&amp;vocabulaire!$A$4&amp;vocabulaire!$A$2&amp;recap_codes!$E86</f>
        <v>Cells(L,85).Value=Bain_homme_unité_de_mesure</v>
      </c>
      <c r="O86" t="str">
        <f>$E86&amp;".list="&amp;$P$59</f>
        <v>Bain_homme_unité_de_mesure.list=Range("A1:A3").Value</v>
      </c>
    </row>
    <row r="87" spans="1:15" x14ac:dyDescent="0.25">
      <c r="B87" s="9" t="str">
        <f>B86</f>
        <v>Bain_homme</v>
      </c>
      <c r="C87" s="1" t="s">
        <v>52</v>
      </c>
      <c r="D87">
        <v>86</v>
      </c>
      <c r="E87" t="str">
        <f t="shared" si="2"/>
        <v>Bain_homme_TA</v>
      </c>
      <c r="F87" t="s">
        <v>245</v>
      </c>
      <c r="G87" t="s">
        <v>251</v>
      </c>
    </row>
    <row r="88" spans="1:15" x14ac:dyDescent="0.25">
      <c r="A88">
        <v>11</v>
      </c>
      <c r="B88" s="9" t="s">
        <v>75</v>
      </c>
      <c r="C88" s="1" t="s">
        <v>234</v>
      </c>
      <c r="D88">
        <v>87</v>
      </c>
      <c r="E88" t="str">
        <f t="shared" si="2"/>
        <v>Bain_enfant_nb_elts</v>
      </c>
      <c r="F88" t="s">
        <v>243</v>
      </c>
      <c r="G88" t="s">
        <v>251</v>
      </c>
      <c r="I88" t="str">
        <f>$E88&amp;vocabulaire!$A$2&amp;vocabulaire!$A$3&amp;recap_codes!$D88&amp;vocabulaire!$A$4</f>
        <v>Bain_enfant_nb_elts=Cells(Ligne,87).Value</v>
      </c>
      <c r="J88" t="str">
        <f>vocabulaire!$A$5&amp;recap_codes!$D88&amp;vocabulaire!$A$4&amp;vocabulaire!$A$2&amp;recap_codes!$E88</f>
        <v>Cells(L,87).Value=Bain_enfant_nb_elts</v>
      </c>
    </row>
    <row r="89" spans="1:15" x14ac:dyDescent="0.25">
      <c r="B89" s="9" t="str">
        <f>B88</f>
        <v>Bain_enfant</v>
      </c>
      <c r="C89" s="1" t="s">
        <v>235</v>
      </c>
      <c r="D89">
        <v>88</v>
      </c>
      <c r="E89" t="str">
        <f t="shared" si="2"/>
        <v>Bain_enfant_unité_de_mesure</v>
      </c>
      <c r="F89" t="s">
        <v>236</v>
      </c>
      <c r="G89" t="s">
        <v>251</v>
      </c>
      <c r="H89" t="str">
        <f>$E89&amp;vocabulaire!$A$1&amp;vocabulaire!$A$2&amp;vocabulaire!$A$3&amp;recap_codes!$D89&amp;vocabulaire!$A$4</f>
        <v>Bain_enfant_unité_de_mesure.Value=Cells(Ligne,88).Value</v>
      </c>
      <c r="J89" t="str">
        <f>vocabulaire!$A$5&amp;recap_codes!$D89&amp;vocabulaire!$A$4&amp;vocabulaire!$A$2&amp;recap_codes!$E89</f>
        <v>Cells(L,88).Value=Bain_enfant_unité_de_mesure</v>
      </c>
      <c r="O89" t="str">
        <f>$E89&amp;".list="&amp;$P$59</f>
        <v>Bain_enfant_unité_de_mesure.list=Range("A1:A3").Value</v>
      </c>
    </row>
    <row r="90" spans="1:15" x14ac:dyDescent="0.25">
      <c r="B90" s="9" t="str">
        <f>B89</f>
        <v>Bain_enfant</v>
      </c>
      <c r="C90" s="1" t="s">
        <v>52</v>
      </c>
      <c r="D90">
        <v>89</v>
      </c>
      <c r="E90" t="str">
        <f t="shared" si="2"/>
        <v>Bain_enfant_TA</v>
      </c>
      <c r="F90" t="s">
        <v>245</v>
      </c>
      <c r="G90" t="s">
        <v>251</v>
      </c>
    </row>
    <row r="91" spans="1:15" x14ac:dyDescent="0.25">
      <c r="A91">
        <v>12</v>
      </c>
      <c r="B91" s="9" t="s">
        <v>76</v>
      </c>
      <c r="C91" s="1" t="s">
        <v>234</v>
      </c>
      <c r="D91">
        <v>90</v>
      </c>
      <c r="E91" t="str">
        <f t="shared" si="2"/>
        <v>Bain_layette_nb_elts</v>
      </c>
      <c r="F91" t="s">
        <v>243</v>
      </c>
      <c r="G91" t="s">
        <v>251</v>
      </c>
      <c r="I91" t="str">
        <f>$E91&amp;vocabulaire!$A$2&amp;vocabulaire!$A$3&amp;recap_codes!$D91&amp;vocabulaire!$A$4</f>
        <v>Bain_layette_nb_elts=Cells(Ligne,90).Value</v>
      </c>
      <c r="J91" t="str">
        <f>vocabulaire!$A$5&amp;recap_codes!$D91&amp;vocabulaire!$A$4&amp;vocabulaire!$A$2&amp;recap_codes!$E91</f>
        <v>Cells(L,90).Value=Bain_layette_nb_elts</v>
      </c>
    </row>
    <row r="92" spans="1:15" x14ac:dyDescent="0.25">
      <c r="B92" s="9" t="str">
        <f>B91</f>
        <v>Bain_layette</v>
      </c>
      <c r="C92" s="1" t="s">
        <v>235</v>
      </c>
      <c r="D92">
        <v>91</v>
      </c>
      <c r="E92" t="str">
        <f t="shared" si="2"/>
        <v>Bain_layette_unité_de_mesure</v>
      </c>
      <c r="F92" t="s">
        <v>236</v>
      </c>
      <c r="G92" t="s">
        <v>251</v>
      </c>
      <c r="H92" t="str">
        <f>$E92&amp;vocabulaire!$A$1&amp;vocabulaire!$A$2&amp;vocabulaire!$A$3&amp;recap_codes!$D92&amp;vocabulaire!$A$4</f>
        <v>Bain_layette_unité_de_mesure.Value=Cells(Ligne,91).Value</v>
      </c>
      <c r="J92" t="str">
        <f>vocabulaire!$A$5&amp;recap_codes!$D92&amp;vocabulaire!$A$4&amp;vocabulaire!$A$2&amp;recap_codes!$E92</f>
        <v>Cells(L,91).Value=Bain_layette_unité_de_mesure</v>
      </c>
      <c r="O92" t="str">
        <f>$E92&amp;".list="&amp;$P$59</f>
        <v>Bain_layette_unité_de_mesure.list=Range("A1:A3").Value</v>
      </c>
    </row>
    <row r="93" spans="1:15" x14ac:dyDescent="0.25">
      <c r="B93" s="9" t="str">
        <f>B92</f>
        <v>Bain_layette</v>
      </c>
      <c r="C93" s="1" t="s">
        <v>52</v>
      </c>
      <c r="D93">
        <v>92</v>
      </c>
      <c r="E93" t="str">
        <f t="shared" si="2"/>
        <v>Bain_layette_TA</v>
      </c>
      <c r="F93" t="s">
        <v>245</v>
      </c>
      <c r="G93" t="s">
        <v>251</v>
      </c>
    </row>
    <row r="94" spans="1:15" x14ac:dyDescent="0.25">
      <c r="B94" s="8" t="s">
        <v>33</v>
      </c>
      <c r="C94" s="1" t="s">
        <v>234</v>
      </c>
      <c r="D94">
        <v>93</v>
      </c>
      <c r="E94" t="str">
        <f t="shared" si="2"/>
        <v>Dessous_nb_elts</v>
      </c>
      <c r="F94" t="s">
        <v>243</v>
      </c>
      <c r="G94" t="s">
        <v>250</v>
      </c>
      <c r="I94" t="str">
        <f>$E94&amp;vocabulaire!$A$2&amp;vocabulaire!$A$3&amp;recap_codes!$D94&amp;vocabulaire!$A$4</f>
        <v>Dessous_nb_elts=Cells(Ligne,93).Value</v>
      </c>
      <c r="J94" t="str">
        <f>vocabulaire!$A$5&amp;recap_codes!$D94&amp;vocabulaire!$A$4&amp;vocabulaire!$A$2&amp;recap_codes!$E$58</f>
        <v>Cells(L,93).Value=Vêtement_Layette_nb_elts</v>
      </c>
    </row>
    <row r="95" spans="1:15" x14ac:dyDescent="0.25">
      <c r="B95" s="9" t="str">
        <f>B94</f>
        <v>Dessous</v>
      </c>
      <c r="C95" s="1" t="s">
        <v>235</v>
      </c>
      <c r="D95">
        <v>94</v>
      </c>
      <c r="E95" t="str">
        <f t="shared" si="2"/>
        <v>Dessous_unité_de_mesure</v>
      </c>
      <c r="F95" t="s">
        <v>236</v>
      </c>
      <c r="G95" t="s">
        <v>250</v>
      </c>
    </row>
    <row r="96" spans="1:15" x14ac:dyDescent="0.25">
      <c r="B96" s="9" t="str">
        <f>B95</f>
        <v>Dessous</v>
      </c>
      <c r="C96" s="1" t="s">
        <v>52</v>
      </c>
      <c r="D96">
        <v>95</v>
      </c>
      <c r="E96" t="str">
        <f t="shared" si="2"/>
        <v>Dessous_TA</v>
      </c>
      <c r="F96" t="s">
        <v>245</v>
      </c>
      <c r="G96" t="s">
        <v>251</v>
      </c>
    </row>
    <row r="97" spans="1:15" x14ac:dyDescent="0.25">
      <c r="A97">
        <v>16</v>
      </c>
      <c r="B97" s="9" t="s">
        <v>77</v>
      </c>
      <c r="C97" s="1" t="s">
        <v>234</v>
      </c>
      <c r="D97">
        <v>96</v>
      </c>
      <c r="E97" t="str">
        <f t="shared" si="2"/>
        <v>Sous_vêtement_Layette_nb_elts</v>
      </c>
      <c r="F97" t="s">
        <v>243</v>
      </c>
      <c r="G97" t="s">
        <v>251</v>
      </c>
      <c r="I97" t="str">
        <f>$E97&amp;vocabulaire!$A$2&amp;vocabulaire!$A$3&amp;recap_codes!$D97&amp;vocabulaire!$A$4</f>
        <v>Sous_vêtement_Layette_nb_elts=Cells(Ligne,96).Value</v>
      </c>
      <c r="J97" t="str">
        <f>vocabulaire!$A$5&amp;recap_codes!$D97&amp;vocabulaire!$A$4&amp;vocabulaire!$A$2&amp;recap_codes!$E97</f>
        <v>Cells(L,96).Value=Sous_vêtement_Layette_nb_elts</v>
      </c>
    </row>
    <row r="98" spans="1:15" x14ac:dyDescent="0.25">
      <c r="B98" s="9" t="str">
        <f>B97</f>
        <v>Sous_vêtement_Layette</v>
      </c>
      <c r="C98" s="1" t="s">
        <v>235</v>
      </c>
      <c r="D98">
        <v>97</v>
      </c>
      <c r="E98" t="str">
        <f t="shared" ref="E98:E129" si="3">B98&amp;"_"&amp;C98</f>
        <v>Sous_vêtement_Layette_unité_de_mesure</v>
      </c>
      <c r="F98" t="s">
        <v>236</v>
      </c>
      <c r="G98" t="s">
        <v>251</v>
      </c>
      <c r="H98" t="str">
        <f>$E98&amp;vocabulaire!$A$1&amp;vocabulaire!$A$2&amp;vocabulaire!$A$3&amp;recap_codes!$D98&amp;vocabulaire!$A$4</f>
        <v>Sous_vêtement_Layette_unité_de_mesure.Value=Cells(Ligne,97).Value</v>
      </c>
      <c r="J98" t="str">
        <f>vocabulaire!$A$5&amp;recap_codes!$D98&amp;vocabulaire!$A$4&amp;vocabulaire!$A$2&amp;recap_codes!$E98</f>
        <v>Cells(L,97).Value=Sous_vêtement_Layette_unité_de_mesure</v>
      </c>
      <c r="O98" t="str">
        <f>$E98&amp;".list="&amp;$P$59</f>
        <v>Sous_vêtement_Layette_unité_de_mesure.list=Range("A1:A3").Value</v>
      </c>
    </row>
    <row r="99" spans="1:15" x14ac:dyDescent="0.25">
      <c r="B99" s="9" t="str">
        <f>B98</f>
        <v>Sous_vêtement_Layette</v>
      </c>
      <c r="C99" s="1" t="s">
        <v>52</v>
      </c>
      <c r="D99">
        <v>98</v>
      </c>
      <c r="E99" t="str">
        <f t="shared" si="3"/>
        <v>Sous_vêtement_Layette_TA</v>
      </c>
      <c r="F99" t="s">
        <v>245</v>
      </c>
      <c r="G99" t="s">
        <v>251</v>
      </c>
    </row>
    <row r="100" spans="1:15" x14ac:dyDescent="0.25">
      <c r="A100">
        <v>15</v>
      </c>
      <c r="B100" s="9" t="s">
        <v>78</v>
      </c>
      <c r="C100" s="1" t="s">
        <v>234</v>
      </c>
      <c r="D100">
        <v>99</v>
      </c>
      <c r="E100" t="str">
        <f t="shared" si="3"/>
        <v>Sous_vêtement_Enfant_nb_elts</v>
      </c>
      <c r="F100" t="s">
        <v>243</v>
      </c>
      <c r="G100" t="s">
        <v>251</v>
      </c>
      <c r="I100" t="str">
        <f>$E100&amp;vocabulaire!$A$2&amp;vocabulaire!$A$3&amp;recap_codes!$D100&amp;vocabulaire!$A$4</f>
        <v>Sous_vêtement_Enfant_nb_elts=Cells(Ligne,99).Value</v>
      </c>
      <c r="J100" t="str">
        <f>vocabulaire!$A$5&amp;recap_codes!$D100&amp;vocabulaire!$A$4&amp;vocabulaire!$A$2&amp;recap_codes!$E100</f>
        <v>Cells(L,99).Value=Sous_vêtement_Enfant_nb_elts</v>
      </c>
    </row>
    <row r="101" spans="1:15" x14ac:dyDescent="0.25">
      <c r="B101" s="9" t="str">
        <f>B100</f>
        <v>Sous_vêtement_Enfant</v>
      </c>
      <c r="C101" s="1" t="s">
        <v>235</v>
      </c>
      <c r="D101">
        <v>100</v>
      </c>
      <c r="E101" t="str">
        <f t="shared" si="3"/>
        <v>Sous_vêtement_Enfant_unité_de_mesure</v>
      </c>
      <c r="F101" t="s">
        <v>236</v>
      </c>
      <c r="G101" t="s">
        <v>251</v>
      </c>
      <c r="H101" t="str">
        <f>$E101&amp;vocabulaire!$A$1&amp;vocabulaire!$A$2&amp;vocabulaire!$A$3&amp;recap_codes!$D101&amp;vocabulaire!$A$4</f>
        <v>Sous_vêtement_Enfant_unité_de_mesure.Value=Cells(Ligne,100).Value</v>
      </c>
      <c r="J101" t="str">
        <f>vocabulaire!$A$5&amp;recap_codes!$D101&amp;vocabulaire!$A$4&amp;vocabulaire!$A$2&amp;recap_codes!$E101</f>
        <v>Cells(L,100).Value=Sous_vêtement_Enfant_unité_de_mesure</v>
      </c>
      <c r="O101" t="str">
        <f>$E101&amp;".list="&amp;$P$59</f>
        <v>Sous_vêtement_Enfant_unité_de_mesure.list=Range("A1:A3").Value</v>
      </c>
    </row>
    <row r="102" spans="1:15" x14ac:dyDescent="0.25">
      <c r="B102" s="9" t="str">
        <f>B101</f>
        <v>Sous_vêtement_Enfant</v>
      </c>
      <c r="C102" s="1" t="s">
        <v>52</v>
      </c>
      <c r="D102">
        <v>101</v>
      </c>
      <c r="E102" t="str">
        <f t="shared" si="3"/>
        <v>Sous_vêtement_Enfant_TA</v>
      </c>
      <c r="F102" t="s">
        <v>245</v>
      </c>
      <c r="G102" t="s">
        <v>251</v>
      </c>
    </row>
    <row r="103" spans="1:15" x14ac:dyDescent="0.25">
      <c r="A103">
        <v>13</v>
      </c>
      <c r="B103" s="9" t="s">
        <v>79</v>
      </c>
      <c r="C103" s="1" t="s">
        <v>234</v>
      </c>
      <c r="D103">
        <v>102</v>
      </c>
      <c r="E103" t="str">
        <f t="shared" si="3"/>
        <v>Sous_vêtement_Femme_nb_elts</v>
      </c>
      <c r="F103" t="s">
        <v>243</v>
      </c>
      <c r="G103" t="s">
        <v>251</v>
      </c>
      <c r="I103" t="str">
        <f>$E103&amp;vocabulaire!$A$2&amp;vocabulaire!$A$3&amp;recap_codes!$D103&amp;vocabulaire!$A$4</f>
        <v>Sous_vêtement_Femme_nb_elts=Cells(Ligne,102).Value</v>
      </c>
      <c r="J103" t="str">
        <f>vocabulaire!$A$5&amp;recap_codes!$D103&amp;vocabulaire!$A$4&amp;vocabulaire!$A$2&amp;recap_codes!$E103</f>
        <v>Cells(L,102).Value=Sous_vêtement_Femme_nb_elts</v>
      </c>
    </row>
    <row r="104" spans="1:15" x14ac:dyDescent="0.25">
      <c r="B104" s="9" t="str">
        <f>B103</f>
        <v>Sous_vêtement_Femme</v>
      </c>
      <c r="C104" s="1" t="s">
        <v>235</v>
      </c>
      <c r="D104">
        <v>103</v>
      </c>
      <c r="E104" t="str">
        <f t="shared" si="3"/>
        <v>Sous_vêtement_Femme_unité_de_mesure</v>
      </c>
      <c r="F104" t="s">
        <v>236</v>
      </c>
      <c r="G104" t="s">
        <v>251</v>
      </c>
      <c r="H104" t="str">
        <f>$E104&amp;vocabulaire!$A$1&amp;vocabulaire!$A$2&amp;vocabulaire!$A$3&amp;recap_codes!$D104&amp;vocabulaire!$A$4</f>
        <v>Sous_vêtement_Femme_unité_de_mesure.Value=Cells(Ligne,103).Value</v>
      </c>
      <c r="J104" t="str">
        <f>vocabulaire!$A$5&amp;recap_codes!$D104&amp;vocabulaire!$A$4&amp;vocabulaire!$A$2&amp;recap_codes!$E104</f>
        <v>Cells(L,103).Value=Sous_vêtement_Femme_unité_de_mesure</v>
      </c>
      <c r="O104" t="str">
        <f>$E104&amp;".list="&amp;$P$59</f>
        <v>Sous_vêtement_Femme_unité_de_mesure.list=Range("A1:A3").Value</v>
      </c>
    </row>
    <row r="105" spans="1:15" x14ac:dyDescent="0.25">
      <c r="B105" s="9" t="str">
        <f>B104</f>
        <v>Sous_vêtement_Femme</v>
      </c>
      <c r="C105" s="1" t="s">
        <v>52</v>
      </c>
      <c r="D105">
        <v>104</v>
      </c>
      <c r="E105" t="str">
        <f t="shared" si="3"/>
        <v>Sous_vêtement_Femme_TA</v>
      </c>
      <c r="F105" t="s">
        <v>245</v>
      </c>
      <c r="G105" t="s">
        <v>251</v>
      </c>
    </row>
    <row r="106" spans="1:15" x14ac:dyDescent="0.25">
      <c r="A106">
        <v>14</v>
      </c>
      <c r="B106" s="9" t="s">
        <v>80</v>
      </c>
      <c r="C106" s="1" t="s">
        <v>234</v>
      </c>
      <c r="D106">
        <v>105</v>
      </c>
      <c r="E106" t="str">
        <f t="shared" si="3"/>
        <v>Sous_vêtement_Homme_nb_elts</v>
      </c>
      <c r="F106" t="s">
        <v>243</v>
      </c>
      <c r="G106" t="s">
        <v>251</v>
      </c>
      <c r="I106" t="str">
        <f>$E106&amp;vocabulaire!$A$2&amp;vocabulaire!$A$3&amp;recap_codes!$D106&amp;vocabulaire!$A$4</f>
        <v>Sous_vêtement_Homme_nb_elts=Cells(Ligne,105).Value</v>
      </c>
      <c r="J106" t="str">
        <f>vocabulaire!$A$5&amp;recap_codes!$D106&amp;vocabulaire!$A$4&amp;vocabulaire!$A$2&amp;recap_codes!$E106</f>
        <v>Cells(L,105).Value=Sous_vêtement_Homme_nb_elts</v>
      </c>
    </row>
    <row r="107" spans="1:15" x14ac:dyDescent="0.25">
      <c r="B107" s="9" t="str">
        <f>B106</f>
        <v>Sous_vêtement_Homme</v>
      </c>
      <c r="C107" s="1" t="s">
        <v>235</v>
      </c>
      <c r="D107">
        <v>106</v>
      </c>
      <c r="E107" t="str">
        <f t="shared" si="3"/>
        <v>Sous_vêtement_Homme_unité_de_mesure</v>
      </c>
      <c r="F107" t="s">
        <v>236</v>
      </c>
      <c r="G107" t="s">
        <v>251</v>
      </c>
      <c r="H107" t="str">
        <f>$E107&amp;vocabulaire!$A$1&amp;vocabulaire!$A$2&amp;vocabulaire!$A$3&amp;recap_codes!$D107&amp;vocabulaire!$A$4</f>
        <v>Sous_vêtement_Homme_unité_de_mesure.Value=Cells(Ligne,106).Value</v>
      </c>
      <c r="J107" t="str">
        <f>vocabulaire!$A$5&amp;recap_codes!$D107&amp;vocabulaire!$A$4&amp;vocabulaire!$A$2&amp;recap_codes!$E107</f>
        <v>Cells(L,106).Value=Sous_vêtement_Homme_unité_de_mesure</v>
      </c>
      <c r="O107" t="str">
        <f>$E107&amp;".list="&amp;$P$59</f>
        <v>Sous_vêtement_Homme_unité_de_mesure.list=Range("A1:A3").Value</v>
      </c>
    </row>
    <row r="108" spans="1:15" x14ac:dyDescent="0.25">
      <c r="B108" s="9" t="str">
        <f>B107</f>
        <v>Sous_vêtement_Homme</v>
      </c>
      <c r="C108" s="1" t="s">
        <v>52</v>
      </c>
      <c r="D108">
        <v>107</v>
      </c>
      <c r="E108" t="str">
        <f t="shared" si="3"/>
        <v>Sous_vêtement_Homme_TA</v>
      </c>
      <c r="F108" t="s">
        <v>245</v>
      </c>
      <c r="G108" t="s">
        <v>251</v>
      </c>
    </row>
    <row r="109" spans="1:15" x14ac:dyDescent="0.25">
      <c r="A109">
        <v>17</v>
      </c>
      <c r="B109" s="9" t="s">
        <v>81</v>
      </c>
      <c r="C109" s="1" t="s">
        <v>234</v>
      </c>
      <c r="D109">
        <v>108</v>
      </c>
      <c r="E109" t="str">
        <f t="shared" si="3"/>
        <v>Chaussettes_femme_nb_elts</v>
      </c>
      <c r="F109" t="s">
        <v>243</v>
      </c>
      <c r="G109" t="s">
        <v>251</v>
      </c>
      <c r="I109" t="str">
        <f>$E109&amp;vocabulaire!$A$2&amp;vocabulaire!$A$3&amp;recap_codes!$D109&amp;vocabulaire!$A$4</f>
        <v>Chaussettes_femme_nb_elts=Cells(Ligne,108).Value</v>
      </c>
      <c r="J109" t="str">
        <f>vocabulaire!$A$5&amp;recap_codes!$D109&amp;vocabulaire!$A$4&amp;vocabulaire!$A$2&amp;recap_codes!$E109</f>
        <v>Cells(L,108).Value=Chaussettes_femme_nb_elts</v>
      </c>
    </row>
    <row r="110" spans="1:15" x14ac:dyDescent="0.25">
      <c r="B110" s="9" t="str">
        <f>B109</f>
        <v>Chaussettes_femme</v>
      </c>
      <c r="C110" s="1" t="s">
        <v>235</v>
      </c>
      <c r="D110">
        <v>109</v>
      </c>
      <c r="E110" t="str">
        <f t="shared" si="3"/>
        <v>Chaussettes_femme_unité_de_mesure</v>
      </c>
      <c r="F110" t="s">
        <v>236</v>
      </c>
      <c r="G110" t="s">
        <v>251</v>
      </c>
      <c r="H110" t="str">
        <f>$E110&amp;vocabulaire!$A$1&amp;vocabulaire!$A$2&amp;vocabulaire!$A$3&amp;recap_codes!$D110&amp;vocabulaire!$A$4</f>
        <v>Chaussettes_femme_unité_de_mesure.Value=Cells(Ligne,109).Value</v>
      </c>
      <c r="J110" t="str">
        <f>vocabulaire!$A$5&amp;recap_codes!$D110&amp;vocabulaire!$A$4&amp;vocabulaire!$A$2&amp;recap_codes!$E110</f>
        <v>Cells(L,109).Value=Chaussettes_femme_unité_de_mesure</v>
      </c>
      <c r="O110" t="str">
        <f>$E110&amp;".list="&amp;$P$59</f>
        <v>Chaussettes_femme_unité_de_mesure.list=Range("A1:A3").Value</v>
      </c>
    </row>
    <row r="111" spans="1:15" x14ac:dyDescent="0.25">
      <c r="B111" s="9" t="str">
        <f>B110</f>
        <v>Chaussettes_femme</v>
      </c>
      <c r="C111" s="1" t="s">
        <v>52</v>
      </c>
      <c r="D111">
        <v>110</v>
      </c>
      <c r="E111" t="str">
        <f t="shared" si="3"/>
        <v>Chaussettes_femme_TA</v>
      </c>
      <c r="F111" t="s">
        <v>245</v>
      </c>
      <c r="G111" t="s">
        <v>251</v>
      </c>
    </row>
    <row r="112" spans="1:15" x14ac:dyDescent="0.25">
      <c r="A112">
        <v>18</v>
      </c>
      <c r="B112" s="9" t="s">
        <v>82</v>
      </c>
      <c r="C112" s="1" t="s">
        <v>234</v>
      </c>
      <c r="D112">
        <v>111</v>
      </c>
      <c r="E112" t="str">
        <f t="shared" si="3"/>
        <v>Chaussettes_homme_nb_elts</v>
      </c>
      <c r="F112" t="s">
        <v>243</v>
      </c>
      <c r="G112" t="s">
        <v>251</v>
      </c>
      <c r="I112" t="str">
        <f>$E112&amp;vocabulaire!$A$2&amp;vocabulaire!$A$3&amp;recap_codes!$D112&amp;vocabulaire!$A$4</f>
        <v>Chaussettes_homme_nb_elts=Cells(Ligne,111).Value</v>
      </c>
      <c r="J112" t="str">
        <f>vocabulaire!$A$5&amp;recap_codes!$D112&amp;vocabulaire!$A$4&amp;vocabulaire!$A$2&amp;recap_codes!$E112</f>
        <v>Cells(L,111).Value=Chaussettes_homme_nb_elts</v>
      </c>
    </row>
    <row r="113" spans="1:15" x14ac:dyDescent="0.25">
      <c r="B113" s="9" t="str">
        <f>B112</f>
        <v>Chaussettes_homme</v>
      </c>
      <c r="C113" s="1" t="s">
        <v>235</v>
      </c>
      <c r="D113">
        <v>112</v>
      </c>
      <c r="E113" t="str">
        <f t="shared" si="3"/>
        <v>Chaussettes_homme_unité_de_mesure</v>
      </c>
      <c r="F113" t="s">
        <v>236</v>
      </c>
      <c r="G113" t="s">
        <v>251</v>
      </c>
      <c r="H113" t="str">
        <f>$E113&amp;vocabulaire!$A$1&amp;vocabulaire!$A$2&amp;vocabulaire!$A$3&amp;recap_codes!$D113&amp;vocabulaire!$A$4</f>
        <v>Chaussettes_homme_unité_de_mesure.Value=Cells(Ligne,112).Value</v>
      </c>
      <c r="J113" t="str">
        <f>vocabulaire!$A$5&amp;recap_codes!$D113&amp;vocabulaire!$A$4&amp;vocabulaire!$A$2&amp;recap_codes!$E113</f>
        <v>Cells(L,112).Value=Chaussettes_homme_unité_de_mesure</v>
      </c>
      <c r="O113" t="str">
        <f>$E113&amp;".list="&amp;$P$59</f>
        <v>Chaussettes_homme_unité_de_mesure.list=Range("A1:A3").Value</v>
      </c>
    </row>
    <row r="114" spans="1:15" x14ac:dyDescent="0.25">
      <c r="B114" s="9" t="str">
        <f>B113</f>
        <v>Chaussettes_homme</v>
      </c>
      <c r="C114" s="1" t="s">
        <v>52</v>
      </c>
      <c r="D114">
        <v>113</v>
      </c>
      <c r="E114" t="str">
        <f t="shared" si="3"/>
        <v>Chaussettes_homme_TA</v>
      </c>
      <c r="F114" t="s">
        <v>245</v>
      </c>
      <c r="G114" t="s">
        <v>251</v>
      </c>
    </row>
    <row r="115" spans="1:15" x14ac:dyDescent="0.25">
      <c r="A115">
        <v>20</v>
      </c>
      <c r="B115" s="9" t="s">
        <v>83</v>
      </c>
      <c r="C115" s="1" t="s">
        <v>234</v>
      </c>
      <c r="D115">
        <v>114</v>
      </c>
      <c r="E115" t="str">
        <f t="shared" si="3"/>
        <v>Chaussettes_layette_nb_elts</v>
      </c>
      <c r="F115" t="s">
        <v>243</v>
      </c>
      <c r="G115" t="s">
        <v>251</v>
      </c>
      <c r="I115" t="str">
        <f>$E115&amp;vocabulaire!$A$2&amp;vocabulaire!$A$3&amp;recap_codes!$D115&amp;vocabulaire!$A$4</f>
        <v>Chaussettes_layette_nb_elts=Cells(Ligne,114).Value</v>
      </c>
      <c r="J115" t="str">
        <f>vocabulaire!$A$5&amp;recap_codes!$D115&amp;vocabulaire!$A$4&amp;vocabulaire!$A$2&amp;recap_codes!$E115</f>
        <v>Cells(L,114).Value=Chaussettes_layette_nb_elts</v>
      </c>
    </row>
    <row r="116" spans="1:15" x14ac:dyDescent="0.25">
      <c r="B116" s="9" t="str">
        <f>B115</f>
        <v>Chaussettes_layette</v>
      </c>
      <c r="C116" s="1" t="s">
        <v>235</v>
      </c>
      <c r="D116">
        <v>115</v>
      </c>
      <c r="E116" t="str">
        <f t="shared" si="3"/>
        <v>Chaussettes_layette_unité_de_mesure</v>
      </c>
      <c r="F116" t="s">
        <v>236</v>
      </c>
      <c r="G116" t="s">
        <v>251</v>
      </c>
      <c r="H116" t="str">
        <f>$E116&amp;vocabulaire!$A$1&amp;vocabulaire!$A$2&amp;vocabulaire!$A$3&amp;recap_codes!$D116&amp;vocabulaire!$A$4</f>
        <v>Chaussettes_layette_unité_de_mesure.Value=Cells(Ligne,115).Value</v>
      </c>
      <c r="J116" t="str">
        <f>vocabulaire!$A$5&amp;recap_codes!$D116&amp;vocabulaire!$A$4&amp;vocabulaire!$A$2&amp;recap_codes!$E116</f>
        <v>Cells(L,115).Value=Chaussettes_layette_unité_de_mesure</v>
      </c>
      <c r="O116" t="str">
        <f>$E116&amp;".list="&amp;$P$59</f>
        <v>Chaussettes_layette_unité_de_mesure.list=Range("A1:A3").Value</v>
      </c>
    </row>
    <row r="117" spans="1:15" x14ac:dyDescent="0.25">
      <c r="B117" s="9" t="str">
        <f>B116</f>
        <v>Chaussettes_layette</v>
      </c>
      <c r="C117" s="1" t="s">
        <v>52</v>
      </c>
      <c r="D117">
        <v>116</v>
      </c>
      <c r="E117" t="str">
        <f t="shared" si="3"/>
        <v>Chaussettes_layette_TA</v>
      </c>
      <c r="F117" t="s">
        <v>245</v>
      </c>
      <c r="G117" t="s">
        <v>251</v>
      </c>
    </row>
    <row r="118" spans="1:15" x14ac:dyDescent="0.25">
      <c r="A118">
        <v>19</v>
      </c>
      <c r="B118" s="9" t="s">
        <v>84</v>
      </c>
      <c r="C118" s="1" t="s">
        <v>234</v>
      </c>
      <c r="D118">
        <v>117</v>
      </c>
      <c r="E118" t="str">
        <f t="shared" si="3"/>
        <v>Chaussettes_enfant_nb_elts</v>
      </c>
      <c r="F118" t="s">
        <v>243</v>
      </c>
      <c r="G118" t="s">
        <v>251</v>
      </c>
      <c r="I118" t="str">
        <f>$E118&amp;vocabulaire!$A$2&amp;vocabulaire!$A$3&amp;recap_codes!$D118&amp;vocabulaire!$A$4</f>
        <v>Chaussettes_enfant_nb_elts=Cells(Ligne,117).Value</v>
      </c>
      <c r="J118" t="str">
        <f>vocabulaire!$A$5&amp;recap_codes!$D118&amp;vocabulaire!$A$4&amp;vocabulaire!$A$2&amp;recap_codes!$E118</f>
        <v>Cells(L,117).Value=Chaussettes_enfant_nb_elts</v>
      </c>
    </row>
    <row r="119" spans="1:15" x14ac:dyDescent="0.25">
      <c r="B119" s="9" t="str">
        <f>B118</f>
        <v>Chaussettes_enfant</v>
      </c>
      <c r="C119" s="1" t="s">
        <v>235</v>
      </c>
      <c r="D119">
        <v>118</v>
      </c>
      <c r="E119" t="str">
        <f t="shared" si="3"/>
        <v>Chaussettes_enfant_unité_de_mesure</v>
      </c>
      <c r="F119" t="s">
        <v>236</v>
      </c>
      <c r="G119" t="s">
        <v>251</v>
      </c>
      <c r="H119" t="str">
        <f>$E119&amp;vocabulaire!$A$1&amp;vocabulaire!$A$2&amp;vocabulaire!$A$3&amp;recap_codes!$D119&amp;vocabulaire!$A$4</f>
        <v>Chaussettes_enfant_unité_de_mesure.Value=Cells(Ligne,118).Value</v>
      </c>
      <c r="J119" t="str">
        <f>vocabulaire!$A$5&amp;recap_codes!$D119&amp;vocabulaire!$A$4&amp;vocabulaire!$A$2&amp;recap_codes!$E119</f>
        <v>Cells(L,118).Value=Chaussettes_enfant_unité_de_mesure</v>
      </c>
      <c r="O119" t="str">
        <f>$E119&amp;".list="&amp;$P$59</f>
        <v>Chaussettes_enfant_unité_de_mesure.list=Range("A1:A3").Value</v>
      </c>
    </row>
    <row r="120" spans="1:15" x14ac:dyDescent="0.25">
      <c r="B120" s="9" t="str">
        <f>B119</f>
        <v>Chaussettes_enfant</v>
      </c>
      <c r="C120" s="1" t="s">
        <v>52</v>
      </c>
      <c r="D120">
        <v>119</v>
      </c>
      <c r="E120" t="str">
        <f t="shared" si="3"/>
        <v>Chaussettes_enfant_TA</v>
      </c>
      <c r="F120" t="s">
        <v>245</v>
      </c>
      <c r="G120" t="s">
        <v>251</v>
      </c>
    </row>
    <row r="121" spans="1:15" x14ac:dyDescent="0.25">
      <c r="A121">
        <v>22</v>
      </c>
      <c r="B121" s="9" t="s">
        <v>85</v>
      </c>
      <c r="C121" s="1" t="s">
        <v>234</v>
      </c>
      <c r="D121">
        <v>120</v>
      </c>
      <c r="E121" t="str">
        <f t="shared" si="3"/>
        <v>Collants_pegbordable_nb_elts</v>
      </c>
      <c r="F121" t="s">
        <v>243</v>
      </c>
      <c r="G121" t="s">
        <v>251</v>
      </c>
      <c r="I121" t="str">
        <f>$E121&amp;vocabulaire!$A$2&amp;vocabulaire!$A$3&amp;recap_codes!$D121&amp;vocabulaire!$A$4</f>
        <v>Collants_pegbordable_nb_elts=Cells(Ligne,120).Value</v>
      </c>
      <c r="J121" t="str">
        <f>vocabulaire!$A$5&amp;recap_codes!$D121&amp;vocabulaire!$A$4&amp;vocabulaire!$A$2&amp;recap_codes!$E121</f>
        <v>Cells(L,120).Value=Collants_pegbordable_nb_elts</v>
      </c>
    </row>
    <row r="122" spans="1:15" x14ac:dyDescent="0.25">
      <c r="B122" s="9" t="str">
        <f>B121</f>
        <v>Collants_pegbordable</v>
      </c>
      <c r="C122" s="1" t="s">
        <v>235</v>
      </c>
      <c r="D122">
        <v>121</v>
      </c>
      <c r="E122" t="str">
        <f t="shared" si="3"/>
        <v>Collants_pegbordable_unité_de_mesure</v>
      </c>
      <c r="F122" t="s">
        <v>236</v>
      </c>
      <c r="G122" t="s">
        <v>251</v>
      </c>
      <c r="H122" t="str">
        <f>$E122&amp;vocabulaire!$A$1&amp;vocabulaire!$A$2&amp;vocabulaire!$A$3&amp;recap_codes!$D122&amp;vocabulaire!$A$4</f>
        <v>Collants_pegbordable_unité_de_mesure.Value=Cells(Ligne,121).Value</v>
      </c>
      <c r="J122" t="str">
        <f>vocabulaire!$A$5&amp;recap_codes!$D122&amp;vocabulaire!$A$4&amp;vocabulaire!$A$2&amp;recap_codes!$E122</f>
        <v>Cells(L,121).Value=Collants_pegbordable_unité_de_mesure</v>
      </c>
      <c r="O122" t="str">
        <f>$E122&amp;".list="&amp;$P$59</f>
        <v>Collants_pegbordable_unité_de_mesure.list=Range("A1:A3").Value</v>
      </c>
    </row>
    <row r="123" spans="1:15" x14ac:dyDescent="0.25">
      <c r="B123" s="9" t="str">
        <f>B122</f>
        <v>Collants_pegbordable</v>
      </c>
      <c r="C123" s="1" t="s">
        <v>52</v>
      </c>
      <c r="D123">
        <v>122</v>
      </c>
      <c r="E123" t="str">
        <f t="shared" si="3"/>
        <v>Collants_pegbordable_TA</v>
      </c>
      <c r="F123" t="s">
        <v>245</v>
      </c>
      <c r="G123" t="s">
        <v>251</v>
      </c>
    </row>
    <row r="124" spans="1:15" x14ac:dyDescent="0.25">
      <c r="A124">
        <v>21</v>
      </c>
      <c r="B124" s="9" t="s">
        <v>86</v>
      </c>
      <c r="C124" s="1" t="s">
        <v>234</v>
      </c>
      <c r="D124">
        <v>123</v>
      </c>
      <c r="E124" t="str">
        <f t="shared" si="3"/>
        <v>Collants_tablette_nb_elts</v>
      </c>
      <c r="F124" t="s">
        <v>243</v>
      </c>
      <c r="G124" t="s">
        <v>251</v>
      </c>
      <c r="I124" t="str">
        <f>$E124&amp;vocabulaire!$A$2&amp;vocabulaire!$A$3&amp;recap_codes!$D124&amp;vocabulaire!$A$4</f>
        <v>Collants_tablette_nb_elts=Cells(Ligne,123).Value</v>
      </c>
      <c r="J124" t="str">
        <f>vocabulaire!$A$5&amp;recap_codes!$D124&amp;vocabulaire!$A$4&amp;vocabulaire!$A$2&amp;recap_codes!$E124</f>
        <v>Cells(L,123).Value=Collants_tablette_nb_elts</v>
      </c>
    </row>
    <row r="125" spans="1:15" x14ac:dyDescent="0.25">
      <c r="B125" s="9" t="str">
        <f>B124</f>
        <v>Collants_tablette</v>
      </c>
      <c r="C125" s="1" t="s">
        <v>235</v>
      </c>
      <c r="D125">
        <v>124</v>
      </c>
      <c r="E125" t="str">
        <f t="shared" si="3"/>
        <v>Collants_tablette_unité_de_mesure</v>
      </c>
      <c r="F125" t="s">
        <v>236</v>
      </c>
      <c r="G125" t="s">
        <v>251</v>
      </c>
      <c r="H125" t="str">
        <f>$E125&amp;vocabulaire!$A$1&amp;vocabulaire!$A$2&amp;vocabulaire!$A$3&amp;recap_codes!$D125&amp;vocabulaire!$A$4</f>
        <v>Collants_tablette_unité_de_mesure.Value=Cells(Ligne,124).Value</v>
      </c>
      <c r="J125" t="str">
        <f>vocabulaire!$A$5&amp;recap_codes!$D125&amp;vocabulaire!$A$4&amp;vocabulaire!$A$2&amp;recap_codes!$E125</f>
        <v>Cells(L,124).Value=Collants_tablette_unité_de_mesure</v>
      </c>
      <c r="O125" t="str">
        <f>$E125&amp;".list="&amp;$P$59</f>
        <v>Collants_tablette_unité_de_mesure.list=Range("A1:A3").Value</v>
      </c>
    </row>
    <row r="126" spans="1:15" x14ac:dyDescent="0.25">
      <c r="B126" s="9" t="str">
        <f>B125</f>
        <v>Collants_tablette</v>
      </c>
      <c r="C126" s="1" t="s">
        <v>52</v>
      </c>
      <c r="D126">
        <v>125</v>
      </c>
      <c r="E126" t="str">
        <f t="shared" si="3"/>
        <v>Collants_tablette_TA</v>
      </c>
      <c r="F126" t="s">
        <v>245</v>
      </c>
      <c r="G126" t="s">
        <v>251</v>
      </c>
    </row>
    <row r="127" spans="1:15" x14ac:dyDescent="0.25">
      <c r="A127">
        <v>24</v>
      </c>
      <c r="B127" s="9" t="s">
        <v>40</v>
      </c>
      <c r="C127" s="1" t="s">
        <v>234</v>
      </c>
      <c r="D127">
        <v>126</v>
      </c>
      <c r="E127" t="str">
        <f t="shared" si="3"/>
        <v>Mercerie_nb_elts</v>
      </c>
      <c r="F127" t="s">
        <v>243</v>
      </c>
      <c r="G127" t="s">
        <v>251</v>
      </c>
      <c r="I127" t="str">
        <f>$E127&amp;vocabulaire!$A$2&amp;vocabulaire!$A$3&amp;recap_codes!$D127&amp;vocabulaire!$A$4</f>
        <v>Mercerie_nb_elts=Cells(Ligne,126).Value</v>
      </c>
      <c r="J127" t="str">
        <f>vocabulaire!$A$5&amp;recap_codes!$D127&amp;vocabulaire!$A$4&amp;vocabulaire!$A$2&amp;recap_codes!$E127</f>
        <v>Cells(L,126).Value=Mercerie_nb_elts</v>
      </c>
    </row>
    <row r="128" spans="1:15" x14ac:dyDescent="0.25">
      <c r="B128" s="9" t="str">
        <f>B127</f>
        <v>Mercerie</v>
      </c>
      <c r="C128" s="1" t="s">
        <v>235</v>
      </c>
      <c r="D128">
        <v>127</v>
      </c>
      <c r="E128" t="str">
        <f t="shared" si="3"/>
        <v>Mercerie_unité_de_mesure</v>
      </c>
      <c r="F128" t="s">
        <v>236</v>
      </c>
      <c r="G128" t="s">
        <v>251</v>
      </c>
      <c r="H128" t="str">
        <f>$E128&amp;vocabulaire!$A$1&amp;vocabulaire!$A$2&amp;vocabulaire!$A$3&amp;recap_codes!$D128&amp;vocabulaire!$A$4</f>
        <v>Mercerie_unité_de_mesure.Value=Cells(Ligne,127).Value</v>
      </c>
      <c r="J128" t="str">
        <f>vocabulaire!$A$5&amp;recap_codes!$D128&amp;vocabulaire!$A$4&amp;vocabulaire!$A$2&amp;recap_codes!$E128</f>
        <v>Cells(L,127).Value=Mercerie_unité_de_mesure</v>
      </c>
      <c r="O128" t="str">
        <f>$E128&amp;".list="&amp;$P$59</f>
        <v>Mercerie_unité_de_mesure.list=Range("A1:A3").Value</v>
      </c>
    </row>
    <row r="129" spans="1:15" x14ac:dyDescent="0.25">
      <c r="B129" s="9" t="str">
        <f>B128</f>
        <v>Mercerie</v>
      </c>
      <c r="C129" s="1" t="s">
        <v>52</v>
      </c>
      <c r="D129">
        <v>128</v>
      </c>
      <c r="E129" t="str">
        <f t="shared" si="3"/>
        <v>Mercerie_TA</v>
      </c>
      <c r="F129" t="s">
        <v>245</v>
      </c>
      <c r="G129" t="s">
        <v>251</v>
      </c>
    </row>
    <row r="130" spans="1:15" x14ac:dyDescent="0.25">
      <c r="A130">
        <v>23</v>
      </c>
      <c r="B130" s="9" t="s">
        <v>87</v>
      </c>
      <c r="C130" s="1" t="s">
        <v>234</v>
      </c>
      <c r="D130">
        <v>129</v>
      </c>
      <c r="E130" t="str">
        <f t="shared" ref="E130:E161" si="4">B130&amp;"_"&amp;C130</f>
        <v>Semelles_lacets_nb_elts</v>
      </c>
      <c r="F130" t="s">
        <v>243</v>
      </c>
      <c r="G130" t="s">
        <v>251</v>
      </c>
      <c r="I130" t="str">
        <f>$E130&amp;vocabulaire!$A$2&amp;vocabulaire!$A$3&amp;recap_codes!$D130&amp;vocabulaire!$A$4</f>
        <v>Semelles_lacets_nb_elts=Cells(Ligne,129).Value</v>
      </c>
      <c r="J130" t="str">
        <f>vocabulaire!$A$5&amp;recap_codes!$D130&amp;vocabulaire!$A$4&amp;vocabulaire!$A$2&amp;recap_codes!$E130</f>
        <v>Cells(L,129).Value=Semelles_lacets_nb_elts</v>
      </c>
    </row>
    <row r="131" spans="1:15" x14ac:dyDescent="0.25">
      <c r="B131" s="9" t="str">
        <f>B130</f>
        <v>Semelles_lacets</v>
      </c>
      <c r="C131" s="1" t="s">
        <v>235</v>
      </c>
      <c r="D131">
        <v>130</v>
      </c>
      <c r="E131" t="str">
        <f t="shared" si="4"/>
        <v>Semelles_lacets_unité_de_mesure</v>
      </c>
      <c r="F131" t="s">
        <v>236</v>
      </c>
      <c r="G131" t="s">
        <v>251</v>
      </c>
      <c r="H131" t="str">
        <f>$E131&amp;vocabulaire!$A$1&amp;vocabulaire!$A$2&amp;vocabulaire!$A$3&amp;recap_codes!$D131&amp;vocabulaire!$A$4</f>
        <v>Semelles_lacets_unité_de_mesure.Value=Cells(Ligne,130).Value</v>
      </c>
      <c r="J131" t="str">
        <f>vocabulaire!$A$5&amp;recap_codes!$D131&amp;vocabulaire!$A$4&amp;vocabulaire!$A$2&amp;recap_codes!$E131</f>
        <v>Cells(L,130).Value=Semelles_lacets_unité_de_mesure</v>
      </c>
      <c r="O131" t="str">
        <f>$E131&amp;".list="&amp;$P$59</f>
        <v>Semelles_lacets_unité_de_mesure.list=Range("A1:A3").Value</v>
      </c>
    </row>
    <row r="132" spans="1:15" x14ac:dyDescent="0.25">
      <c r="B132" s="9" t="str">
        <f>B131</f>
        <v>Semelles_lacets</v>
      </c>
      <c r="C132" s="1" t="s">
        <v>52</v>
      </c>
      <c r="D132">
        <v>131</v>
      </c>
      <c r="E132" t="str">
        <f t="shared" si="4"/>
        <v>Semelles_lacets_TA</v>
      </c>
      <c r="F132" t="s">
        <v>245</v>
      </c>
      <c r="G132" t="s">
        <v>251</v>
      </c>
    </row>
    <row r="133" spans="1:15" x14ac:dyDescent="0.25">
      <c r="B133" s="8" t="s">
        <v>42</v>
      </c>
      <c r="C133" s="1" t="s">
        <v>234</v>
      </c>
      <c r="D133">
        <v>132</v>
      </c>
      <c r="E133" t="str">
        <f t="shared" si="4"/>
        <v>Equipement_nb_elts</v>
      </c>
      <c r="F133" t="s">
        <v>243</v>
      </c>
      <c r="G133" t="s">
        <v>250</v>
      </c>
      <c r="I133" t="str">
        <f>$E133&amp;vocabulaire!$A$2&amp;vocabulaire!$A$3&amp;recap_codes!$D133&amp;vocabulaire!$A$4</f>
        <v>Equipement_nb_elts=Cells(Ligne,132).Value</v>
      </c>
      <c r="J133" t="str">
        <f>vocabulaire!$A$5&amp;recap_codes!$D133&amp;vocabulaire!$A$4&amp;vocabulaire!$A$2&amp;recap_codes!$E$58</f>
        <v>Cells(L,132).Value=Vêtement_Layette_nb_elts</v>
      </c>
    </row>
    <row r="134" spans="1:15" x14ac:dyDescent="0.25">
      <c r="B134" s="9" t="str">
        <f>B133</f>
        <v>Equipement</v>
      </c>
      <c r="C134" s="1" t="s">
        <v>235</v>
      </c>
      <c r="D134">
        <v>133</v>
      </c>
      <c r="E134" t="str">
        <f t="shared" si="4"/>
        <v>Equipement_unité_de_mesure</v>
      </c>
      <c r="F134" t="s">
        <v>236</v>
      </c>
      <c r="G134" t="s">
        <v>250</v>
      </c>
    </row>
    <row r="135" spans="1:15" x14ac:dyDescent="0.25">
      <c r="B135" s="9" t="str">
        <f>B134</f>
        <v>Equipement</v>
      </c>
      <c r="C135" s="1" t="s">
        <v>52</v>
      </c>
      <c r="D135">
        <v>134</v>
      </c>
      <c r="E135" t="str">
        <f t="shared" si="4"/>
        <v>Equipement_TA</v>
      </c>
      <c r="F135" t="s">
        <v>245</v>
      </c>
      <c r="G135" t="s">
        <v>251</v>
      </c>
    </row>
    <row r="136" spans="1:15" x14ac:dyDescent="0.25">
      <c r="A136">
        <v>25</v>
      </c>
      <c r="B136" s="9" t="s">
        <v>88</v>
      </c>
      <c r="C136" s="1" t="s">
        <v>234</v>
      </c>
      <c r="D136">
        <v>135</v>
      </c>
      <c r="E136" t="str">
        <f t="shared" si="4"/>
        <v>Linge_de_maison_Gros_blanc_nb_elts</v>
      </c>
      <c r="F136" t="s">
        <v>243</v>
      </c>
      <c r="G136" t="s">
        <v>251</v>
      </c>
      <c r="I136" t="str">
        <f>$E136&amp;vocabulaire!$A$2&amp;vocabulaire!$A$3&amp;recap_codes!$D136&amp;vocabulaire!$A$4</f>
        <v>Linge_de_maison_Gros_blanc_nb_elts=Cells(Ligne,135).Value</v>
      </c>
      <c r="J136" t="str">
        <f>vocabulaire!$A$5&amp;recap_codes!$D136&amp;vocabulaire!$A$4&amp;vocabulaire!$A$2&amp;recap_codes!$E136</f>
        <v>Cells(L,135).Value=Linge_de_maison_Gros_blanc_nb_elts</v>
      </c>
    </row>
    <row r="137" spans="1:15" x14ac:dyDescent="0.25">
      <c r="B137" s="9" t="str">
        <f>B136</f>
        <v>Linge_de_maison_Gros_blanc</v>
      </c>
      <c r="C137" s="1" t="s">
        <v>235</v>
      </c>
      <c r="D137">
        <v>136</v>
      </c>
      <c r="E137" t="str">
        <f t="shared" si="4"/>
        <v>Linge_de_maison_Gros_blanc_unité_de_mesure</v>
      </c>
      <c r="F137" t="s">
        <v>236</v>
      </c>
      <c r="G137" t="s">
        <v>251</v>
      </c>
      <c r="H137" t="str">
        <f>$E137&amp;vocabulaire!$A$1&amp;vocabulaire!$A$2&amp;vocabulaire!$A$3&amp;recap_codes!$D137&amp;vocabulaire!$A$4</f>
        <v>Linge_de_maison_Gros_blanc_unité_de_mesure.Value=Cells(Ligne,136).Value</v>
      </c>
      <c r="J137" t="str">
        <f>vocabulaire!$A$5&amp;recap_codes!$D137&amp;vocabulaire!$A$4&amp;vocabulaire!$A$2&amp;recap_codes!$E137</f>
        <v>Cells(L,136).Value=Linge_de_maison_Gros_blanc_unité_de_mesure</v>
      </c>
      <c r="O137" t="str">
        <f>$E137&amp;".list="&amp;$P$59</f>
        <v>Linge_de_maison_Gros_blanc_unité_de_mesure.list=Range("A1:A3").Value</v>
      </c>
    </row>
    <row r="138" spans="1:15" x14ac:dyDescent="0.25">
      <c r="B138" s="9" t="str">
        <f>B137</f>
        <v>Linge_de_maison_Gros_blanc</v>
      </c>
      <c r="C138" s="1" t="s">
        <v>52</v>
      </c>
      <c r="D138">
        <v>137</v>
      </c>
      <c r="E138" t="str">
        <f t="shared" si="4"/>
        <v>Linge_de_maison_Gros_blanc_TA</v>
      </c>
      <c r="F138" t="s">
        <v>245</v>
      </c>
      <c r="G138" t="s">
        <v>251</v>
      </c>
    </row>
    <row r="139" spans="1:15" x14ac:dyDescent="0.25">
      <c r="A139">
        <v>26</v>
      </c>
      <c r="B139" s="9" t="s">
        <v>89</v>
      </c>
      <c r="C139" s="1" t="s">
        <v>234</v>
      </c>
      <c r="D139">
        <v>138</v>
      </c>
      <c r="E139" t="str">
        <f t="shared" si="4"/>
        <v>Linge_de_maison_ldl_nb_elts</v>
      </c>
      <c r="F139" t="s">
        <v>243</v>
      </c>
      <c r="G139" t="s">
        <v>251</v>
      </c>
      <c r="I139" t="str">
        <f>$E139&amp;vocabulaire!$A$2&amp;vocabulaire!$A$3&amp;recap_codes!$D139&amp;vocabulaire!$A$4</f>
        <v>Linge_de_maison_ldl_nb_elts=Cells(Ligne,138).Value</v>
      </c>
      <c r="J139" t="str">
        <f>vocabulaire!$A$5&amp;recap_codes!$D139&amp;vocabulaire!$A$4&amp;vocabulaire!$A$2&amp;recap_codes!$E139</f>
        <v>Cells(L,138).Value=Linge_de_maison_ldl_nb_elts</v>
      </c>
    </row>
    <row r="140" spans="1:15" x14ac:dyDescent="0.25">
      <c r="B140" s="9" t="str">
        <f>B139</f>
        <v>Linge_de_maison_ldl</v>
      </c>
      <c r="C140" s="1" t="s">
        <v>235</v>
      </c>
      <c r="D140">
        <v>139</v>
      </c>
      <c r="E140" t="str">
        <f t="shared" si="4"/>
        <v>Linge_de_maison_ldl_unité_de_mesure</v>
      </c>
      <c r="F140" t="s">
        <v>236</v>
      </c>
      <c r="G140" t="s">
        <v>251</v>
      </c>
      <c r="H140" t="str">
        <f>$E140&amp;vocabulaire!$A$1&amp;vocabulaire!$A$2&amp;vocabulaire!$A$3&amp;recap_codes!$D140&amp;vocabulaire!$A$4</f>
        <v>Linge_de_maison_ldl_unité_de_mesure.Value=Cells(Ligne,139).Value</v>
      </c>
      <c r="J140" t="str">
        <f>vocabulaire!$A$5&amp;recap_codes!$D140&amp;vocabulaire!$A$4&amp;vocabulaire!$A$2&amp;recap_codes!$E140</f>
        <v>Cells(L,139).Value=Linge_de_maison_ldl_unité_de_mesure</v>
      </c>
      <c r="O140" t="str">
        <f>$E140&amp;".list="&amp;$P$59</f>
        <v>Linge_de_maison_ldl_unité_de_mesure.list=Range("A1:A3").Value</v>
      </c>
    </row>
    <row r="141" spans="1:15" x14ac:dyDescent="0.25">
      <c r="B141" s="9" t="str">
        <f>B140</f>
        <v>Linge_de_maison_ldl</v>
      </c>
      <c r="C141" s="1" t="s">
        <v>52</v>
      </c>
      <c r="D141">
        <v>140</v>
      </c>
      <c r="E141" t="str">
        <f t="shared" si="4"/>
        <v>Linge_de_maison_ldl_TA</v>
      </c>
      <c r="F141" t="s">
        <v>245</v>
      </c>
      <c r="G141" t="s">
        <v>251</v>
      </c>
    </row>
    <row r="142" spans="1:15" x14ac:dyDescent="0.25">
      <c r="A142">
        <v>27</v>
      </c>
      <c r="B142" s="9" t="s">
        <v>90</v>
      </c>
      <c r="C142" s="1" t="s">
        <v>234</v>
      </c>
      <c r="D142">
        <v>141</v>
      </c>
      <c r="E142" t="str">
        <f t="shared" si="4"/>
        <v>Linge_de_maison_linge_de_toilette_nb_elts</v>
      </c>
      <c r="F142" t="s">
        <v>243</v>
      </c>
      <c r="G142" t="s">
        <v>251</v>
      </c>
      <c r="I142" t="str">
        <f>$E142&amp;vocabulaire!$A$2&amp;vocabulaire!$A$3&amp;recap_codes!$D142&amp;vocabulaire!$A$4</f>
        <v>Linge_de_maison_linge_de_toilette_nb_elts=Cells(Ligne,141).Value</v>
      </c>
      <c r="J142" t="str">
        <f>vocabulaire!$A$5&amp;recap_codes!$D142&amp;vocabulaire!$A$4&amp;vocabulaire!$A$2&amp;recap_codes!$E142</f>
        <v>Cells(L,141).Value=Linge_de_maison_linge_de_toilette_nb_elts</v>
      </c>
    </row>
    <row r="143" spans="1:15" x14ac:dyDescent="0.25">
      <c r="B143" s="9" t="str">
        <f>B142</f>
        <v>Linge_de_maison_linge_de_toilette</v>
      </c>
      <c r="C143" s="1" t="s">
        <v>235</v>
      </c>
      <c r="D143">
        <v>142</v>
      </c>
      <c r="E143" t="str">
        <f t="shared" si="4"/>
        <v>Linge_de_maison_linge_de_toilette_unité_de_mesure</v>
      </c>
      <c r="F143" t="s">
        <v>236</v>
      </c>
      <c r="G143" t="s">
        <v>251</v>
      </c>
      <c r="H143" t="str">
        <f>$E143&amp;vocabulaire!$A$1&amp;vocabulaire!$A$2&amp;vocabulaire!$A$3&amp;recap_codes!$D143&amp;vocabulaire!$A$4</f>
        <v>Linge_de_maison_linge_de_toilette_unité_de_mesure.Value=Cells(Ligne,142).Value</v>
      </c>
      <c r="J143" t="str">
        <f>vocabulaire!$A$5&amp;recap_codes!$D143&amp;vocabulaire!$A$4&amp;vocabulaire!$A$2&amp;recap_codes!$E143</f>
        <v>Cells(L,142).Value=Linge_de_maison_linge_de_toilette_unité_de_mesure</v>
      </c>
      <c r="O143" t="str">
        <f>$E143&amp;".list="&amp;$P$59</f>
        <v>Linge_de_maison_linge_de_toilette_unité_de_mesure.list=Range("A1:A3").Value</v>
      </c>
    </row>
    <row r="144" spans="1:15" x14ac:dyDescent="0.25">
      <c r="B144" s="9" t="str">
        <f>B143</f>
        <v>Linge_de_maison_linge_de_toilette</v>
      </c>
      <c r="C144" s="1" t="s">
        <v>52</v>
      </c>
      <c r="D144">
        <v>143</v>
      </c>
      <c r="E144" t="str">
        <f t="shared" si="4"/>
        <v>Linge_de_maison_linge_de_toilette_TA</v>
      </c>
      <c r="F144" t="s">
        <v>245</v>
      </c>
      <c r="G144" t="s">
        <v>251</v>
      </c>
    </row>
    <row r="145" spans="1:15" x14ac:dyDescent="0.25">
      <c r="A145">
        <v>28</v>
      </c>
      <c r="B145" s="9" t="s">
        <v>91</v>
      </c>
      <c r="C145" s="1" t="s">
        <v>234</v>
      </c>
      <c r="D145">
        <v>144</v>
      </c>
      <c r="E145" t="str">
        <f t="shared" si="4"/>
        <v>Linge_de_maison_office_nb_elts</v>
      </c>
      <c r="F145" t="s">
        <v>243</v>
      </c>
      <c r="G145" t="s">
        <v>251</v>
      </c>
      <c r="I145" t="str">
        <f>$E145&amp;vocabulaire!$A$2&amp;vocabulaire!$A$3&amp;recap_codes!$D145&amp;vocabulaire!$A$4</f>
        <v>Linge_de_maison_office_nb_elts=Cells(Ligne,144).Value</v>
      </c>
      <c r="J145" t="str">
        <f>vocabulaire!$A$5&amp;recap_codes!$D145&amp;vocabulaire!$A$4&amp;vocabulaire!$A$2&amp;recap_codes!$E145</f>
        <v>Cells(L,144).Value=Linge_de_maison_office_nb_elts</v>
      </c>
    </row>
    <row r="146" spans="1:15" x14ac:dyDescent="0.25">
      <c r="B146" s="9" t="str">
        <f>B145</f>
        <v>Linge_de_maison_office</v>
      </c>
      <c r="C146" s="1" t="s">
        <v>235</v>
      </c>
      <c r="D146">
        <v>145</v>
      </c>
      <c r="E146" t="str">
        <f t="shared" si="4"/>
        <v>Linge_de_maison_office_unité_de_mesure</v>
      </c>
      <c r="F146" t="s">
        <v>236</v>
      </c>
      <c r="G146" t="s">
        <v>251</v>
      </c>
      <c r="H146" t="str">
        <f>$E146&amp;vocabulaire!$A$1&amp;vocabulaire!$A$2&amp;vocabulaire!$A$3&amp;recap_codes!$D146&amp;vocabulaire!$A$4</f>
        <v>Linge_de_maison_office_unité_de_mesure.Value=Cells(Ligne,145).Value</v>
      </c>
      <c r="J146" t="str">
        <f>vocabulaire!$A$5&amp;recap_codes!$D146&amp;vocabulaire!$A$4&amp;vocabulaire!$A$2&amp;recap_codes!$E146</f>
        <v>Cells(L,145).Value=Linge_de_maison_office_unité_de_mesure</v>
      </c>
      <c r="O146" t="str">
        <f>$E146&amp;".list="&amp;$P$59</f>
        <v>Linge_de_maison_office_unité_de_mesure.list=Range("A1:A3").Value</v>
      </c>
    </row>
    <row r="147" spans="1:15" x14ac:dyDescent="0.25">
      <c r="B147" s="9" t="str">
        <f>B146</f>
        <v>Linge_de_maison_office</v>
      </c>
      <c r="C147" s="1" t="s">
        <v>52</v>
      </c>
      <c r="D147">
        <v>146</v>
      </c>
      <c r="E147" t="str">
        <f t="shared" si="4"/>
        <v>Linge_de_maison_office_TA</v>
      </c>
      <c r="F147" t="s">
        <v>245</v>
      </c>
      <c r="G147" t="s">
        <v>251</v>
      </c>
    </row>
    <row r="148" spans="1:15" x14ac:dyDescent="0.25">
      <c r="A148">
        <v>29</v>
      </c>
      <c r="B148" s="9" t="s">
        <v>92</v>
      </c>
      <c r="C148" s="1" t="s">
        <v>234</v>
      </c>
      <c r="D148">
        <v>147</v>
      </c>
      <c r="E148" t="str">
        <f t="shared" si="4"/>
        <v>Linge_de_maison_déco_nb_elts</v>
      </c>
      <c r="F148" t="s">
        <v>243</v>
      </c>
      <c r="G148" t="s">
        <v>251</v>
      </c>
      <c r="I148" t="str">
        <f>$E148&amp;vocabulaire!$A$2&amp;vocabulaire!$A$3&amp;recap_codes!$D148&amp;vocabulaire!$A$4</f>
        <v>Linge_de_maison_déco_nb_elts=Cells(Ligne,147).Value</v>
      </c>
      <c r="J148" t="str">
        <f>vocabulaire!$A$5&amp;recap_codes!$D148&amp;vocabulaire!$A$4&amp;vocabulaire!$A$2&amp;recap_codes!$E148</f>
        <v>Cells(L,147).Value=Linge_de_maison_déco_nb_elts</v>
      </c>
    </row>
    <row r="149" spans="1:15" x14ac:dyDescent="0.25">
      <c r="B149" s="9" t="str">
        <f>B148</f>
        <v>Linge_de_maison_déco</v>
      </c>
      <c r="C149" s="1" t="s">
        <v>235</v>
      </c>
      <c r="D149">
        <v>148</v>
      </c>
      <c r="E149" t="str">
        <f t="shared" si="4"/>
        <v>Linge_de_maison_déco_unité_de_mesure</v>
      </c>
      <c r="F149" t="s">
        <v>236</v>
      </c>
      <c r="G149" t="s">
        <v>251</v>
      </c>
      <c r="H149" t="str">
        <f>$E149&amp;vocabulaire!$A$1&amp;vocabulaire!$A$2&amp;vocabulaire!$A$3&amp;recap_codes!$D149&amp;vocabulaire!$A$4</f>
        <v>Linge_de_maison_déco_unité_de_mesure.Value=Cells(Ligne,148).Value</v>
      </c>
      <c r="J149" t="str">
        <f>vocabulaire!$A$5&amp;recap_codes!$D149&amp;vocabulaire!$A$4&amp;vocabulaire!$A$2&amp;recap_codes!$E149</f>
        <v>Cells(L,148).Value=Linge_de_maison_déco_unité_de_mesure</v>
      </c>
      <c r="O149" t="str">
        <f>$E149&amp;".list="&amp;$P$59</f>
        <v>Linge_de_maison_déco_unité_de_mesure.list=Range("A1:A3").Value</v>
      </c>
    </row>
    <row r="150" spans="1:15" x14ac:dyDescent="0.25">
      <c r="B150" s="9" t="str">
        <f>B149</f>
        <v>Linge_de_maison_déco</v>
      </c>
      <c r="C150" s="1" t="s">
        <v>52</v>
      </c>
      <c r="D150">
        <v>149</v>
      </c>
      <c r="E150" t="str">
        <f t="shared" si="4"/>
        <v>Linge_de_maison_déco_TA</v>
      </c>
      <c r="F150" t="s">
        <v>245</v>
      </c>
      <c r="G150" t="s">
        <v>251</v>
      </c>
    </row>
    <row r="151" spans="1:15" x14ac:dyDescent="0.25">
      <c r="A151">
        <v>31</v>
      </c>
      <c r="B151" s="9" t="s">
        <v>54</v>
      </c>
      <c r="C151" s="1" t="s">
        <v>234</v>
      </c>
      <c r="D151">
        <v>150</v>
      </c>
      <c r="E151" t="str">
        <f t="shared" si="4"/>
        <v>gpu_nb_elts</v>
      </c>
      <c r="F151" t="s">
        <v>243</v>
      </c>
      <c r="G151" t="s">
        <v>251</v>
      </c>
      <c r="I151" t="str">
        <f>$E151&amp;vocabulaire!$A$2&amp;vocabulaire!$A$3&amp;recap_codes!$D151&amp;vocabulaire!$A$4</f>
        <v>gpu_nb_elts=Cells(Ligne,150).Value</v>
      </c>
      <c r="J151" t="str">
        <f>vocabulaire!$A$5&amp;recap_codes!$D151&amp;vocabulaire!$A$4&amp;vocabulaire!$A$2&amp;recap_codes!$E151</f>
        <v>Cells(L,150).Value=gpu_nb_elts</v>
      </c>
    </row>
    <row r="152" spans="1:15" x14ac:dyDescent="0.25">
      <c r="B152" s="9" t="str">
        <f>B151</f>
        <v>gpu</v>
      </c>
      <c r="C152" s="1" t="s">
        <v>235</v>
      </c>
      <c r="D152">
        <v>151</v>
      </c>
      <c r="E152" t="str">
        <f t="shared" si="4"/>
        <v>gpu_unité_de_mesure</v>
      </c>
      <c r="F152" t="s">
        <v>236</v>
      </c>
      <c r="G152" t="s">
        <v>251</v>
      </c>
      <c r="H152" t="str">
        <f>$E152&amp;vocabulaire!$A$1&amp;vocabulaire!$A$2&amp;vocabulaire!$A$3&amp;recap_codes!$D152&amp;vocabulaire!$A$4</f>
        <v>gpu_unité_de_mesure.Value=Cells(Ligne,151).Value</v>
      </c>
      <c r="J152" t="str">
        <f>vocabulaire!$A$5&amp;recap_codes!$D152&amp;vocabulaire!$A$4&amp;vocabulaire!$A$2&amp;recap_codes!$E152</f>
        <v>Cells(L,151).Value=gpu_unité_de_mesure</v>
      </c>
      <c r="O152" t="str">
        <f>$E152&amp;".list="&amp;$P$59</f>
        <v>gpu_unité_de_mesure.list=Range("A1:A3").Value</v>
      </c>
    </row>
    <row r="153" spans="1:15" x14ac:dyDescent="0.25">
      <c r="B153" s="9" t="str">
        <f>B152</f>
        <v>gpu</v>
      </c>
      <c r="C153" s="1" t="s">
        <v>52</v>
      </c>
      <c r="D153">
        <v>152</v>
      </c>
      <c r="E153" t="str">
        <f t="shared" si="4"/>
        <v>gpu_TA</v>
      </c>
      <c r="F153" t="s">
        <v>245</v>
      </c>
      <c r="G153" t="s">
        <v>251</v>
      </c>
    </row>
    <row r="154" spans="1:15" x14ac:dyDescent="0.25">
      <c r="A154">
        <v>32</v>
      </c>
      <c r="B154" s="9" t="s">
        <v>53</v>
      </c>
      <c r="C154" s="1" t="s">
        <v>234</v>
      </c>
      <c r="D154">
        <v>153</v>
      </c>
      <c r="E154" t="str">
        <f t="shared" si="4"/>
        <v>pue_nb_elts</v>
      </c>
      <c r="F154" t="s">
        <v>243</v>
      </c>
      <c r="G154" t="s">
        <v>251</v>
      </c>
      <c r="I154" t="str">
        <f>$E154&amp;vocabulaire!$A$2&amp;vocabulaire!$A$3&amp;recap_codes!$D154&amp;vocabulaire!$A$4</f>
        <v>pue_nb_elts=Cells(Ligne,153).Value</v>
      </c>
      <c r="J154" t="str">
        <f>vocabulaire!$A$5&amp;recap_codes!$D154&amp;vocabulaire!$A$4&amp;vocabulaire!$A$2&amp;recap_codes!$E154</f>
        <v>Cells(L,153).Value=pue_nb_elts</v>
      </c>
    </row>
    <row r="155" spans="1:15" x14ac:dyDescent="0.25">
      <c r="B155" s="9" t="str">
        <f>B154</f>
        <v>pue</v>
      </c>
      <c r="C155" s="1" t="s">
        <v>235</v>
      </c>
      <c r="D155">
        <v>154</v>
      </c>
      <c r="E155" t="str">
        <f t="shared" si="4"/>
        <v>pue_unité_de_mesure</v>
      </c>
      <c r="F155" t="s">
        <v>236</v>
      </c>
      <c r="G155" t="s">
        <v>251</v>
      </c>
      <c r="H155" t="str">
        <f>$E155&amp;vocabulaire!$A$1&amp;vocabulaire!$A$2&amp;vocabulaire!$A$3&amp;recap_codes!$D155&amp;vocabulaire!$A$4</f>
        <v>pue_unité_de_mesure.Value=Cells(Ligne,154).Value</v>
      </c>
      <c r="J155" t="str">
        <f>vocabulaire!$A$5&amp;recap_codes!$D155&amp;vocabulaire!$A$4&amp;vocabulaire!$A$2&amp;recap_codes!$E155</f>
        <v>Cells(L,154).Value=pue_unité_de_mesure</v>
      </c>
      <c r="O155" t="str">
        <f>$E155&amp;".list="&amp;$P$59</f>
        <v>pue_unité_de_mesure.list=Range("A1:A3").Value</v>
      </c>
    </row>
    <row r="156" spans="1:15" x14ac:dyDescent="0.25">
      <c r="B156" s="9" t="str">
        <f>B155</f>
        <v>pue</v>
      </c>
      <c r="C156" s="1" t="s">
        <v>52</v>
      </c>
      <c r="D156">
        <v>155</v>
      </c>
      <c r="E156" t="str">
        <f t="shared" si="4"/>
        <v>pue_TA</v>
      </c>
      <c r="F156" t="s">
        <v>245</v>
      </c>
      <c r="G156" t="s">
        <v>251</v>
      </c>
    </row>
    <row r="157" spans="1:15" x14ac:dyDescent="0.25">
      <c r="A157">
        <v>30</v>
      </c>
      <c r="B157" s="9" t="s">
        <v>45</v>
      </c>
      <c r="C157" s="1" t="s">
        <v>234</v>
      </c>
      <c r="D157">
        <v>156</v>
      </c>
      <c r="E157" t="str">
        <f t="shared" si="4"/>
        <v>Accessoires_nb_elts</v>
      </c>
      <c r="F157" t="s">
        <v>243</v>
      </c>
      <c r="G157" t="s">
        <v>251</v>
      </c>
      <c r="I157" t="str">
        <f>$E157&amp;vocabulaire!$A$2&amp;vocabulaire!$A$3&amp;recap_codes!$D157&amp;vocabulaire!$A$4</f>
        <v>Accessoires_nb_elts=Cells(Ligne,156).Value</v>
      </c>
      <c r="J157" t="str">
        <f>vocabulaire!$A$5&amp;recap_codes!$D157&amp;vocabulaire!$A$4&amp;vocabulaire!$A$2&amp;recap_codes!$E157</f>
        <v>Cells(L,156).Value=Accessoires_nb_elts</v>
      </c>
    </row>
    <row r="158" spans="1:15" x14ac:dyDescent="0.25">
      <c r="B158" s="9" t="str">
        <f>B157</f>
        <v>Accessoires</v>
      </c>
      <c r="C158" s="1" t="s">
        <v>235</v>
      </c>
      <c r="D158">
        <v>157</v>
      </c>
      <c r="E158" t="str">
        <f t="shared" si="4"/>
        <v>Accessoires_unité_de_mesure</v>
      </c>
      <c r="F158" t="s">
        <v>236</v>
      </c>
      <c r="G158" t="s">
        <v>251</v>
      </c>
      <c r="H158" t="str">
        <f>$E158&amp;vocabulaire!$A$1&amp;vocabulaire!$A$2&amp;vocabulaire!$A$3&amp;recap_codes!$D158&amp;vocabulaire!$A$4</f>
        <v>Accessoires_unité_de_mesure.Value=Cells(Ligne,157).Value</v>
      </c>
      <c r="J158" t="str">
        <f>vocabulaire!$A$5&amp;recap_codes!$D158&amp;vocabulaire!$A$4&amp;vocabulaire!$A$2&amp;recap_codes!$E158</f>
        <v>Cells(L,157).Value=Accessoires_unité_de_mesure</v>
      </c>
      <c r="O158" t="str">
        <f>$E158&amp;".list="&amp;$P$59</f>
        <v>Accessoires_unité_de_mesure.list=Range("A1:A3").Value</v>
      </c>
    </row>
    <row r="159" spans="1:15" x14ac:dyDescent="0.25">
      <c r="B159" s="9" t="str">
        <f>B158</f>
        <v>Accessoires</v>
      </c>
      <c r="C159" s="1" t="s">
        <v>52</v>
      </c>
      <c r="D159">
        <v>158</v>
      </c>
      <c r="E159" t="str">
        <f t="shared" si="4"/>
        <v>Accessoires_TA</v>
      </c>
      <c r="F159" t="s">
        <v>245</v>
      </c>
      <c r="G159" t="s">
        <v>251</v>
      </c>
    </row>
    <row r="160" spans="1:15" x14ac:dyDescent="0.25">
      <c r="A160">
        <v>33</v>
      </c>
      <c r="B160" s="9" t="s">
        <v>93</v>
      </c>
      <c r="C160" s="1" t="s">
        <v>234</v>
      </c>
      <c r="D160">
        <v>159</v>
      </c>
      <c r="E160" t="str">
        <f t="shared" si="4"/>
        <v>Chaussure_extérieur_nb_elts</v>
      </c>
      <c r="F160" t="s">
        <v>243</v>
      </c>
      <c r="G160" t="s">
        <v>251</v>
      </c>
      <c r="I160" t="str">
        <f>$E160&amp;vocabulaire!$A$2&amp;vocabulaire!$A$3&amp;recap_codes!$D160&amp;vocabulaire!$A$4</f>
        <v>Chaussure_extérieur_nb_elts=Cells(Ligne,159).Value</v>
      </c>
      <c r="J160" t="str">
        <f>vocabulaire!$A$5&amp;recap_codes!$D160&amp;vocabulaire!$A$4&amp;vocabulaire!$A$2&amp;recap_codes!$E160</f>
        <v>Cells(L,159).Value=Chaussure_extérieur_nb_elts</v>
      </c>
    </row>
    <row r="161" spans="1:15" x14ac:dyDescent="0.25">
      <c r="B161" s="9" t="str">
        <f>B160</f>
        <v>Chaussure_extérieur</v>
      </c>
      <c r="C161" s="1" t="s">
        <v>235</v>
      </c>
      <c r="D161">
        <v>160</v>
      </c>
      <c r="E161" t="str">
        <f t="shared" si="4"/>
        <v>Chaussure_extérieur_unité_de_mesure</v>
      </c>
      <c r="F161" t="s">
        <v>236</v>
      </c>
      <c r="G161" t="s">
        <v>251</v>
      </c>
      <c r="H161" t="str">
        <f>$E161&amp;vocabulaire!$A$1&amp;vocabulaire!$A$2&amp;vocabulaire!$A$3&amp;recap_codes!$D161&amp;vocabulaire!$A$4</f>
        <v>Chaussure_extérieur_unité_de_mesure.Value=Cells(Ligne,160).Value</v>
      </c>
      <c r="J161" t="str">
        <f>vocabulaire!$A$5&amp;recap_codes!$D161&amp;vocabulaire!$A$4&amp;vocabulaire!$A$2&amp;recap_codes!$E161</f>
        <v>Cells(L,160).Value=Chaussure_extérieur_unité_de_mesure</v>
      </c>
      <c r="O161" t="str">
        <f>$E161&amp;".list="&amp;$P$59</f>
        <v>Chaussure_extérieur_unité_de_mesure.list=Range("A1:A3").Value</v>
      </c>
    </row>
    <row r="162" spans="1:15" x14ac:dyDescent="0.25">
      <c r="B162" s="9" t="str">
        <f>B161</f>
        <v>Chaussure_extérieur</v>
      </c>
      <c r="C162" s="1" t="s">
        <v>52</v>
      </c>
      <c r="D162">
        <v>161</v>
      </c>
      <c r="E162" t="str">
        <f t="shared" ref="E162:E193" si="5">B162&amp;"_"&amp;C162</f>
        <v>Chaussure_extérieur_TA</v>
      </c>
      <c r="F162" t="s">
        <v>245</v>
      </c>
      <c r="G162" t="s">
        <v>251</v>
      </c>
    </row>
    <row r="163" spans="1:15" x14ac:dyDescent="0.25">
      <c r="A163">
        <v>34</v>
      </c>
      <c r="B163" s="9" t="s">
        <v>94</v>
      </c>
      <c r="C163" s="1" t="s">
        <v>234</v>
      </c>
      <c r="D163">
        <v>162</v>
      </c>
      <c r="E163" t="str">
        <f t="shared" si="5"/>
        <v>Chaussure_intérieur_nb_elts</v>
      </c>
      <c r="F163" t="s">
        <v>243</v>
      </c>
      <c r="G163" t="s">
        <v>251</v>
      </c>
      <c r="I163" t="str">
        <f>$E163&amp;vocabulaire!$A$2&amp;vocabulaire!$A$3&amp;recap_codes!$D163&amp;vocabulaire!$A$4</f>
        <v>Chaussure_intérieur_nb_elts=Cells(Ligne,162).Value</v>
      </c>
      <c r="J163" t="str">
        <f>vocabulaire!$A$5&amp;recap_codes!$D163&amp;vocabulaire!$A$4&amp;vocabulaire!$A$2&amp;recap_codes!$E163</f>
        <v>Cells(L,162).Value=Chaussure_intérieur_nb_elts</v>
      </c>
    </row>
    <row r="164" spans="1:15" x14ac:dyDescent="0.25">
      <c r="B164" s="9" t="str">
        <f>B163</f>
        <v>Chaussure_intérieur</v>
      </c>
      <c r="C164" s="1" t="s">
        <v>235</v>
      </c>
      <c r="D164">
        <v>163</v>
      </c>
      <c r="E164" t="str">
        <f t="shared" si="5"/>
        <v>Chaussure_intérieur_unité_de_mesure</v>
      </c>
      <c r="F164" t="s">
        <v>236</v>
      </c>
      <c r="G164" t="s">
        <v>251</v>
      </c>
      <c r="H164" t="str">
        <f>$E164&amp;vocabulaire!$A$1&amp;vocabulaire!$A$2&amp;vocabulaire!$A$3&amp;recap_codes!$D164&amp;vocabulaire!$A$4</f>
        <v>Chaussure_intérieur_unité_de_mesure.Value=Cells(Ligne,163).Value</v>
      </c>
      <c r="J164" t="str">
        <f>vocabulaire!$A$5&amp;recap_codes!$D164&amp;vocabulaire!$A$4&amp;vocabulaire!$A$2&amp;recap_codes!$E164</f>
        <v>Cells(L,163).Value=Chaussure_intérieur_unité_de_mesure</v>
      </c>
      <c r="O164" t="str">
        <f>$E164&amp;".list="&amp;$P$59</f>
        <v>Chaussure_intérieur_unité_de_mesure.list=Range("A1:A3").Value</v>
      </c>
    </row>
    <row r="165" spans="1:15" x14ac:dyDescent="0.25">
      <c r="B165" s="9" t="str">
        <f>B164</f>
        <v>Chaussure_intérieur</v>
      </c>
      <c r="C165" s="1" t="s">
        <v>52</v>
      </c>
      <c r="D165">
        <v>164</v>
      </c>
      <c r="E165" t="str">
        <f t="shared" si="5"/>
        <v>Chaussure_intérieur_TA</v>
      </c>
      <c r="F165" t="s">
        <v>245</v>
      </c>
      <c r="G165" t="s">
        <v>251</v>
      </c>
    </row>
    <row r="166" spans="1:15" x14ac:dyDescent="0.25">
      <c r="B166" s="9" t="s">
        <v>95</v>
      </c>
      <c r="C166" s="10" t="s">
        <v>227</v>
      </c>
      <c r="D166">
        <v>165</v>
      </c>
      <c r="E166" t="str">
        <f t="shared" si="5"/>
        <v>Vêtement_Layette_renta</v>
      </c>
      <c r="F166" t="s">
        <v>244</v>
      </c>
      <c r="G166" t="s">
        <v>251</v>
      </c>
    </row>
    <row r="167" spans="1:15" x14ac:dyDescent="0.25">
      <c r="B167" s="9" t="s">
        <v>66</v>
      </c>
      <c r="C167" s="10" t="s">
        <v>227</v>
      </c>
      <c r="D167">
        <v>166</v>
      </c>
      <c r="E167" t="str">
        <f t="shared" si="5"/>
        <v>Vêtement_Enfant_renta</v>
      </c>
      <c r="F167" t="s">
        <v>244</v>
      </c>
      <c r="G167" t="s">
        <v>251</v>
      </c>
    </row>
    <row r="168" spans="1:15" x14ac:dyDescent="0.25">
      <c r="B168" s="9" t="s">
        <v>67</v>
      </c>
      <c r="C168" s="10" t="s">
        <v>227</v>
      </c>
      <c r="D168">
        <v>167</v>
      </c>
      <c r="E168" t="str">
        <f t="shared" si="5"/>
        <v>Vêtement_Femme_renta</v>
      </c>
      <c r="F168" t="s">
        <v>244</v>
      </c>
      <c r="G168" t="s">
        <v>251</v>
      </c>
    </row>
    <row r="169" spans="1:15" x14ac:dyDescent="0.25">
      <c r="B169" s="9" t="s">
        <v>68</v>
      </c>
      <c r="C169" s="10" t="s">
        <v>227</v>
      </c>
      <c r="D169">
        <v>168</v>
      </c>
      <c r="E169" t="str">
        <f t="shared" si="5"/>
        <v>Vêtement_Homme_renta</v>
      </c>
      <c r="F169" t="s">
        <v>244</v>
      </c>
      <c r="G169" t="s">
        <v>251</v>
      </c>
    </row>
    <row r="170" spans="1:15" x14ac:dyDescent="0.25">
      <c r="B170" s="9" t="s">
        <v>69</v>
      </c>
      <c r="C170" s="10" t="s">
        <v>227</v>
      </c>
      <c r="D170">
        <v>169</v>
      </c>
      <c r="E170" t="str">
        <f t="shared" si="5"/>
        <v>Nuit_layette_renta</v>
      </c>
      <c r="F170" t="s">
        <v>244</v>
      </c>
      <c r="G170" t="s">
        <v>251</v>
      </c>
    </row>
    <row r="171" spans="1:15" x14ac:dyDescent="0.25">
      <c r="B171" s="9" t="s">
        <v>70</v>
      </c>
      <c r="C171" s="10" t="s">
        <v>227</v>
      </c>
      <c r="D171">
        <v>170</v>
      </c>
      <c r="E171" t="str">
        <f t="shared" si="5"/>
        <v>Nuit_enfant_renta</v>
      </c>
      <c r="F171" t="s">
        <v>244</v>
      </c>
      <c r="G171" t="s">
        <v>251</v>
      </c>
    </row>
    <row r="172" spans="1:15" x14ac:dyDescent="0.25">
      <c r="B172" s="9" t="s">
        <v>71</v>
      </c>
      <c r="C172" s="10" t="s">
        <v>227</v>
      </c>
      <c r="D172">
        <v>171</v>
      </c>
      <c r="E172" t="str">
        <f t="shared" si="5"/>
        <v>Nuit_femme_renta</v>
      </c>
      <c r="F172" t="s">
        <v>244</v>
      </c>
      <c r="G172" t="s">
        <v>251</v>
      </c>
    </row>
    <row r="173" spans="1:15" x14ac:dyDescent="0.25">
      <c r="B173" s="9" t="s">
        <v>72</v>
      </c>
      <c r="C173" s="10" t="s">
        <v>227</v>
      </c>
      <c r="D173">
        <v>172</v>
      </c>
      <c r="E173" t="str">
        <f t="shared" si="5"/>
        <v>Nuit_homme_renta</v>
      </c>
      <c r="F173" t="s">
        <v>244</v>
      </c>
      <c r="G173" t="s">
        <v>251</v>
      </c>
    </row>
    <row r="174" spans="1:15" x14ac:dyDescent="0.25">
      <c r="B174" s="9" t="s">
        <v>73</v>
      </c>
      <c r="C174" s="10" t="s">
        <v>227</v>
      </c>
      <c r="D174">
        <v>173</v>
      </c>
      <c r="E174" t="str">
        <f t="shared" si="5"/>
        <v>Bain_femme_renta</v>
      </c>
      <c r="F174" t="s">
        <v>244</v>
      </c>
      <c r="G174" t="s">
        <v>251</v>
      </c>
    </row>
    <row r="175" spans="1:15" x14ac:dyDescent="0.25">
      <c r="B175" s="9" t="s">
        <v>74</v>
      </c>
      <c r="C175" s="10" t="s">
        <v>227</v>
      </c>
      <c r="D175">
        <v>174</v>
      </c>
      <c r="E175" t="str">
        <f t="shared" si="5"/>
        <v>Bain_homme_renta</v>
      </c>
      <c r="F175" t="s">
        <v>244</v>
      </c>
      <c r="G175" t="s">
        <v>251</v>
      </c>
    </row>
    <row r="176" spans="1:15" x14ac:dyDescent="0.25">
      <c r="B176" s="9" t="s">
        <v>75</v>
      </c>
      <c r="C176" s="10" t="s">
        <v>227</v>
      </c>
      <c r="D176">
        <v>175</v>
      </c>
      <c r="E176" t="str">
        <f t="shared" si="5"/>
        <v>Bain_enfant_renta</v>
      </c>
      <c r="F176" t="s">
        <v>244</v>
      </c>
      <c r="G176" t="s">
        <v>251</v>
      </c>
    </row>
    <row r="177" spans="2:7" x14ac:dyDescent="0.25">
      <c r="B177" s="9" t="s">
        <v>76</v>
      </c>
      <c r="C177" s="10" t="s">
        <v>227</v>
      </c>
      <c r="D177">
        <v>176</v>
      </c>
      <c r="E177" t="str">
        <f t="shared" si="5"/>
        <v>Bain_layette_renta</v>
      </c>
      <c r="F177" t="s">
        <v>244</v>
      </c>
      <c r="G177" t="s">
        <v>251</v>
      </c>
    </row>
    <row r="178" spans="2:7" x14ac:dyDescent="0.25">
      <c r="B178" s="8" t="s">
        <v>33</v>
      </c>
      <c r="C178" s="10" t="s">
        <v>227</v>
      </c>
      <c r="D178">
        <v>177</v>
      </c>
      <c r="E178" t="str">
        <f t="shared" si="5"/>
        <v>Dessous_renta</v>
      </c>
      <c r="F178" t="s">
        <v>244</v>
      </c>
      <c r="G178" t="s">
        <v>251</v>
      </c>
    </row>
    <row r="179" spans="2:7" x14ac:dyDescent="0.25">
      <c r="B179" s="9" t="s">
        <v>77</v>
      </c>
      <c r="C179" s="10" t="s">
        <v>227</v>
      </c>
      <c r="D179">
        <v>178</v>
      </c>
      <c r="E179" t="str">
        <f t="shared" si="5"/>
        <v>Sous_vêtement_Layette_renta</v>
      </c>
      <c r="F179" t="s">
        <v>244</v>
      </c>
      <c r="G179" t="s">
        <v>251</v>
      </c>
    </row>
    <row r="180" spans="2:7" x14ac:dyDescent="0.25">
      <c r="B180" s="9" t="s">
        <v>78</v>
      </c>
      <c r="C180" s="10" t="s">
        <v>227</v>
      </c>
      <c r="D180">
        <v>179</v>
      </c>
      <c r="E180" t="str">
        <f t="shared" si="5"/>
        <v>Sous_vêtement_Enfant_renta</v>
      </c>
      <c r="F180" t="s">
        <v>244</v>
      </c>
      <c r="G180" t="s">
        <v>251</v>
      </c>
    </row>
    <row r="181" spans="2:7" x14ac:dyDescent="0.25">
      <c r="B181" s="9" t="s">
        <v>79</v>
      </c>
      <c r="C181" s="10" t="s">
        <v>227</v>
      </c>
      <c r="D181">
        <v>180</v>
      </c>
      <c r="E181" t="str">
        <f t="shared" si="5"/>
        <v>Sous_vêtement_Femme_renta</v>
      </c>
      <c r="F181" t="s">
        <v>244</v>
      </c>
      <c r="G181" t="s">
        <v>251</v>
      </c>
    </row>
    <row r="182" spans="2:7" x14ac:dyDescent="0.25">
      <c r="B182" s="9" t="s">
        <v>80</v>
      </c>
      <c r="C182" s="10" t="s">
        <v>227</v>
      </c>
      <c r="D182">
        <v>181</v>
      </c>
      <c r="E182" t="str">
        <f t="shared" si="5"/>
        <v>Sous_vêtement_Homme_renta</v>
      </c>
      <c r="F182" t="s">
        <v>244</v>
      </c>
      <c r="G182" t="s">
        <v>251</v>
      </c>
    </row>
    <row r="183" spans="2:7" x14ac:dyDescent="0.25">
      <c r="B183" s="9" t="s">
        <v>81</v>
      </c>
      <c r="C183" s="10" t="s">
        <v>227</v>
      </c>
      <c r="D183">
        <v>182</v>
      </c>
      <c r="E183" t="str">
        <f t="shared" si="5"/>
        <v>Chaussettes_femme_renta</v>
      </c>
      <c r="F183" t="s">
        <v>244</v>
      </c>
      <c r="G183" t="s">
        <v>251</v>
      </c>
    </row>
    <row r="184" spans="2:7" x14ac:dyDescent="0.25">
      <c r="B184" s="9" t="s">
        <v>82</v>
      </c>
      <c r="C184" s="10" t="s">
        <v>227</v>
      </c>
      <c r="D184">
        <v>183</v>
      </c>
      <c r="E184" t="str">
        <f t="shared" si="5"/>
        <v>Chaussettes_homme_renta</v>
      </c>
      <c r="F184" t="s">
        <v>244</v>
      </c>
      <c r="G184" t="s">
        <v>251</v>
      </c>
    </row>
    <row r="185" spans="2:7" x14ac:dyDescent="0.25">
      <c r="B185" s="9" t="s">
        <v>83</v>
      </c>
      <c r="C185" s="10" t="s">
        <v>227</v>
      </c>
      <c r="D185">
        <v>184</v>
      </c>
      <c r="E185" t="str">
        <f t="shared" si="5"/>
        <v>Chaussettes_layette_renta</v>
      </c>
      <c r="F185" t="s">
        <v>244</v>
      </c>
      <c r="G185" t="s">
        <v>251</v>
      </c>
    </row>
    <row r="186" spans="2:7" x14ac:dyDescent="0.25">
      <c r="B186" s="9" t="s">
        <v>84</v>
      </c>
      <c r="C186" s="10" t="s">
        <v>227</v>
      </c>
      <c r="D186">
        <v>185</v>
      </c>
      <c r="E186" t="str">
        <f t="shared" si="5"/>
        <v>Chaussettes_enfant_renta</v>
      </c>
      <c r="F186" t="s">
        <v>244</v>
      </c>
      <c r="G186" t="s">
        <v>251</v>
      </c>
    </row>
    <row r="187" spans="2:7" x14ac:dyDescent="0.25">
      <c r="B187" s="9" t="s">
        <v>85</v>
      </c>
      <c r="C187" s="10" t="s">
        <v>227</v>
      </c>
      <c r="D187">
        <v>186</v>
      </c>
      <c r="E187" t="str">
        <f t="shared" si="5"/>
        <v>Collants_pegbordable_renta</v>
      </c>
      <c r="F187" t="s">
        <v>244</v>
      </c>
      <c r="G187" t="s">
        <v>251</v>
      </c>
    </row>
    <row r="188" spans="2:7" x14ac:dyDescent="0.25">
      <c r="B188" s="9" t="s">
        <v>86</v>
      </c>
      <c r="C188" s="10" t="s">
        <v>227</v>
      </c>
      <c r="D188">
        <v>187</v>
      </c>
      <c r="E188" t="str">
        <f t="shared" si="5"/>
        <v>Collants_tablette_renta</v>
      </c>
      <c r="F188" t="s">
        <v>244</v>
      </c>
      <c r="G188" t="s">
        <v>251</v>
      </c>
    </row>
    <row r="189" spans="2:7" x14ac:dyDescent="0.25">
      <c r="B189" s="9" t="s">
        <v>40</v>
      </c>
      <c r="C189" s="10" t="s">
        <v>227</v>
      </c>
      <c r="D189">
        <v>188</v>
      </c>
      <c r="E189" t="str">
        <f t="shared" si="5"/>
        <v>Mercerie_renta</v>
      </c>
      <c r="F189" t="s">
        <v>244</v>
      </c>
      <c r="G189" t="s">
        <v>251</v>
      </c>
    </row>
    <row r="190" spans="2:7" x14ac:dyDescent="0.25">
      <c r="B190" s="9" t="s">
        <v>87</v>
      </c>
      <c r="C190" s="10" t="s">
        <v>227</v>
      </c>
      <c r="D190">
        <v>189</v>
      </c>
      <c r="E190" t="str">
        <f t="shared" si="5"/>
        <v>Semelles_lacets_renta</v>
      </c>
      <c r="F190" t="s">
        <v>244</v>
      </c>
      <c r="G190" t="s">
        <v>251</v>
      </c>
    </row>
    <row r="191" spans="2:7" x14ac:dyDescent="0.25">
      <c r="B191" s="8" t="s">
        <v>42</v>
      </c>
      <c r="C191" s="10" t="s">
        <v>227</v>
      </c>
      <c r="D191">
        <v>190</v>
      </c>
      <c r="E191" t="str">
        <f t="shared" si="5"/>
        <v>Equipement_renta</v>
      </c>
      <c r="F191" t="s">
        <v>244</v>
      </c>
      <c r="G191" t="s">
        <v>251</v>
      </c>
    </row>
    <row r="192" spans="2:7" x14ac:dyDescent="0.25">
      <c r="B192" s="9" t="s">
        <v>88</v>
      </c>
      <c r="C192" s="10" t="s">
        <v>227</v>
      </c>
      <c r="D192">
        <v>191</v>
      </c>
      <c r="E192" t="str">
        <f t="shared" si="5"/>
        <v>Linge_de_maison_Gros_blanc_renta</v>
      </c>
      <c r="F192" t="s">
        <v>244</v>
      </c>
      <c r="G192" t="s">
        <v>251</v>
      </c>
    </row>
    <row r="193" spans="2:10" x14ac:dyDescent="0.25">
      <c r="B193" s="9" t="s">
        <v>89</v>
      </c>
      <c r="C193" s="10" t="s">
        <v>227</v>
      </c>
      <c r="D193">
        <v>192</v>
      </c>
      <c r="E193" t="str">
        <f t="shared" si="5"/>
        <v>Linge_de_maison_ldl_renta</v>
      </c>
      <c r="F193" t="s">
        <v>244</v>
      </c>
      <c r="G193" t="s">
        <v>251</v>
      </c>
    </row>
    <row r="194" spans="2:10" x14ac:dyDescent="0.25">
      <c r="B194" s="9" t="s">
        <v>90</v>
      </c>
      <c r="C194" s="10" t="s">
        <v>227</v>
      </c>
      <c r="D194">
        <v>193</v>
      </c>
      <c r="E194" t="str">
        <f t="shared" ref="E194:E257" si="6">B194&amp;"_"&amp;C194</f>
        <v>Linge_de_maison_linge_de_toilette_renta</v>
      </c>
      <c r="F194" t="s">
        <v>244</v>
      </c>
      <c r="G194" t="s">
        <v>251</v>
      </c>
    </row>
    <row r="195" spans="2:10" x14ac:dyDescent="0.25">
      <c r="B195" s="9" t="s">
        <v>91</v>
      </c>
      <c r="C195" s="10" t="s">
        <v>227</v>
      </c>
      <c r="D195">
        <v>194</v>
      </c>
      <c r="E195" t="str">
        <f t="shared" si="6"/>
        <v>Linge_de_maison_office_renta</v>
      </c>
      <c r="F195" t="s">
        <v>244</v>
      </c>
      <c r="G195" t="s">
        <v>251</v>
      </c>
    </row>
    <row r="196" spans="2:10" x14ac:dyDescent="0.25">
      <c r="B196" s="9" t="s">
        <v>92</v>
      </c>
      <c r="C196" s="10" t="s">
        <v>227</v>
      </c>
      <c r="D196">
        <v>195</v>
      </c>
      <c r="E196" t="str">
        <f t="shared" si="6"/>
        <v>Linge_de_maison_déco_renta</v>
      </c>
      <c r="F196" t="s">
        <v>244</v>
      </c>
      <c r="G196" t="s">
        <v>251</v>
      </c>
    </row>
    <row r="197" spans="2:10" x14ac:dyDescent="0.25">
      <c r="B197" s="9" t="s">
        <v>54</v>
      </c>
      <c r="C197" s="10" t="s">
        <v>227</v>
      </c>
      <c r="D197">
        <v>196</v>
      </c>
      <c r="E197" t="str">
        <f t="shared" si="6"/>
        <v>gpu_renta</v>
      </c>
      <c r="F197" t="s">
        <v>244</v>
      </c>
      <c r="G197" t="s">
        <v>251</v>
      </c>
    </row>
    <row r="198" spans="2:10" x14ac:dyDescent="0.25">
      <c r="B198" s="9" t="s">
        <v>53</v>
      </c>
      <c r="C198" s="10" t="s">
        <v>227</v>
      </c>
      <c r="D198">
        <v>197</v>
      </c>
      <c r="E198" t="str">
        <f t="shared" si="6"/>
        <v>pue_renta</v>
      </c>
      <c r="F198" t="s">
        <v>244</v>
      </c>
      <c r="G198" t="s">
        <v>251</v>
      </c>
    </row>
    <row r="199" spans="2:10" x14ac:dyDescent="0.25">
      <c r="B199" s="9" t="s">
        <v>45</v>
      </c>
      <c r="C199" s="10" t="s">
        <v>227</v>
      </c>
      <c r="D199">
        <v>198</v>
      </c>
      <c r="E199" t="str">
        <f t="shared" si="6"/>
        <v>Accessoires_renta</v>
      </c>
      <c r="F199" t="s">
        <v>244</v>
      </c>
      <c r="G199" t="s">
        <v>251</v>
      </c>
    </row>
    <row r="200" spans="2:10" x14ac:dyDescent="0.25">
      <c r="B200" s="9" t="s">
        <v>93</v>
      </c>
      <c r="C200" s="10" t="s">
        <v>227</v>
      </c>
      <c r="D200">
        <v>199</v>
      </c>
      <c r="E200" t="str">
        <f t="shared" si="6"/>
        <v>Chaussure_extérieur_renta</v>
      </c>
      <c r="F200" t="s">
        <v>244</v>
      </c>
      <c r="G200" t="s">
        <v>251</v>
      </c>
    </row>
    <row r="201" spans="2:10" x14ac:dyDescent="0.25">
      <c r="B201" s="9" t="s">
        <v>94</v>
      </c>
      <c r="C201" s="10" t="s">
        <v>227</v>
      </c>
      <c r="D201">
        <v>200</v>
      </c>
      <c r="E201" t="str">
        <f t="shared" si="6"/>
        <v>Chaussure_intérieur_renta</v>
      </c>
      <c r="F201" t="s">
        <v>244</v>
      </c>
      <c r="G201" t="s">
        <v>251</v>
      </c>
    </row>
    <row r="202" spans="2:10" x14ac:dyDescent="0.25">
      <c r="B202" s="9" t="s">
        <v>95</v>
      </c>
      <c r="C202" t="s">
        <v>254</v>
      </c>
      <c r="D202">
        <f t="shared" ref="D202:D233" si="7">D201+1</f>
        <v>201</v>
      </c>
      <c r="E202" t="str">
        <f t="shared" si="6"/>
        <v>Vêtement_Layette_Portant</v>
      </c>
      <c r="F202" t="s">
        <v>243</v>
      </c>
      <c r="G202" t="s">
        <v>251</v>
      </c>
    </row>
    <row r="203" spans="2:10" x14ac:dyDescent="0.25">
      <c r="B203" s="9" t="s">
        <v>66</v>
      </c>
      <c r="C203" t="s">
        <v>254</v>
      </c>
      <c r="D203">
        <f t="shared" si="7"/>
        <v>202</v>
      </c>
      <c r="E203" t="str">
        <f t="shared" si="6"/>
        <v>Vêtement_Enfant_Portant</v>
      </c>
      <c r="F203" t="s">
        <v>243</v>
      </c>
      <c r="G203" t="s">
        <v>251</v>
      </c>
      <c r="I203" t="str">
        <f>$E203&amp;vocabulaire!$A$2&amp;vocabulaire!$A$3&amp;recap_codes!$D203&amp;vocabulaire!$A$4</f>
        <v>Vêtement_Enfant_Portant=Cells(Ligne,202).Value</v>
      </c>
      <c r="J203" t="str">
        <f>vocabulaire!$A$5&amp;recap_codes!$D203&amp;vocabulaire!$A$4&amp;vocabulaire!$A$2&amp;recap_codes!$E203</f>
        <v>Cells(L,202).Value=Vêtement_Enfant_Portant</v>
      </c>
    </row>
    <row r="204" spans="2:10" x14ac:dyDescent="0.25">
      <c r="B204" s="9" t="s">
        <v>67</v>
      </c>
      <c r="C204" t="s">
        <v>254</v>
      </c>
      <c r="D204">
        <f t="shared" si="7"/>
        <v>203</v>
      </c>
      <c r="E204" t="str">
        <f t="shared" si="6"/>
        <v>Vêtement_Femme_Portant</v>
      </c>
      <c r="F204" t="s">
        <v>243</v>
      </c>
      <c r="G204" t="s">
        <v>251</v>
      </c>
      <c r="I204" t="str">
        <f>$E204&amp;vocabulaire!$A$2&amp;vocabulaire!$A$3&amp;recap_codes!$D204&amp;vocabulaire!$A$4</f>
        <v>Vêtement_Femme_Portant=Cells(Ligne,203).Value</v>
      </c>
      <c r="J204" t="str">
        <f>vocabulaire!$A$5&amp;recap_codes!$D204&amp;vocabulaire!$A$4&amp;vocabulaire!$A$2&amp;recap_codes!$E204</f>
        <v>Cells(L,203).Value=Vêtement_Femme_Portant</v>
      </c>
    </row>
    <row r="205" spans="2:10" x14ac:dyDescent="0.25">
      <c r="B205" s="9" t="s">
        <v>68</v>
      </c>
      <c r="C205" t="s">
        <v>254</v>
      </c>
      <c r="D205">
        <f t="shared" si="7"/>
        <v>204</v>
      </c>
      <c r="E205" t="str">
        <f t="shared" si="6"/>
        <v>Vêtement_Homme_Portant</v>
      </c>
      <c r="F205" t="s">
        <v>243</v>
      </c>
      <c r="G205" t="s">
        <v>251</v>
      </c>
      <c r="I205" t="str">
        <f>$E205&amp;vocabulaire!$A$2&amp;vocabulaire!$A$3&amp;recap_codes!$D205&amp;vocabulaire!$A$4</f>
        <v>Vêtement_Homme_Portant=Cells(Ligne,204).Value</v>
      </c>
      <c r="J205" t="str">
        <f>vocabulaire!$A$5&amp;recap_codes!$D205&amp;vocabulaire!$A$4&amp;vocabulaire!$A$2&amp;recap_codes!$E205</f>
        <v>Cells(L,204).Value=Vêtement_Homme_Portant</v>
      </c>
    </row>
    <row r="206" spans="2:10" x14ac:dyDescent="0.25">
      <c r="B206" s="9" t="s">
        <v>69</v>
      </c>
      <c r="C206" t="s">
        <v>254</v>
      </c>
      <c r="D206">
        <f t="shared" si="7"/>
        <v>205</v>
      </c>
      <c r="E206" t="str">
        <f t="shared" si="6"/>
        <v>Nuit_layette_Portant</v>
      </c>
      <c r="F206" t="s">
        <v>243</v>
      </c>
      <c r="G206" t="s">
        <v>251</v>
      </c>
      <c r="I206" t="str">
        <f>$E206&amp;vocabulaire!$A$2&amp;vocabulaire!$A$3&amp;recap_codes!$D206&amp;vocabulaire!$A$4</f>
        <v>Nuit_layette_Portant=Cells(Ligne,205).Value</v>
      </c>
      <c r="J206" t="str">
        <f>vocabulaire!$A$5&amp;recap_codes!$D206&amp;vocabulaire!$A$4&amp;vocabulaire!$A$2&amp;recap_codes!$E206</f>
        <v>Cells(L,205).Value=Nuit_layette_Portant</v>
      </c>
    </row>
    <row r="207" spans="2:10" x14ac:dyDescent="0.25">
      <c r="B207" s="9" t="s">
        <v>70</v>
      </c>
      <c r="C207" t="s">
        <v>254</v>
      </c>
      <c r="D207">
        <f t="shared" si="7"/>
        <v>206</v>
      </c>
      <c r="E207" t="str">
        <f t="shared" si="6"/>
        <v>Nuit_enfant_Portant</v>
      </c>
      <c r="F207" t="s">
        <v>243</v>
      </c>
      <c r="G207" t="s">
        <v>251</v>
      </c>
      <c r="I207" t="str">
        <f>$E207&amp;vocabulaire!$A$2&amp;vocabulaire!$A$3&amp;recap_codes!$D207&amp;vocabulaire!$A$4</f>
        <v>Nuit_enfant_Portant=Cells(Ligne,206).Value</v>
      </c>
      <c r="J207" t="str">
        <f>vocabulaire!$A$5&amp;recap_codes!$D207&amp;vocabulaire!$A$4&amp;vocabulaire!$A$2&amp;recap_codes!$E207</f>
        <v>Cells(L,206).Value=Nuit_enfant_Portant</v>
      </c>
    </row>
    <row r="208" spans="2:10" x14ac:dyDescent="0.25">
      <c r="B208" s="9" t="s">
        <v>71</v>
      </c>
      <c r="C208" t="s">
        <v>254</v>
      </c>
      <c r="D208">
        <f t="shared" si="7"/>
        <v>207</v>
      </c>
      <c r="E208" t="str">
        <f t="shared" si="6"/>
        <v>Nuit_femme_Portant</v>
      </c>
      <c r="F208" t="s">
        <v>243</v>
      </c>
      <c r="G208" t="s">
        <v>251</v>
      </c>
      <c r="I208" t="str">
        <f>$E208&amp;vocabulaire!$A$2&amp;vocabulaire!$A$3&amp;recap_codes!$D208&amp;vocabulaire!$A$4</f>
        <v>Nuit_femme_Portant=Cells(Ligne,207).Value</v>
      </c>
      <c r="J208" t="str">
        <f>vocabulaire!$A$5&amp;recap_codes!$D208&amp;vocabulaire!$A$4&amp;vocabulaire!$A$2&amp;recap_codes!$E208</f>
        <v>Cells(L,207).Value=Nuit_femme_Portant</v>
      </c>
    </row>
    <row r="209" spans="2:10" x14ac:dyDescent="0.25">
      <c r="B209" s="9" t="s">
        <v>72</v>
      </c>
      <c r="C209" t="s">
        <v>254</v>
      </c>
      <c r="D209">
        <f t="shared" si="7"/>
        <v>208</v>
      </c>
      <c r="E209" t="str">
        <f t="shared" si="6"/>
        <v>Nuit_homme_Portant</v>
      </c>
      <c r="F209" t="s">
        <v>243</v>
      </c>
      <c r="G209" t="s">
        <v>251</v>
      </c>
      <c r="I209" t="str">
        <f>$E209&amp;vocabulaire!$A$2&amp;vocabulaire!$A$3&amp;recap_codes!$D209&amp;vocabulaire!$A$4</f>
        <v>Nuit_homme_Portant=Cells(Ligne,208).Value</v>
      </c>
      <c r="J209" t="str">
        <f>vocabulaire!$A$5&amp;recap_codes!$D209&amp;vocabulaire!$A$4&amp;vocabulaire!$A$2&amp;recap_codes!$E209</f>
        <v>Cells(L,208).Value=Nuit_homme_Portant</v>
      </c>
    </row>
    <row r="210" spans="2:10" x14ac:dyDescent="0.25">
      <c r="B210" s="9" t="s">
        <v>73</v>
      </c>
      <c r="C210" t="s">
        <v>254</v>
      </c>
      <c r="D210">
        <f t="shared" si="7"/>
        <v>209</v>
      </c>
      <c r="E210" t="str">
        <f t="shared" si="6"/>
        <v>Bain_femme_Portant</v>
      </c>
      <c r="F210" t="s">
        <v>243</v>
      </c>
      <c r="G210" t="s">
        <v>251</v>
      </c>
      <c r="I210" t="str">
        <f>$E210&amp;vocabulaire!$A$2&amp;vocabulaire!$A$3&amp;recap_codes!$D210&amp;vocabulaire!$A$4</f>
        <v>Bain_femme_Portant=Cells(Ligne,209).Value</v>
      </c>
      <c r="J210" t="str">
        <f>vocabulaire!$A$5&amp;recap_codes!$D210&amp;vocabulaire!$A$4&amp;vocabulaire!$A$2&amp;recap_codes!$E210</f>
        <v>Cells(L,209).Value=Bain_femme_Portant</v>
      </c>
    </row>
    <row r="211" spans="2:10" x14ac:dyDescent="0.25">
      <c r="B211" s="9" t="s">
        <v>74</v>
      </c>
      <c r="C211" t="s">
        <v>254</v>
      </c>
      <c r="D211">
        <f t="shared" si="7"/>
        <v>210</v>
      </c>
      <c r="E211" t="str">
        <f t="shared" si="6"/>
        <v>Bain_homme_Portant</v>
      </c>
      <c r="F211" t="s">
        <v>243</v>
      </c>
      <c r="G211" t="s">
        <v>251</v>
      </c>
      <c r="I211" t="str">
        <f>$E211&amp;vocabulaire!$A$2&amp;vocabulaire!$A$3&amp;recap_codes!$D211&amp;vocabulaire!$A$4</f>
        <v>Bain_homme_Portant=Cells(Ligne,210).Value</v>
      </c>
      <c r="J211" t="str">
        <f>vocabulaire!$A$5&amp;recap_codes!$D211&amp;vocabulaire!$A$4&amp;vocabulaire!$A$2&amp;recap_codes!$E211</f>
        <v>Cells(L,210).Value=Bain_homme_Portant</v>
      </c>
    </row>
    <row r="212" spans="2:10" x14ac:dyDescent="0.25">
      <c r="B212" s="9" t="s">
        <v>75</v>
      </c>
      <c r="C212" t="s">
        <v>254</v>
      </c>
      <c r="D212">
        <f t="shared" si="7"/>
        <v>211</v>
      </c>
      <c r="E212" t="str">
        <f t="shared" si="6"/>
        <v>Bain_enfant_Portant</v>
      </c>
      <c r="F212" t="s">
        <v>243</v>
      </c>
      <c r="G212" t="s">
        <v>251</v>
      </c>
      <c r="I212" t="str">
        <f>$E212&amp;vocabulaire!$A$2&amp;vocabulaire!$A$3&amp;recap_codes!$D212&amp;vocabulaire!$A$4</f>
        <v>Bain_enfant_Portant=Cells(Ligne,211).Value</v>
      </c>
      <c r="J212" t="str">
        <f>vocabulaire!$A$5&amp;recap_codes!$D212&amp;vocabulaire!$A$4&amp;vocabulaire!$A$2&amp;recap_codes!$E212</f>
        <v>Cells(L,211).Value=Bain_enfant_Portant</v>
      </c>
    </row>
    <row r="213" spans="2:10" x14ac:dyDescent="0.25">
      <c r="B213" s="9" t="s">
        <v>76</v>
      </c>
      <c r="C213" t="s">
        <v>254</v>
      </c>
      <c r="D213">
        <f t="shared" si="7"/>
        <v>212</v>
      </c>
      <c r="E213" t="str">
        <f t="shared" si="6"/>
        <v>Bain_layette_Portant</v>
      </c>
      <c r="F213" t="s">
        <v>243</v>
      </c>
      <c r="G213" t="s">
        <v>251</v>
      </c>
      <c r="I213" t="str">
        <f>$E213&amp;vocabulaire!$A$2&amp;vocabulaire!$A$3&amp;recap_codes!$D213&amp;vocabulaire!$A$4</f>
        <v>Bain_layette_Portant=Cells(Ligne,212).Value</v>
      </c>
      <c r="J213" t="str">
        <f>vocabulaire!$A$5&amp;recap_codes!$D213&amp;vocabulaire!$A$4&amp;vocabulaire!$A$2&amp;recap_codes!$E213</f>
        <v>Cells(L,212).Value=Bain_layette_Portant</v>
      </c>
    </row>
    <row r="214" spans="2:10" x14ac:dyDescent="0.25">
      <c r="B214" s="8" t="s">
        <v>33</v>
      </c>
      <c r="C214" t="s">
        <v>254</v>
      </c>
      <c r="D214">
        <f t="shared" si="7"/>
        <v>213</v>
      </c>
      <c r="E214" t="str">
        <f t="shared" si="6"/>
        <v>Dessous_Portant</v>
      </c>
      <c r="F214" t="s">
        <v>243</v>
      </c>
      <c r="G214" t="s">
        <v>251</v>
      </c>
      <c r="I214" t="str">
        <f>$E214&amp;vocabulaire!$A$2&amp;vocabulaire!$A$3&amp;recap_codes!$D214&amp;vocabulaire!$A$4</f>
        <v>Dessous_Portant=Cells(Ligne,213).Value</v>
      </c>
      <c r="J214" t="str">
        <f>vocabulaire!$A$5&amp;recap_codes!$D214&amp;vocabulaire!$A$4&amp;vocabulaire!$A$2&amp;recap_codes!$E214</f>
        <v>Cells(L,213).Value=Dessous_Portant</v>
      </c>
    </row>
    <row r="215" spans="2:10" x14ac:dyDescent="0.25">
      <c r="B215" s="9" t="s">
        <v>77</v>
      </c>
      <c r="C215" t="s">
        <v>254</v>
      </c>
      <c r="D215">
        <f t="shared" si="7"/>
        <v>214</v>
      </c>
      <c r="E215" t="str">
        <f t="shared" si="6"/>
        <v>Sous_vêtement_Layette_Portant</v>
      </c>
      <c r="F215" t="s">
        <v>243</v>
      </c>
      <c r="G215" t="s">
        <v>251</v>
      </c>
      <c r="I215" t="str">
        <f>$E215&amp;vocabulaire!$A$2&amp;vocabulaire!$A$3&amp;recap_codes!$D215&amp;vocabulaire!$A$4</f>
        <v>Sous_vêtement_Layette_Portant=Cells(Ligne,214).Value</v>
      </c>
      <c r="J215" t="str">
        <f>vocabulaire!$A$5&amp;recap_codes!$D215&amp;vocabulaire!$A$4&amp;vocabulaire!$A$2&amp;recap_codes!$E215</f>
        <v>Cells(L,214).Value=Sous_vêtement_Layette_Portant</v>
      </c>
    </row>
    <row r="216" spans="2:10" x14ac:dyDescent="0.25">
      <c r="B216" s="9" t="s">
        <v>78</v>
      </c>
      <c r="C216" t="s">
        <v>254</v>
      </c>
      <c r="D216">
        <f t="shared" si="7"/>
        <v>215</v>
      </c>
      <c r="E216" t="str">
        <f t="shared" si="6"/>
        <v>Sous_vêtement_Enfant_Portant</v>
      </c>
      <c r="F216" t="s">
        <v>243</v>
      </c>
      <c r="G216" t="s">
        <v>251</v>
      </c>
      <c r="I216" t="str">
        <f>$E216&amp;vocabulaire!$A$2&amp;vocabulaire!$A$3&amp;recap_codes!$D216&amp;vocabulaire!$A$4</f>
        <v>Sous_vêtement_Enfant_Portant=Cells(Ligne,215).Value</v>
      </c>
      <c r="J216" t="str">
        <f>vocabulaire!$A$5&amp;recap_codes!$D216&amp;vocabulaire!$A$4&amp;vocabulaire!$A$2&amp;recap_codes!$E216</f>
        <v>Cells(L,215).Value=Sous_vêtement_Enfant_Portant</v>
      </c>
    </row>
    <row r="217" spans="2:10" x14ac:dyDescent="0.25">
      <c r="B217" s="9" t="s">
        <v>79</v>
      </c>
      <c r="C217" t="s">
        <v>254</v>
      </c>
      <c r="D217">
        <f t="shared" si="7"/>
        <v>216</v>
      </c>
      <c r="E217" t="str">
        <f t="shared" si="6"/>
        <v>Sous_vêtement_Femme_Portant</v>
      </c>
      <c r="F217" t="s">
        <v>243</v>
      </c>
      <c r="G217" t="s">
        <v>251</v>
      </c>
      <c r="I217" t="str">
        <f>$E217&amp;vocabulaire!$A$2&amp;vocabulaire!$A$3&amp;recap_codes!$D217&amp;vocabulaire!$A$4</f>
        <v>Sous_vêtement_Femme_Portant=Cells(Ligne,216).Value</v>
      </c>
      <c r="J217" t="str">
        <f>vocabulaire!$A$5&amp;recap_codes!$D217&amp;vocabulaire!$A$4&amp;vocabulaire!$A$2&amp;recap_codes!$E217</f>
        <v>Cells(L,216).Value=Sous_vêtement_Femme_Portant</v>
      </c>
    </row>
    <row r="218" spans="2:10" x14ac:dyDescent="0.25">
      <c r="B218" s="9" t="s">
        <v>80</v>
      </c>
      <c r="C218" t="s">
        <v>254</v>
      </c>
      <c r="D218">
        <f t="shared" si="7"/>
        <v>217</v>
      </c>
      <c r="E218" t="str">
        <f t="shared" si="6"/>
        <v>Sous_vêtement_Homme_Portant</v>
      </c>
      <c r="F218" t="s">
        <v>243</v>
      </c>
      <c r="G218" t="s">
        <v>251</v>
      </c>
      <c r="I218" t="str">
        <f>$E218&amp;vocabulaire!$A$2&amp;vocabulaire!$A$3&amp;recap_codes!$D218&amp;vocabulaire!$A$4</f>
        <v>Sous_vêtement_Homme_Portant=Cells(Ligne,217).Value</v>
      </c>
      <c r="J218" t="str">
        <f>vocabulaire!$A$5&amp;recap_codes!$D218&amp;vocabulaire!$A$4&amp;vocabulaire!$A$2&amp;recap_codes!$E218</f>
        <v>Cells(L,217).Value=Sous_vêtement_Homme_Portant</v>
      </c>
    </row>
    <row r="219" spans="2:10" x14ac:dyDescent="0.25">
      <c r="B219" s="9" t="s">
        <v>81</v>
      </c>
      <c r="C219" t="s">
        <v>254</v>
      </c>
      <c r="D219">
        <f t="shared" si="7"/>
        <v>218</v>
      </c>
      <c r="E219" t="str">
        <f t="shared" si="6"/>
        <v>Chaussettes_femme_Portant</v>
      </c>
      <c r="F219" t="s">
        <v>243</v>
      </c>
      <c r="G219" t="s">
        <v>251</v>
      </c>
      <c r="I219" t="str">
        <f>$E219&amp;vocabulaire!$A$2&amp;vocabulaire!$A$3&amp;recap_codes!$D219&amp;vocabulaire!$A$4</f>
        <v>Chaussettes_femme_Portant=Cells(Ligne,218).Value</v>
      </c>
      <c r="J219" t="str">
        <f>vocabulaire!$A$5&amp;recap_codes!$D219&amp;vocabulaire!$A$4&amp;vocabulaire!$A$2&amp;recap_codes!$E219</f>
        <v>Cells(L,218).Value=Chaussettes_femme_Portant</v>
      </c>
    </row>
    <row r="220" spans="2:10" x14ac:dyDescent="0.25">
      <c r="B220" s="9" t="s">
        <v>82</v>
      </c>
      <c r="C220" t="s">
        <v>254</v>
      </c>
      <c r="D220">
        <f t="shared" si="7"/>
        <v>219</v>
      </c>
      <c r="E220" t="str">
        <f t="shared" si="6"/>
        <v>Chaussettes_homme_Portant</v>
      </c>
      <c r="F220" t="s">
        <v>243</v>
      </c>
      <c r="G220" t="s">
        <v>251</v>
      </c>
      <c r="I220" t="str">
        <f>$E220&amp;vocabulaire!$A$2&amp;vocabulaire!$A$3&amp;recap_codes!$D220&amp;vocabulaire!$A$4</f>
        <v>Chaussettes_homme_Portant=Cells(Ligne,219).Value</v>
      </c>
      <c r="J220" t="str">
        <f>vocabulaire!$A$5&amp;recap_codes!$D220&amp;vocabulaire!$A$4&amp;vocabulaire!$A$2&amp;recap_codes!$E220</f>
        <v>Cells(L,219).Value=Chaussettes_homme_Portant</v>
      </c>
    </row>
    <row r="221" spans="2:10" x14ac:dyDescent="0.25">
      <c r="B221" s="9" t="s">
        <v>83</v>
      </c>
      <c r="C221" t="s">
        <v>254</v>
      </c>
      <c r="D221">
        <f t="shared" si="7"/>
        <v>220</v>
      </c>
      <c r="E221" t="str">
        <f t="shared" si="6"/>
        <v>Chaussettes_layette_Portant</v>
      </c>
      <c r="F221" t="s">
        <v>243</v>
      </c>
      <c r="G221" t="s">
        <v>251</v>
      </c>
      <c r="I221" t="str">
        <f>$E221&amp;vocabulaire!$A$2&amp;vocabulaire!$A$3&amp;recap_codes!$D221&amp;vocabulaire!$A$4</f>
        <v>Chaussettes_layette_Portant=Cells(Ligne,220).Value</v>
      </c>
      <c r="J221" t="str">
        <f>vocabulaire!$A$5&amp;recap_codes!$D221&amp;vocabulaire!$A$4&amp;vocabulaire!$A$2&amp;recap_codes!$E221</f>
        <v>Cells(L,220).Value=Chaussettes_layette_Portant</v>
      </c>
    </row>
    <row r="222" spans="2:10" x14ac:dyDescent="0.25">
      <c r="B222" s="9" t="s">
        <v>84</v>
      </c>
      <c r="C222" t="s">
        <v>254</v>
      </c>
      <c r="D222">
        <f t="shared" si="7"/>
        <v>221</v>
      </c>
      <c r="E222" t="str">
        <f t="shared" si="6"/>
        <v>Chaussettes_enfant_Portant</v>
      </c>
      <c r="F222" t="s">
        <v>243</v>
      </c>
      <c r="G222" t="s">
        <v>251</v>
      </c>
      <c r="I222" t="str">
        <f>$E222&amp;vocabulaire!$A$2&amp;vocabulaire!$A$3&amp;recap_codes!$D222&amp;vocabulaire!$A$4</f>
        <v>Chaussettes_enfant_Portant=Cells(Ligne,221).Value</v>
      </c>
      <c r="J222" t="str">
        <f>vocabulaire!$A$5&amp;recap_codes!$D222&amp;vocabulaire!$A$4&amp;vocabulaire!$A$2&amp;recap_codes!$E222</f>
        <v>Cells(L,221).Value=Chaussettes_enfant_Portant</v>
      </c>
    </row>
    <row r="223" spans="2:10" x14ac:dyDescent="0.25">
      <c r="B223" s="9" t="s">
        <v>85</v>
      </c>
      <c r="C223" t="s">
        <v>254</v>
      </c>
      <c r="D223">
        <f t="shared" si="7"/>
        <v>222</v>
      </c>
      <c r="E223" t="str">
        <f t="shared" si="6"/>
        <v>Collants_pegbordable_Portant</v>
      </c>
      <c r="F223" t="s">
        <v>243</v>
      </c>
      <c r="G223" t="s">
        <v>251</v>
      </c>
      <c r="I223" t="str">
        <f>$E223&amp;vocabulaire!$A$2&amp;vocabulaire!$A$3&amp;recap_codes!$D223&amp;vocabulaire!$A$4</f>
        <v>Collants_pegbordable_Portant=Cells(Ligne,222).Value</v>
      </c>
      <c r="J223" t="str">
        <f>vocabulaire!$A$5&amp;recap_codes!$D223&amp;vocabulaire!$A$4&amp;vocabulaire!$A$2&amp;recap_codes!$E223</f>
        <v>Cells(L,222).Value=Collants_pegbordable_Portant</v>
      </c>
    </row>
    <row r="224" spans="2:10" x14ac:dyDescent="0.25">
      <c r="B224" s="9" t="s">
        <v>86</v>
      </c>
      <c r="C224" t="s">
        <v>254</v>
      </c>
      <c r="D224">
        <f t="shared" si="7"/>
        <v>223</v>
      </c>
      <c r="E224" t="str">
        <f t="shared" si="6"/>
        <v>Collants_tablette_Portant</v>
      </c>
      <c r="F224" t="s">
        <v>243</v>
      </c>
      <c r="G224" t="s">
        <v>251</v>
      </c>
      <c r="I224" t="str">
        <f>$E224&amp;vocabulaire!$A$2&amp;vocabulaire!$A$3&amp;recap_codes!$D224&amp;vocabulaire!$A$4</f>
        <v>Collants_tablette_Portant=Cells(Ligne,223).Value</v>
      </c>
      <c r="J224" t="str">
        <f>vocabulaire!$A$5&amp;recap_codes!$D224&amp;vocabulaire!$A$4&amp;vocabulaire!$A$2&amp;recap_codes!$E224</f>
        <v>Cells(L,223).Value=Collants_tablette_Portant</v>
      </c>
    </row>
    <row r="225" spans="2:10" x14ac:dyDescent="0.25">
      <c r="B225" s="9" t="s">
        <v>40</v>
      </c>
      <c r="C225" t="s">
        <v>254</v>
      </c>
      <c r="D225">
        <f t="shared" si="7"/>
        <v>224</v>
      </c>
      <c r="E225" t="str">
        <f t="shared" si="6"/>
        <v>Mercerie_Portant</v>
      </c>
      <c r="F225" t="s">
        <v>243</v>
      </c>
      <c r="G225" t="s">
        <v>251</v>
      </c>
      <c r="I225" t="str">
        <f>$E225&amp;vocabulaire!$A$2&amp;vocabulaire!$A$3&amp;recap_codes!$D225&amp;vocabulaire!$A$4</f>
        <v>Mercerie_Portant=Cells(Ligne,224).Value</v>
      </c>
      <c r="J225" t="str">
        <f>vocabulaire!$A$5&amp;recap_codes!$D225&amp;vocabulaire!$A$4&amp;vocabulaire!$A$2&amp;recap_codes!$E225</f>
        <v>Cells(L,224).Value=Mercerie_Portant</v>
      </c>
    </row>
    <row r="226" spans="2:10" x14ac:dyDescent="0.25">
      <c r="B226" s="9" t="s">
        <v>87</v>
      </c>
      <c r="C226" t="s">
        <v>254</v>
      </c>
      <c r="D226">
        <f t="shared" si="7"/>
        <v>225</v>
      </c>
      <c r="E226" t="str">
        <f t="shared" si="6"/>
        <v>Semelles_lacets_Portant</v>
      </c>
      <c r="F226" t="s">
        <v>243</v>
      </c>
      <c r="G226" t="s">
        <v>251</v>
      </c>
      <c r="I226" t="str">
        <f>$E226&amp;vocabulaire!$A$2&amp;vocabulaire!$A$3&amp;recap_codes!$D226&amp;vocabulaire!$A$4</f>
        <v>Semelles_lacets_Portant=Cells(Ligne,225).Value</v>
      </c>
      <c r="J226" t="str">
        <f>vocabulaire!$A$5&amp;recap_codes!$D226&amp;vocabulaire!$A$4&amp;vocabulaire!$A$2&amp;recap_codes!$E226</f>
        <v>Cells(L,225).Value=Semelles_lacets_Portant</v>
      </c>
    </row>
    <row r="227" spans="2:10" x14ac:dyDescent="0.25">
      <c r="B227" s="8" t="s">
        <v>42</v>
      </c>
      <c r="C227" t="s">
        <v>254</v>
      </c>
      <c r="D227">
        <f t="shared" si="7"/>
        <v>226</v>
      </c>
      <c r="E227" t="str">
        <f t="shared" si="6"/>
        <v>Equipement_Portant</v>
      </c>
      <c r="F227" t="s">
        <v>243</v>
      </c>
      <c r="G227" t="s">
        <v>251</v>
      </c>
      <c r="I227" t="str">
        <f>$E227&amp;vocabulaire!$A$2&amp;vocabulaire!$A$3&amp;recap_codes!$D227&amp;vocabulaire!$A$4</f>
        <v>Equipement_Portant=Cells(Ligne,226).Value</v>
      </c>
      <c r="J227" t="str">
        <f>vocabulaire!$A$5&amp;recap_codes!$D227&amp;vocabulaire!$A$4&amp;vocabulaire!$A$2&amp;recap_codes!$E227</f>
        <v>Cells(L,226).Value=Equipement_Portant</v>
      </c>
    </row>
    <row r="228" spans="2:10" x14ac:dyDescent="0.25">
      <c r="B228" s="9" t="s">
        <v>88</v>
      </c>
      <c r="C228" t="s">
        <v>254</v>
      </c>
      <c r="D228">
        <f t="shared" si="7"/>
        <v>227</v>
      </c>
      <c r="E228" t="str">
        <f t="shared" si="6"/>
        <v>Linge_de_maison_Gros_blanc_Portant</v>
      </c>
      <c r="F228" t="s">
        <v>243</v>
      </c>
      <c r="G228" t="s">
        <v>251</v>
      </c>
      <c r="I228" t="str">
        <f>$E228&amp;vocabulaire!$A$2&amp;vocabulaire!$A$3&amp;recap_codes!$D228&amp;vocabulaire!$A$4</f>
        <v>Linge_de_maison_Gros_blanc_Portant=Cells(Ligne,227).Value</v>
      </c>
      <c r="J228" t="str">
        <f>vocabulaire!$A$5&amp;recap_codes!$D228&amp;vocabulaire!$A$4&amp;vocabulaire!$A$2&amp;recap_codes!$E228</f>
        <v>Cells(L,227).Value=Linge_de_maison_Gros_blanc_Portant</v>
      </c>
    </row>
    <row r="229" spans="2:10" x14ac:dyDescent="0.25">
      <c r="B229" s="9" t="s">
        <v>89</v>
      </c>
      <c r="C229" t="s">
        <v>254</v>
      </c>
      <c r="D229">
        <f t="shared" si="7"/>
        <v>228</v>
      </c>
      <c r="E229" t="str">
        <f t="shared" si="6"/>
        <v>Linge_de_maison_ldl_Portant</v>
      </c>
      <c r="F229" t="s">
        <v>243</v>
      </c>
      <c r="G229" t="s">
        <v>251</v>
      </c>
      <c r="I229" t="str">
        <f>$E229&amp;vocabulaire!$A$2&amp;vocabulaire!$A$3&amp;recap_codes!$D229&amp;vocabulaire!$A$4</f>
        <v>Linge_de_maison_ldl_Portant=Cells(Ligne,228).Value</v>
      </c>
      <c r="J229" t="str">
        <f>vocabulaire!$A$5&amp;recap_codes!$D229&amp;vocabulaire!$A$4&amp;vocabulaire!$A$2&amp;recap_codes!$E229</f>
        <v>Cells(L,228).Value=Linge_de_maison_ldl_Portant</v>
      </c>
    </row>
    <row r="230" spans="2:10" x14ac:dyDescent="0.25">
      <c r="B230" s="9" t="s">
        <v>90</v>
      </c>
      <c r="C230" t="s">
        <v>254</v>
      </c>
      <c r="D230">
        <f t="shared" si="7"/>
        <v>229</v>
      </c>
      <c r="E230" t="str">
        <f t="shared" si="6"/>
        <v>Linge_de_maison_linge_de_toilette_Portant</v>
      </c>
      <c r="F230" t="s">
        <v>243</v>
      </c>
      <c r="G230" t="s">
        <v>251</v>
      </c>
      <c r="I230" t="str">
        <f>$E230&amp;vocabulaire!$A$2&amp;vocabulaire!$A$3&amp;recap_codes!$D230&amp;vocabulaire!$A$4</f>
        <v>Linge_de_maison_linge_de_toilette_Portant=Cells(Ligne,229).Value</v>
      </c>
      <c r="J230" t="str">
        <f>vocabulaire!$A$5&amp;recap_codes!$D230&amp;vocabulaire!$A$4&amp;vocabulaire!$A$2&amp;recap_codes!$E230</f>
        <v>Cells(L,229).Value=Linge_de_maison_linge_de_toilette_Portant</v>
      </c>
    </row>
    <row r="231" spans="2:10" x14ac:dyDescent="0.25">
      <c r="B231" s="9" t="s">
        <v>91</v>
      </c>
      <c r="C231" t="s">
        <v>254</v>
      </c>
      <c r="D231">
        <f t="shared" si="7"/>
        <v>230</v>
      </c>
      <c r="E231" t="str">
        <f t="shared" si="6"/>
        <v>Linge_de_maison_office_Portant</v>
      </c>
      <c r="F231" t="s">
        <v>243</v>
      </c>
      <c r="G231" t="s">
        <v>251</v>
      </c>
      <c r="I231" t="str">
        <f>$E231&amp;vocabulaire!$A$2&amp;vocabulaire!$A$3&amp;recap_codes!$D231&amp;vocabulaire!$A$4</f>
        <v>Linge_de_maison_office_Portant=Cells(Ligne,230).Value</v>
      </c>
      <c r="J231" t="str">
        <f>vocabulaire!$A$5&amp;recap_codes!$D231&amp;vocabulaire!$A$4&amp;vocabulaire!$A$2&amp;recap_codes!$E231</f>
        <v>Cells(L,230).Value=Linge_de_maison_office_Portant</v>
      </c>
    </row>
    <row r="232" spans="2:10" x14ac:dyDescent="0.25">
      <c r="B232" s="9" t="s">
        <v>92</v>
      </c>
      <c r="C232" t="s">
        <v>254</v>
      </c>
      <c r="D232">
        <f t="shared" si="7"/>
        <v>231</v>
      </c>
      <c r="E232" t="str">
        <f t="shared" si="6"/>
        <v>Linge_de_maison_déco_Portant</v>
      </c>
      <c r="F232" t="s">
        <v>243</v>
      </c>
      <c r="G232" t="s">
        <v>251</v>
      </c>
      <c r="I232" t="str">
        <f>$E232&amp;vocabulaire!$A$2&amp;vocabulaire!$A$3&amp;recap_codes!$D232&amp;vocabulaire!$A$4</f>
        <v>Linge_de_maison_déco_Portant=Cells(Ligne,231).Value</v>
      </c>
      <c r="J232" t="str">
        <f>vocabulaire!$A$5&amp;recap_codes!$D232&amp;vocabulaire!$A$4&amp;vocabulaire!$A$2&amp;recap_codes!$E232</f>
        <v>Cells(L,231).Value=Linge_de_maison_déco_Portant</v>
      </c>
    </row>
    <row r="233" spans="2:10" x14ac:dyDescent="0.25">
      <c r="B233" s="9" t="s">
        <v>54</v>
      </c>
      <c r="C233" t="s">
        <v>254</v>
      </c>
      <c r="D233">
        <f t="shared" si="7"/>
        <v>232</v>
      </c>
      <c r="E233" t="str">
        <f t="shared" si="6"/>
        <v>gpu_Portant</v>
      </c>
      <c r="F233" t="s">
        <v>243</v>
      </c>
      <c r="G233" t="s">
        <v>251</v>
      </c>
      <c r="I233" t="str">
        <f>$E233&amp;vocabulaire!$A$2&amp;vocabulaire!$A$3&amp;recap_codes!$D233&amp;vocabulaire!$A$4</f>
        <v>gpu_Portant=Cells(Ligne,232).Value</v>
      </c>
      <c r="J233" t="str">
        <f>vocabulaire!$A$5&amp;recap_codes!$D233&amp;vocabulaire!$A$4&amp;vocabulaire!$A$2&amp;recap_codes!$E233</f>
        <v>Cells(L,232).Value=gpu_Portant</v>
      </c>
    </row>
    <row r="234" spans="2:10" x14ac:dyDescent="0.25">
      <c r="B234" s="9" t="s">
        <v>53</v>
      </c>
      <c r="C234" t="s">
        <v>254</v>
      </c>
      <c r="D234">
        <f t="shared" ref="D234:D265" si="8">D233+1</f>
        <v>233</v>
      </c>
      <c r="E234" t="str">
        <f t="shared" si="6"/>
        <v>pue_Portant</v>
      </c>
      <c r="F234" t="s">
        <v>243</v>
      </c>
      <c r="G234" t="s">
        <v>251</v>
      </c>
      <c r="I234" t="str">
        <f>$E234&amp;vocabulaire!$A$2&amp;vocabulaire!$A$3&amp;recap_codes!$D234&amp;vocabulaire!$A$4</f>
        <v>pue_Portant=Cells(Ligne,233).Value</v>
      </c>
      <c r="J234" t="str">
        <f>vocabulaire!$A$5&amp;recap_codes!$D234&amp;vocabulaire!$A$4&amp;vocabulaire!$A$2&amp;recap_codes!$E234</f>
        <v>Cells(L,233).Value=pue_Portant</v>
      </c>
    </row>
    <row r="235" spans="2:10" x14ac:dyDescent="0.25">
      <c r="B235" s="9" t="s">
        <v>45</v>
      </c>
      <c r="C235" t="s">
        <v>254</v>
      </c>
      <c r="D235">
        <f t="shared" si="8"/>
        <v>234</v>
      </c>
      <c r="E235" t="str">
        <f t="shared" si="6"/>
        <v>Accessoires_Portant</v>
      </c>
      <c r="F235" t="s">
        <v>243</v>
      </c>
      <c r="G235" t="s">
        <v>251</v>
      </c>
      <c r="I235" t="str">
        <f>$E235&amp;vocabulaire!$A$2&amp;vocabulaire!$A$3&amp;recap_codes!$D235&amp;vocabulaire!$A$4</f>
        <v>Accessoires_Portant=Cells(Ligne,234).Value</v>
      </c>
      <c r="J235" t="str">
        <f>vocabulaire!$A$5&amp;recap_codes!$D235&amp;vocabulaire!$A$4&amp;vocabulaire!$A$2&amp;recap_codes!$E235</f>
        <v>Cells(L,234).Value=Accessoires_Portant</v>
      </c>
    </row>
    <row r="236" spans="2:10" x14ac:dyDescent="0.25">
      <c r="B236" s="9" t="s">
        <v>93</v>
      </c>
      <c r="C236" t="s">
        <v>254</v>
      </c>
      <c r="D236">
        <f t="shared" si="8"/>
        <v>235</v>
      </c>
      <c r="E236" t="str">
        <f t="shared" si="6"/>
        <v>Chaussure_extérieur_Portant</v>
      </c>
      <c r="F236" t="s">
        <v>243</v>
      </c>
      <c r="G236" t="s">
        <v>251</v>
      </c>
      <c r="I236" t="str">
        <f>$E236&amp;vocabulaire!$A$2&amp;vocabulaire!$A$3&amp;recap_codes!$D236&amp;vocabulaire!$A$4</f>
        <v>Chaussure_extérieur_Portant=Cells(Ligne,235).Value</v>
      </c>
      <c r="J236" t="str">
        <f>vocabulaire!$A$5&amp;recap_codes!$D236&amp;vocabulaire!$A$4&amp;vocabulaire!$A$2&amp;recap_codes!$E236</f>
        <v>Cells(L,235).Value=Chaussure_extérieur_Portant</v>
      </c>
    </row>
    <row r="237" spans="2:10" x14ac:dyDescent="0.25">
      <c r="B237" s="9" t="s">
        <v>94</v>
      </c>
      <c r="C237" t="s">
        <v>254</v>
      </c>
      <c r="D237">
        <f t="shared" si="8"/>
        <v>236</v>
      </c>
      <c r="E237" t="str">
        <f t="shared" si="6"/>
        <v>Chaussure_intérieur_Portant</v>
      </c>
      <c r="F237" t="s">
        <v>243</v>
      </c>
      <c r="G237" t="s">
        <v>251</v>
      </c>
      <c r="I237" t="str">
        <f>$E237&amp;vocabulaire!$A$2&amp;vocabulaire!$A$3&amp;recap_codes!$D237&amp;vocabulaire!$A$4</f>
        <v>Chaussure_intérieur_Portant=Cells(Ligne,236).Value</v>
      </c>
      <c r="J237" t="str">
        <f>vocabulaire!$A$5&amp;recap_codes!$D237&amp;vocabulaire!$A$4&amp;vocabulaire!$A$2&amp;recap_codes!$E237</f>
        <v>Cells(L,236).Value=Chaussure_intérieur_Portant</v>
      </c>
    </row>
    <row r="238" spans="2:10" x14ac:dyDescent="0.25">
      <c r="B238" s="9" t="s">
        <v>95</v>
      </c>
      <c r="C238" t="s">
        <v>255</v>
      </c>
      <c r="D238">
        <f t="shared" si="8"/>
        <v>237</v>
      </c>
      <c r="E238" t="str">
        <f t="shared" si="6"/>
        <v>Vêtement_Layette_Meuble</v>
      </c>
      <c r="F238" t="s">
        <v>243</v>
      </c>
      <c r="G238" t="s">
        <v>251</v>
      </c>
      <c r="I238" t="str">
        <f>$E238&amp;vocabulaire!$A$2&amp;vocabulaire!$A$3&amp;recap_codes!$D238&amp;vocabulaire!$A$4</f>
        <v>Vêtement_Layette_Meuble=Cells(Ligne,237).Value</v>
      </c>
      <c r="J238" t="str">
        <f>vocabulaire!$A$5&amp;recap_codes!$D238&amp;vocabulaire!$A$4&amp;vocabulaire!$A$2&amp;recap_codes!$E238</f>
        <v>Cells(L,237).Value=Vêtement_Layette_Meuble</v>
      </c>
    </row>
    <row r="239" spans="2:10" x14ac:dyDescent="0.25">
      <c r="B239" s="9" t="s">
        <v>66</v>
      </c>
      <c r="C239" t="s">
        <v>255</v>
      </c>
      <c r="D239">
        <f t="shared" si="8"/>
        <v>238</v>
      </c>
      <c r="E239" t="str">
        <f t="shared" si="6"/>
        <v>Vêtement_Enfant_Meuble</v>
      </c>
      <c r="F239" t="s">
        <v>243</v>
      </c>
      <c r="G239" t="s">
        <v>251</v>
      </c>
      <c r="I239" t="str">
        <f>$E239&amp;vocabulaire!$A$2&amp;vocabulaire!$A$3&amp;recap_codes!$D239&amp;vocabulaire!$A$4</f>
        <v>Vêtement_Enfant_Meuble=Cells(Ligne,238).Value</v>
      </c>
      <c r="J239" t="str">
        <f>vocabulaire!$A$5&amp;recap_codes!$D239&amp;vocabulaire!$A$4&amp;vocabulaire!$A$2&amp;recap_codes!$E239</f>
        <v>Cells(L,238).Value=Vêtement_Enfant_Meuble</v>
      </c>
    </row>
    <row r="240" spans="2:10" x14ac:dyDescent="0.25">
      <c r="B240" s="9" t="s">
        <v>67</v>
      </c>
      <c r="C240" t="s">
        <v>255</v>
      </c>
      <c r="D240">
        <f t="shared" si="8"/>
        <v>239</v>
      </c>
      <c r="E240" t="str">
        <f t="shared" si="6"/>
        <v>Vêtement_Femme_Meuble</v>
      </c>
      <c r="F240" t="s">
        <v>243</v>
      </c>
      <c r="G240" t="s">
        <v>251</v>
      </c>
      <c r="I240" t="str">
        <f>$E240&amp;vocabulaire!$A$2&amp;vocabulaire!$A$3&amp;recap_codes!$D240&amp;vocabulaire!$A$4</f>
        <v>Vêtement_Femme_Meuble=Cells(Ligne,239).Value</v>
      </c>
      <c r="J240" t="str">
        <f>vocabulaire!$A$5&amp;recap_codes!$D240&amp;vocabulaire!$A$4&amp;vocabulaire!$A$2&amp;recap_codes!$E240</f>
        <v>Cells(L,239).Value=Vêtement_Femme_Meuble</v>
      </c>
    </row>
    <row r="241" spans="2:10" x14ac:dyDescent="0.25">
      <c r="B241" s="9" t="s">
        <v>68</v>
      </c>
      <c r="C241" t="s">
        <v>255</v>
      </c>
      <c r="D241">
        <f t="shared" si="8"/>
        <v>240</v>
      </c>
      <c r="E241" t="str">
        <f t="shared" si="6"/>
        <v>Vêtement_Homme_Meuble</v>
      </c>
      <c r="F241" t="s">
        <v>243</v>
      </c>
      <c r="G241" t="s">
        <v>251</v>
      </c>
      <c r="I241" t="str">
        <f>$E241&amp;vocabulaire!$A$2&amp;vocabulaire!$A$3&amp;recap_codes!$D241&amp;vocabulaire!$A$4</f>
        <v>Vêtement_Homme_Meuble=Cells(Ligne,240).Value</v>
      </c>
      <c r="J241" t="str">
        <f>vocabulaire!$A$5&amp;recap_codes!$D241&amp;vocabulaire!$A$4&amp;vocabulaire!$A$2&amp;recap_codes!$E241</f>
        <v>Cells(L,240).Value=Vêtement_Homme_Meuble</v>
      </c>
    </row>
    <row r="242" spans="2:10" x14ac:dyDescent="0.25">
      <c r="B242" s="9" t="s">
        <v>69</v>
      </c>
      <c r="C242" t="s">
        <v>255</v>
      </c>
      <c r="D242">
        <f t="shared" si="8"/>
        <v>241</v>
      </c>
      <c r="E242" t="str">
        <f t="shared" si="6"/>
        <v>Nuit_layette_Meuble</v>
      </c>
      <c r="F242" t="s">
        <v>243</v>
      </c>
      <c r="G242" t="s">
        <v>251</v>
      </c>
      <c r="I242" t="str">
        <f>$E242&amp;vocabulaire!$A$2&amp;vocabulaire!$A$3&amp;recap_codes!$D242&amp;vocabulaire!$A$4</f>
        <v>Nuit_layette_Meuble=Cells(Ligne,241).Value</v>
      </c>
      <c r="J242" t="str">
        <f>vocabulaire!$A$5&amp;recap_codes!$D242&amp;vocabulaire!$A$4&amp;vocabulaire!$A$2&amp;recap_codes!$E242</f>
        <v>Cells(L,241).Value=Nuit_layette_Meuble</v>
      </c>
    </row>
    <row r="243" spans="2:10" x14ac:dyDescent="0.25">
      <c r="B243" s="9" t="s">
        <v>70</v>
      </c>
      <c r="C243" t="s">
        <v>255</v>
      </c>
      <c r="D243">
        <f t="shared" si="8"/>
        <v>242</v>
      </c>
      <c r="E243" t="str">
        <f t="shared" si="6"/>
        <v>Nuit_enfant_Meuble</v>
      </c>
      <c r="F243" t="s">
        <v>243</v>
      </c>
      <c r="G243" t="s">
        <v>251</v>
      </c>
      <c r="I243" t="str">
        <f>$E243&amp;vocabulaire!$A$2&amp;vocabulaire!$A$3&amp;recap_codes!$D243&amp;vocabulaire!$A$4</f>
        <v>Nuit_enfant_Meuble=Cells(Ligne,242).Value</v>
      </c>
      <c r="J243" t="str">
        <f>vocabulaire!$A$5&amp;recap_codes!$D243&amp;vocabulaire!$A$4&amp;vocabulaire!$A$2&amp;recap_codes!$E243</f>
        <v>Cells(L,242).Value=Nuit_enfant_Meuble</v>
      </c>
    </row>
    <row r="244" spans="2:10" x14ac:dyDescent="0.25">
      <c r="B244" s="9" t="s">
        <v>71</v>
      </c>
      <c r="C244" t="s">
        <v>255</v>
      </c>
      <c r="D244">
        <f t="shared" si="8"/>
        <v>243</v>
      </c>
      <c r="E244" t="str">
        <f t="shared" si="6"/>
        <v>Nuit_femme_Meuble</v>
      </c>
      <c r="F244" t="s">
        <v>243</v>
      </c>
      <c r="G244" t="s">
        <v>251</v>
      </c>
      <c r="I244" t="str">
        <f>$E244&amp;vocabulaire!$A$2&amp;vocabulaire!$A$3&amp;recap_codes!$D244&amp;vocabulaire!$A$4</f>
        <v>Nuit_femme_Meuble=Cells(Ligne,243).Value</v>
      </c>
      <c r="J244" t="str">
        <f>vocabulaire!$A$5&amp;recap_codes!$D244&amp;vocabulaire!$A$4&amp;vocabulaire!$A$2&amp;recap_codes!$E244</f>
        <v>Cells(L,243).Value=Nuit_femme_Meuble</v>
      </c>
    </row>
    <row r="245" spans="2:10" x14ac:dyDescent="0.25">
      <c r="B245" s="9" t="s">
        <v>72</v>
      </c>
      <c r="C245" t="s">
        <v>255</v>
      </c>
      <c r="D245">
        <f t="shared" si="8"/>
        <v>244</v>
      </c>
      <c r="E245" t="str">
        <f t="shared" si="6"/>
        <v>Nuit_homme_Meuble</v>
      </c>
      <c r="F245" t="s">
        <v>243</v>
      </c>
      <c r="G245" t="s">
        <v>251</v>
      </c>
      <c r="I245" t="str">
        <f>$E245&amp;vocabulaire!$A$2&amp;vocabulaire!$A$3&amp;recap_codes!$D245&amp;vocabulaire!$A$4</f>
        <v>Nuit_homme_Meuble=Cells(Ligne,244).Value</v>
      </c>
      <c r="J245" t="str">
        <f>vocabulaire!$A$5&amp;recap_codes!$D245&amp;vocabulaire!$A$4&amp;vocabulaire!$A$2&amp;recap_codes!$E245</f>
        <v>Cells(L,244).Value=Nuit_homme_Meuble</v>
      </c>
    </row>
    <row r="246" spans="2:10" x14ac:dyDescent="0.25">
      <c r="B246" s="9" t="s">
        <v>73</v>
      </c>
      <c r="C246" t="s">
        <v>255</v>
      </c>
      <c r="D246">
        <f t="shared" si="8"/>
        <v>245</v>
      </c>
      <c r="E246" t="str">
        <f t="shared" si="6"/>
        <v>Bain_femme_Meuble</v>
      </c>
      <c r="F246" t="s">
        <v>243</v>
      </c>
      <c r="G246" t="s">
        <v>251</v>
      </c>
      <c r="I246" t="str">
        <f>$E246&amp;vocabulaire!$A$2&amp;vocabulaire!$A$3&amp;recap_codes!$D246&amp;vocabulaire!$A$4</f>
        <v>Bain_femme_Meuble=Cells(Ligne,245).Value</v>
      </c>
      <c r="J246" t="str">
        <f>vocabulaire!$A$5&amp;recap_codes!$D246&amp;vocabulaire!$A$4&amp;vocabulaire!$A$2&amp;recap_codes!$E246</f>
        <v>Cells(L,245).Value=Bain_femme_Meuble</v>
      </c>
    </row>
    <row r="247" spans="2:10" x14ac:dyDescent="0.25">
      <c r="B247" s="9" t="s">
        <v>74</v>
      </c>
      <c r="C247" t="s">
        <v>255</v>
      </c>
      <c r="D247">
        <f t="shared" si="8"/>
        <v>246</v>
      </c>
      <c r="E247" t="str">
        <f t="shared" si="6"/>
        <v>Bain_homme_Meuble</v>
      </c>
      <c r="F247" t="s">
        <v>243</v>
      </c>
      <c r="G247" t="s">
        <v>251</v>
      </c>
      <c r="I247" t="str">
        <f>$E247&amp;vocabulaire!$A$2&amp;vocabulaire!$A$3&amp;recap_codes!$D247&amp;vocabulaire!$A$4</f>
        <v>Bain_homme_Meuble=Cells(Ligne,246).Value</v>
      </c>
      <c r="J247" t="str">
        <f>vocabulaire!$A$5&amp;recap_codes!$D247&amp;vocabulaire!$A$4&amp;vocabulaire!$A$2&amp;recap_codes!$E247</f>
        <v>Cells(L,246).Value=Bain_homme_Meuble</v>
      </c>
    </row>
    <row r="248" spans="2:10" x14ac:dyDescent="0.25">
      <c r="B248" s="9" t="s">
        <v>75</v>
      </c>
      <c r="C248" t="s">
        <v>255</v>
      </c>
      <c r="D248">
        <f t="shared" si="8"/>
        <v>247</v>
      </c>
      <c r="E248" t="str">
        <f t="shared" si="6"/>
        <v>Bain_enfant_Meuble</v>
      </c>
      <c r="F248" t="s">
        <v>243</v>
      </c>
      <c r="G248" t="s">
        <v>251</v>
      </c>
      <c r="I248" t="str">
        <f>$E248&amp;vocabulaire!$A$2&amp;vocabulaire!$A$3&amp;recap_codes!$D248&amp;vocabulaire!$A$4</f>
        <v>Bain_enfant_Meuble=Cells(Ligne,247).Value</v>
      </c>
      <c r="J248" t="str">
        <f>vocabulaire!$A$5&amp;recap_codes!$D248&amp;vocabulaire!$A$4&amp;vocabulaire!$A$2&amp;recap_codes!$E248</f>
        <v>Cells(L,247).Value=Bain_enfant_Meuble</v>
      </c>
    </row>
    <row r="249" spans="2:10" x14ac:dyDescent="0.25">
      <c r="B249" s="9" t="s">
        <v>76</v>
      </c>
      <c r="C249" t="s">
        <v>255</v>
      </c>
      <c r="D249">
        <f t="shared" si="8"/>
        <v>248</v>
      </c>
      <c r="E249" t="str">
        <f t="shared" si="6"/>
        <v>Bain_layette_Meuble</v>
      </c>
      <c r="F249" t="s">
        <v>243</v>
      </c>
      <c r="G249" t="s">
        <v>251</v>
      </c>
      <c r="I249" t="str">
        <f>$E249&amp;vocabulaire!$A$2&amp;vocabulaire!$A$3&amp;recap_codes!$D249&amp;vocabulaire!$A$4</f>
        <v>Bain_layette_Meuble=Cells(Ligne,248).Value</v>
      </c>
      <c r="J249" t="str">
        <f>vocabulaire!$A$5&amp;recap_codes!$D249&amp;vocabulaire!$A$4&amp;vocabulaire!$A$2&amp;recap_codes!$E249</f>
        <v>Cells(L,248).Value=Bain_layette_Meuble</v>
      </c>
    </row>
    <row r="250" spans="2:10" x14ac:dyDescent="0.25">
      <c r="B250" s="8" t="s">
        <v>33</v>
      </c>
      <c r="C250" t="s">
        <v>255</v>
      </c>
      <c r="D250">
        <f t="shared" si="8"/>
        <v>249</v>
      </c>
      <c r="E250" t="str">
        <f t="shared" si="6"/>
        <v>Dessous_Meuble</v>
      </c>
      <c r="F250" t="s">
        <v>243</v>
      </c>
      <c r="G250" t="s">
        <v>251</v>
      </c>
      <c r="I250" t="str">
        <f>$E250&amp;vocabulaire!$A$2&amp;vocabulaire!$A$3&amp;recap_codes!$D250&amp;vocabulaire!$A$4</f>
        <v>Dessous_Meuble=Cells(Ligne,249).Value</v>
      </c>
      <c r="J250" t="str">
        <f>vocabulaire!$A$5&amp;recap_codes!$D250&amp;vocabulaire!$A$4&amp;vocabulaire!$A$2&amp;recap_codes!$E250</f>
        <v>Cells(L,249).Value=Dessous_Meuble</v>
      </c>
    </row>
    <row r="251" spans="2:10" x14ac:dyDescent="0.25">
      <c r="B251" s="9" t="s">
        <v>77</v>
      </c>
      <c r="C251" t="s">
        <v>255</v>
      </c>
      <c r="D251">
        <f t="shared" si="8"/>
        <v>250</v>
      </c>
      <c r="E251" t="str">
        <f t="shared" si="6"/>
        <v>Sous_vêtement_Layette_Meuble</v>
      </c>
      <c r="F251" t="s">
        <v>243</v>
      </c>
      <c r="G251" t="s">
        <v>251</v>
      </c>
      <c r="I251" t="str">
        <f>$E251&amp;vocabulaire!$A$2&amp;vocabulaire!$A$3&amp;recap_codes!$D251&amp;vocabulaire!$A$4</f>
        <v>Sous_vêtement_Layette_Meuble=Cells(Ligne,250).Value</v>
      </c>
      <c r="J251" t="str">
        <f>vocabulaire!$A$5&amp;recap_codes!$D251&amp;vocabulaire!$A$4&amp;vocabulaire!$A$2&amp;recap_codes!$E251</f>
        <v>Cells(L,250).Value=Sous_vêtement_Layette_Meuble</v>
      </c>
    </row>
    <row r="252" spans="2:10" x14ac:dyDescent="0.25">
      <c r="B252" s="9" t="s">
        <v>78</v>
      </c>
      <c r="C252" t="s">
        <v>255</v>
      </c>
      <c r="D252">
        <f t="shared" si="8"/>
        <v>251</v>
      </c>
      <c r="E252" t="str">
        <f t="shared" si="6"/>
        <v>Sous_vêtement_Enfant_Meuble</v>
      </c>
      <c r="F252" t="s">
        <v>243</v>
      </c>
      <c r="G252" t="s">
        <v>251</v>
      </c>
      <c r="I252" t="str">
        <f>$E252&amp;vocabulaire!$A$2&amp;vocabulaire!$A$3&amp;recap_codes!$D252&amp;vocabulaire!$A$4</f>
        <v>Sous_vêtement_Enfant_Meuble=Cells(Ligne,251).Value</v>
      </c>
      <c r="J252" t="str">
        <f>vocabulaire!$A$5&amp;recap_codes!$D252&amp;vocabulaire!$A$4&amp;vocabulaire!$A$2&amp;recap_codes!$E252</f>
        <v>Cells(L,251).Value=Sous_vêtement_Enfant_Meuble</v>
      </c>
    </row>
    <row r="253" spans="2:10" x14ac:dyDescent="0.25">
      <c r="B253" s="9" t="s">
        <v>79</v>
      </c>
      <c r="C253" t="s">
        <v>255</v>
      </c>
      <c r="D253">
        <f t="shared" si="8"/>
        <v>252</v>
      </c>
      <c r="E253" t="str">
        <f t="shared" si="6"/>
        <v>Sous_vêtement_Femme_Meuble</v>
      </c>
      <c r="F253" t="s">
        <v>243</v>
      </c>
      <c r="G253" t="s">
        <v>251</v>
      </c>
      <c r="I253" t="str">
        <f>$E253&amp;vocabulaire!$A$2&amp;vocabulaire!$A$3&amp;recap_codes!$D253&amp;vocabulaire!$A$4</f>
        <v>Sous_vêtement_Femme_Meuble=Cells(Ligne,252).Value</v>
      </c>
      <c r="J253" t="str">
        <f>vocabulaire!$A$5&amp;recap_codes!$D253&amp;vocabulaire!$A$4&amp;vocabulaire!$A$2&amp;recap_codes!$E253</f>
        <v>Cells(L,252).Value=Sous_vêtement_Femme_Meuble</v>
      </c>
    </row>
    <row r="254" spans="2:10" x14ac:dyDescent="0.25">
      <c r="B254" s="9" t="s">
        <v>80</v>
      </c>
      <c r="C254" t="s">
        <v>255</v>
      </c>
      <c r="D254">
        <f t="shared" si="8"/>
        <v>253</v>
      </c>
      <c r="E254" t="str">
        <f t="shared" si="6"/>
        <v>Sous_vêtement_Homme_Meuble</v>
      </c>
      <c r="F254" t="s">
        <v>243</v>
      </c>
      <c r="G254" t="s">
        <v>251</v>
      </c>
      <c r="I254" t="str">
        <f>$E254&amp;vocabulaire!$A$2&amp;vocabulaire!$A$3&amp;recap_codes!$D254&amp;vocabulaire!$A$4</f>
        <v>Sous_vêtement_Homme_Meuble=Cells(Ligne,253).Value</v>
      </c>
      <c r="J254" t="str">
        <f>vocabulaire!$A$5&amp;recap_codes!$D254&amp;vocabulaire!$A$4&amp;vocabulaire!$A$2&amp;recap_codes!$E254</f>
        <v>Cells(L,253).Value=Sous_vêtement_Homme_Meuble</v>
      </c>
    </row>
    <row r="255" spans="2:10" x14ac:dyDescent="0.25">
      <c r="B255" s="9" t="s">
        <v>81</v>
      </c>
      <c r="C255" t="s">
        <v>255</v>
      </c>
      <c r="D255">
        <f t="shared" si="8"/>
        <v>254</v>
      </c>
      <c r="E255" t="str">
        <f t="shared" si="6"/>
        <v>Chaussettes_femme_Meuble</v>
      </c>
      <c r="F255" t="s">
        <v>243</v>
      </c>
      <c r="G255" t="s">
        <v>251</v>
      </c>
      <c r="I255" t="str">
        <f>$E255&amp;vocabulaire!$A$2&amp;vocabulaire!$A$3&amp;recap_codes!$D255&amp;vocabulaire!$A$4</f>
        <v>Chaussettes_femme_Meuble=Cells(Ligne,254).Value</v>
      </c>
      <c r="J255" t="str">
        <f>vocabulaire!$A$5&amp;recap_codes!$D255&amp;vocabulaire!$A$4&amp;vocabulaire!$A$2&amp;recap_codes!$E255</f>
        <v>Cells(L,254).Value=Chaussettes_femme_Meuble</v>
      </c>
    </row>
    <row r="256" spans="2:10" x14ac:dyDescent="0.25">
      <c r="B256" s="9" t="s">
        <v>82</v>
      </c>
      <c r="C256" t="s">
        <v>255</v>
      </c>
      <c r="D256">
        <f t="shared" si="8"/>
        <v>255</v>
      </c>
      <c r="E256" t="str">
        <f t="shared" si="6"/>
        <v>Chaussettes_homme_Meuble</v>
      </c>
      <c r="F256" t="s">
        <v>243</v>
      </c>
      <c r="G256" t="s">
        <v>251</v>
      </c>
      <c r="I256" t="str">
        <f>$E256&amp;vocabulaire!$A$2&amp;vocabulaire!$A$3&amp;recap_codes!$D256&amp;vocabulaire!$A$4</f>
        <v>Chaussettes_homme_Meuble=Cells(Ligne,255).Value</v>
      </c>
      <c r="J256" t="str">
        <f>vocabulaire!$A$5&amp;recap_codes!$D256&amp;vocabulaire!$A$4&amp;vocabulaire!$A$2&amp;recap_codes!$E256</f>
        <v>Cells(L,255).Value=Chaussettes_homme_Meuble</v>
      </c>
    </row>
    <row r="257" spans="2:10" x14ac:dyDescent="0.25">
      <c r="B257" s="9" t="s">
        <v>83</v>
      </c>
      <c r="C257" t="s">
        <v>255</v>
      </c>
      <c r="D257">
        <f t="shared" si="8"/>
        <v>256</v>
      </c>
      <c r="E257" t="str">
        <f t="shared" si="6"/>
        <v>Chaussettes_layette_Meuble</v>
      </c>
      <c r="F257" t="s">
        <v>243</v>
      </c>
      <c r="G257" t="s">
        <v>251</v>
      </c>
      <c r="I257" t="str">
        <f>$E257&amp;vocabulaire!$A$2&amp;vocabulaire!$A$3&amp;recap_codes!$D257&amp;vocabulaire!$A$4</f>
        <v>Chaussettes_layette_Meuble=Cells(Ligne,256).Value</v>
      </c>
      <c r="J257" t="str">
        <f>vocabulaire!$A$5&amp;recap_codes!$D257&amp;vocabulaire!$A$4&amp;vocabulaire!$A$2&amp;recap_codes!$E257</f>
        <v>Cells(L,256).Value=Chaussettes_layette_Meuble</v>
      </c>
    </row>
    <row r="258" spans="2:10" x14ac:dyDescent="0.25">
      <c r="B258" s="9" t="s">
        <v>84</v>
      </c>
      <c r="C258" t="s">
        <v>255</v>
      </c>
      <c r="D258">
        <f t="shared" si="8"/>
        <v>257</v>
      </c>
      <c r="E258" t="str">
        <f t="shared" ref="E258:E273" si="9">B258&amp;"_"&amp;C258</f>
        <v>Chaussettes_enfant_Meuble</v>
      </c>
      <c r="F258" t="s">
        <v>243</v>
      </c>
      <c r="G258" t="s">
        <v>251</v>
      </c>
      <c r="I258" t="str">
        <f>$E258&amp;vocabulaire!$A$2&amp;vocabulaire!$A$3&amp;recap_codes!$D258&amp;vocabulaire!$A$4</f>
        <v>Chaussettes_enfant_Meuble=Cells(Ligne,257).Value</v>
      </c>
      <c r="J258" t="str">
        <f>vocabulaire!$A$5&amp;recap_codes!$D258&amp;vocabulaire!$A$4&amp;vocabulaire!$A$2&amp;recap_codes!$E258</f>
        <v>Cells(L,257).Value=Chaussettes_enfant_Meuble</v>
      </c>
    </row>
    <row r="259" spans="2:10" x14ac:dyDescent="0.25">
      <c r="B259" s="9" t="s">
        <v>85</v>
      </c>
      <c r="C259" t="s">
        <v>255</v>
      </c>
      <c r="D259">
        <f t="shared" si="8"/>
        <v>258</v>
      </c>
      <c r="E259" t="str">
        <f t="shared" si="9"/>
        <v>Collants_pegbordable_Meuble</v>
      </c>
      <c r="F259" t="s">
        <v>243</v>
      </c>
      <c r="G259" t="s">
        <v>251</v>
      </c>
      <c r="I259" t="str">
        <f>$E259&amp;vocabulaire!$A$2&amp;vocabulaire!$A$3&amp;recap_codes!$D259&amp;vocabulaire!$A$4</f>
        <v>Collants_pegbordable_Meuble=Cells(Ligne,258).Value</v>
      </c>
      <c r="J259" t="str">
        <f>vocabulaire!$A$5&amp;recap_codes!$D259&amp;vocabulaire!$A$4&amp;vocabulaire!$A$2&amp;recap_codes!$E259</f>
        <v>Cells(L,258).Value=Collants_pegbordable_Meuble</v>
      </c>
    </row>
    <row r="260" spans="2:10" x14ac:dyDescent="0.25">
      <c r="B260" s="9" t="s">
        <v>86</v>
      </c>
      <c r="C260" t="s">
        <v>255</v>
      </c>
      <c r="D260">
        <f t="shared" si="8"/>
        <v>259</v>
      </c>
      <c r="E260" t="str">
        <f t="shared" si="9"/>
        <v>Collants_tablette_Meuble</v>
      </c>
      <c r="F260" t="s">
        <v>243</v>
      </c>
      <c r="G260" t="s">
        <v>251</v>
      </c>
      <c r="I260" t="str">
        <f>$E260&amp;vocabulaire!$A$2&amp;vocabulaire!$A$3&amp;recap_codes!$D260&amp;vocabulaire!$A$4</f>
        <v>Collants_tablette_Meuble=Cells(Ligne,259).Value</v>
      </c>
      <c r="J260" t="str">
        <f>vocabulaire!$A$5&amp;recap_codes!$D260&amp;vocabulaire!$A$4&amp;vocabulaire!$A$2&amp;recap_codes!$E260</f>
        <v>Cells(L,259).Value=Collants_tablette_Meuble</v>
      </c>
    </row>
    <row r="261" spans="2:10" x14ac:dyDescent="0.25">
      <c r="B261" s="9" t="s">
        <v>40</v>
      </c>
      <c r="C261" t="s">
        <v>255</v>
      </c>
      <c r="D261">
        <f t="shared" si="8"/>
        <v>260</v>
      </c>
      <c r="E261" t="str">
        <f t="shared" si="9"/>
        <v>Mercerie_Meuble</v>
      </c>
      <c r="F261" t="s">
        <v>243</v>
      </c>
      <c r="G261" t="s">
        <v>251</v>
      </c>
      <c r="I261" t="str">
        <f>$E261&amp;vocabulaire!$A$2&amp;vocabulaire!$A$3&amp;recap_codes!$D261&amp;vocabulaire!$A$4</f>
        <v>Mercerie_Meuble=Cells(Ligne,260).Value</v>
      </c>
      <c r="J261" t="str">
        <f>vocabulaire!$A$5&amp;recap_codes!$D261&amp;vocabulaire!$A$4&amp;vocabulaire!$A$2&amp;recap_codes!$E261</f>
        <v>Cells(L,260).Value=Mercerie_Meuble</v>
      </c>
    </row>
    <row r="262" spans="2:10" x14ac:dyDescent="0.25">
      <c r="B262" s="9" t="s">
        <v>87</v>
      </c>
      <c r="C262" t="s">
        <v>255</v>
      </c>
      <c r="D262">
        <f t="shared" si="8"/>
        <v>261</v>
      </c>
      <c r="E262" t="str">
        <f t="shared" si="9"/>
        <v>Semelles_lacets_Meuble</v>
      </c>
      <c r="F262" t="s">
        <v>243</v>
      </c>
      <c r="G262" t="s">
        <v>251</v>
      </c>
      <c r="I262" t="str">
        <f>$E262&amp;vocabulaire!$A$2&amp;vocabulaire!$A$3&amp;recap_codes!$D262&amp;vocabulaire!$A$4</f>
        <v>Semelles_lacets_Meuble=Cells(Ligne,261).Value</v>
      </c>
      <c r="J262" t="str">
        <f>vocabulaire!$A$5&amp;recap_codes!$D262&amp;vocabulaire!$A$4&amp;vocabulaire!$A$2&amp;recap_codes!$E262</f>
        <v>Cells(L,261).Value=Semelles_lacets_Meuble</v>
      </c>
    </row>
    <row r="263" spans="2:10" x14ac:dyDescent="0.25">
      <c r="B263" s="8" t="s">
        <v>42</v>
      </c>
      <c r="C263" t="s">
        <v>255</v>
      </c>
      <c r="D263">
        <f t="shared" si="8"/>
        <v>262</v>
      </c>
      <c r="E263" t="str">
        <f t="shared" si="9"/>
        <v>Equipement_Meuble</v>
      </c>
      <c r="F263" t="s">
        <v>243</v>
      </c>
      <c r="G263" t="s">
        <v>251</v>
      </c>
      <c r="I263" t="str">
        <f>$E263&amp;vocabulaire!$A$2&amp;vocabulaire!$A$3&amp;recap_codes!$D263&amp;vocabulaire!$A$4</f>
        <v>Equipement_Meuble=Cells(Ligne,262).Value</v>
      </c>
      <c r="J263" t="str">
        <f>vocabulaire!$A$5&amp;recap_codes!$D263&amp;vocabulaire!$A$4&amp;vocabulaire!$A$2&amp;recap_codes!$E263</f>
        <v>Cells(L,262).Value=Equipement_Meuble</v>
      </c>
    </row>
    <row r="264" spans="2:10" x14ac:dyDescent="0.25">
      <c r="B264" s="9" t="s">
        <v>88</v>
      </c>
      <c r="C264" t="s">
        <v>255</v>
      </c>
      <c r="D264">
        <f t="shared" si="8"/>
        <v>263</v>
      </c>
      <c r="E264" t="str">
        <f t="shared" si="9"/>
        <v>Linge_de_maison_Gros_blanc_Meuble</v>
      </c>
      <c r="F264" t="s">
        <v>243</v>
      </c>
      <c r="G264" t="s">
        <v>251</v>
      </c>
      <c r="I264" t="str">
        <f>$E264&amp;vocabulaire!$A$2&amp;vocabulaire!$A$3&amp;recap_codes!$D264&amp;vocabulaire!$A$4</f>
        <v>Linge_de_maison_Gros_blanc_Meuble=Cells(Ligne,263).Value</v>
      </c>
      <c r="J264" t="str">
        <f>vocabulaire!$A$5&amp;recap_codes!$D264&amp;vocabulaire!$A$4&amp;vocabulaire!$A$2&amp;recap_codes!$E264</f>
        <v>Cells(L,263).Value=Linge_de_maison_Gros_blanc_Meuble</v>
      </c>
    </row>
    <row r="265" spans="2:10" x14ac:dyDescent="0.25">
      <c r="B265" s="9" t="s">
        <v>89</v>
      </c>
      <c r="C265" t="s">
        <v>255</v>
      </c>
      <c r="D265">
        <f t="shared" si="8"/>
        <v>264</v>
      </c>
      <c r="E265" t="str">
        <f t="shared" si="9"/>
        <v>Linge_de_maison_ldl_Meuble</v>
      </c>
      <c r="F265" t="s">
        <v>243</v>
      </c>
      <c r="G265" t="s">
        <v>251</v>
      </c>
      <c r="I265" t="str">
        <f>$E265&amp;vocabulaire!$A$2&amp;vocabulaire!$A$3&amp;recap_codes!$D265&amp;vocabulaire!$A$4</f>
        <v>Linge_de_maison_ldl_Meuble=Cells(Ligne,264).Value</v>
      </c>
      <c r="J265" t="str">
        <f>vocabulaire!$A$5&amp;recap_codes!$D265&amp;vocabulaire!$A$4&amp;vocabulaire!$A$2&amp;recap_codes!$E265</f>
        <v>Cells(L,264).Value=Linge_de_maison_ldl_Meuble</v>
      </c>
    </row>
    <row r="266" spans="2:10" x14ac:dyDescent="0.25">
      <c r="B266" s="9" t="s">
        <v>90</v>
      </c>
      <c r="C266" t="s">
        <v>255</v>
      </c>
      <c r="D266">
        <f t="shared" ref="D266:D273" si="10">D265+1</f>
        <v>265</v>
      </c>
      <c r="E266" t="str">
        <f t="shared" si="9"/>
        <v>Linge_de_maison_linge_de_toilette_Meuble</v>
      </c>
      <c r="F266" t="s">
        <v>243</v>
      </c>
      <c r="G266" t="s">
        <v>251</v>
      </c>
      <c r="I266" t="str">
        <f>$E266&amp;vocabulaire!$A$2&amp;vocabulaire!$A$3&amp;recap_codes!$D266&amp;vocabulaire!$A$4</f>
        <v>Linge_de_maison_linge_de_toilette_Meuble=Cells(Ligne,265).Value</v>
      </c>
      <c r="J266" t="str">
        <f>vocabulaire!$A$5&amp;recap_codes!$D266&amp;vocabulaire!$A$4&amp;vocabulaire!$A$2&amp;recap_codes!$E266</f>
        <v>Cells(L,265).Value=Linge_de_maison_linge_de_toilette_Meuble</v>
      </c>
    </row>
    <row r="267" spans="2:10" x14ac:dyDescent="0.25">
      <c r="B267" s="9" t="s">
        <v>91</v>
      </c>
      <c r="C267" t="s">
        <v>255</v>
      </c>
      <c r="D267">
        <f t="shared" si="10"/>
        <v>266</v>
      </c>
      <c r="E267" t="str">
        <f t="shared" si="9"/>
        <v>Linge_de_maison_office_Meuble</v>
      </c>
      <c r="F267" t="s">
        <v>243</v>
      </c>
      <c r="G267" t="s">
        <v>251</v>
      </c>
      <c r="I267" t="str">
        <f>$E267&amp;vocabulaire!$A$2&amp;vocabulaire!$A$3&amp;recap_codes!$D267&amp;vocabulaire!$A$4</f>
        <v>Linge_de_maison_office_Meuble=Cells(Ligne,266).Value</v>
      </c>
      <c r="J267" t="str">
        <f>vocabulaire!$A$5&amp;recap_codes!$D267&amp;vocabulaire!$A$4&amp;vocabulaire!$A$2&amp;recap_codes!$E267</f>
        <v>Cells(L,266).Value=Linge_de_maison_office_Meuble</v>
      </c>
    </row>
    <row r="268" spans="2:10" x14ac:dyDescent="0.25">
      <c r="B268" s="9" t="s">
        <v>92</v>
      </c>
      <c r="C268" t="s">
        <v>255</v>
      </c>
      <c r="D268">
        <f t="shared" si="10"/>
        <v>267</v>
      </c>
      <c r="E268" t="str">
        <f t="shared" si="9"/>
        <v>Linge_de_maison_déco_Meuble</v>
      </c>
      <c r="F268" t="s">
        <v>243</v>
      </c>
      <c r="G268" t="s">
        <v>251</v>
      </c>
      <c r="I268" t="str">
        <f>$E268&amp;vocabulaire!$A$2&amp;vocabulaire!$A$3&amp;recap_codes!$D268&amp;vocabulaire!$A$4</f>
        <v>Linge_de_maison_déco_Meuble=Cells(Ligne,267).Value</v>
      </c>
      <c r="J268" t="str">
        <f>vocabulaire!$A$5&amp;recap_codes!$D268&amp;vocabulaire!$A$4&amp;vocabulaire!$A$2&amp;recap_codes!$E268</f>
        <v>Cells(L,267).Value=Linge_de_maison_déco_Meuble</v>
      </c>
    </row>
    <row r="269" spans="2:10" x14ac:dyDescent="0.25">
      <c r="B269" s="9" t="s">
        <v>54</v>
      </c>
      <c r="C269" t="s">
        <v>255</v>
      </c>
      <c r="D269">
        <f t="shared" si="10"/>
        <v>268</v>
      </c>
      <c r="E269" t="str">
        <f t="shared" si="9"/>
        <v>gpu_Meuble</v>
      </c>
      <c r="F269" t="s">
        <v>243</v>
      </c>
      <c r="G269" t="s">
        <v>251</v>
      </c>
      <c r="I269" t="str">
        <f>$E269&amp;vocabulaire!$A$2&amp;vocabulaire!$A$3&amp;recap_codes!$D269&amp;vocabulaire!$A$4</f>
        <v>gpu_Meuble=Cells(Ligne,268).Value</v>
      </c>
      <c r="J269" t="str">
        <f>vocabulaire!$A$5&amp;recap_codes!$D269&amp;vocabulaire!$A$4&amp;vocabulaire!$A$2&amp;recap_codes!$E269</f>
        <v>Cells(L,268).Value=gpu_Meuble</v>
      </c>
    </row>
    <row r="270" spans="2:10" x14ac:dyDescent="0.25">
      <c r="B270" s="9" t="s">
        <v>53</v>
      </c>
      <c r="C270" t="s">
        <v>255</v>
      </c>
      <c r="D270">
        <f t="shared" si="10"/>
        <v>269</v>
      </c>
      <c r="E270" t="str">
        <f t="shared" si="9"/>
        <v>pue_Meuble</v>
      </c>
      <c r="F270" t="s">
        <v>243</v>
      </c>
      <c r="G270" t="s">
        <v>251</v>
      </c>
      <c r="I270" t="str">
        <f>$E270&amp;vocabulaire!$A$2&amp;vocabulaire!$A$3&amp;recap_codes!$D270&amp;vocabulaire!$A$4</f>
        <v>pue_Meuble=Cells(Ligne,269).Value</v>
      </c>
      <c r="J270" t="str">
        <f>vocabulaire!$A$5&amp;recap_codes!$D270&amp;vocabulaire!$A$4&amp;vocabulaire!$A$2&amp;recap_codes!$E270</f>
        <v>Cells(L,269).Value=pue_Meuble</v>
      </c>
    </row>
    <row r="271" spans="2:10" x14ac:dyDescent="0.25">
      <c r="B271" s="9" t="s">
        <v>45</v>
      </c>
      <c r="C271" t="s">
        <v>255</v>
      </c>
      <c r="D271">
        <f t="shared" si="10"/>
        <v>270</v>
      </c>
      <c r="E271" t="str">
        <f t="shared" si="9"/>
        <v>Accessoires_Meuble</v>
      </c>
      <c r="F271" t="s">
        <v>243</v>
      </c>
      <c r="G271" t="s">
        <v>251</v>
      </c>
      <c r="I271" t="str">
        <f>$E271&amp;vocabulaire!$A$2&amp;vocabulaire!$A$3&amp;recap_codes!$D271&amp;vocabulaire!$A$4</f>
        <v>Accessoires_Meuble=Cells(Ligne,270).Value</v>
      </c>
      <c r="J271" t="str">
        <f>vocabulaire!$A$5&amp;recap_codes!$D271&amp;vocabulaire!$A$4&amp;vocabulaire!$A$2&amp;recap_codes!$E271</f>
        <v>Cells(L,270).Value=Accessoires_Meuble</v>
      </c>
    </row>
    <row r="272" spans="2:10" x14ac:dyDescent="0.25">
      <c r="B272" s="9" t="s">
        <v>93</v>
      </c>
      <c r="C272" t="s">
        <v>255</v>
      </c>
      <c r="D272">
        <f t="shared" si="10"/>
        <v>271</v>
      </c>
      <c r="E272" t="str">
        <f t="shared" si="9"/>
        <v>Chaussure_extérieur_Meuble</v>
      </c>
      <c r="F272" t="s">
        <v>243</v>
      </c>
      <c r="G272" t="s">
        <v>251</v>
      </c>
      <c r="I272" t="str">
        <f>$E272&amp;vocabulaire!$A$2&amp;vocabulaire!$A$3&amp;recap_codes!$D272&amp;vocabulaire!$A$4</f>
        <v>Chaussure_extérieur_Meuble=Cells(Ligne,271).Value</v>
      </c>
      <c r="J272" t="str">
        <f>vocabulaire!$A$5&amp;recap_codes!$D272&amp;vocabulaire!$A$4&amp;vocabulaire!$A$2&amp;recap_codes!$E272</f>
        <v>Cells(L,271).Value=Chaussure_extérieur_Meuble</v>
      </c>
    </row>
    <row r="273" spans="2:10" x14ac:dyDescent="0.25">
      <c r="B273" s="9" t="s">
        <v>94</v>
      </c>
      <c r="C273" t="s">
        <v>255</v>
      </c>
      <c r="D273">
        <f t="shared" si="10"/>
        <v>272</v>
      </c>
      <c r="E273" t="str">
        <f t="shared" si="9"/>
        <v>Chaussure_intérieur_Meuble</v>
      </c>
      <c r="F273" t="s">
        <v>243</v>
      </c>
      <c r="G273" t="s">
        <v>251</v>
      </c>
      <c r="I273" t="str">
        <f>$E273&amp;vocabulaire!$A$2&amp;vocabulaire!$A$3&amp;recap_codes!$D273&amp;vocabulaire!$A$4</f>
        <v>Chaussure_intérieur_Meuble=Cells(Ligne,272).Value</v>
      </c>
      <c r="J273" t="str">
        <f>vocabulaire!$A$5&amp;recap_codes!$D273&amp;vocabulaire!$A$4&amp;vocabulaire!$A$2&amp;recap_codes!$E273</f>
        <v>Cells(L,272).Value=Chaussure_intérieur_Meuble</v>
      </c>
    </row>
  </sheetData>
  <autoFilter ref="B1:J273"/>
  <sortState ref="A2:J201">
    <sortCondition ref="D2:D20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5"/>
  <sheetViews>
    <sheetView workbookViewId="0">
      <selection activeCell="H15" sqref="H15"/>
    </sheetView>
  </sheetViews>
  <sheetFormatPr baseColWidth="10" defaultRowHeight="15" x14ac:dyDescent="0.25"/>
  <sheetData>
    <row r="1" spans="1:1" x14ac:dyDescent="0.25">
      <c r="A1" t="s">
        <v>238</v>
      </c>
    </row>
    <row r="2" spans="1:1" x14ac:dyDescent="0.25">
      <c r="A2" t="s">
        <v>239</v>
      </c>
    </row>
    <row r="3" spans="1:1" x14ac:dyDescent="0.25">
      <c r="A3" t="s">
        <v>241</v>
      </c>
    </row>
    <row r="4" spans="1:1" x14ac:dyDescent="0.25">
      <c r="A4" t="s">
        <v>240</v>
      </c>
    </row>
    <row r="5" spans="1:1" x14ac:dyDescent="0.25">
      <c r="A5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F791"/>
  <sheetViews>
    <sheetView workbookViewId="0">
      <selection activeCell="C263" sqref="C263"/>
    </sheetView>
  </sheetViews>
  <sheetFormatPr baseColWidth="10" defaultRowHeight="15" x14ac:dyDescent="0.25"/>
  <cols>
    <col min="1" max="1" width="33.42578125" bestFit="1" customWidth="1"/>
  </cols>
  <sheetData>
    <row r="1" spans="1:162" x14ac:dyDescent="0.25">
      <c r="A1" t="s">
        <v>26</v>
      </c>
      <c r="B1">
        <v>54</v>
      </c>
      <c r="C1" t="str">
        <f>"Me.controls"&amp;"("&amp;""""&amp;$A1&amp;""""&amp;")"&amp;"=Ws.Cells(Ligne,"&amp;$B1&amp;")"</f>
        <v>Me.controls("Dessus")=Ws.Cells(Ligne,54)</v>
      </c>
      <c r="D1" t="str">
        <f>"Cells(L,"&amp;$B1&amp;").value="&amp;$A1</f>
        <v>Cells(L,54).value=Dessus</v>
      </c>
    </row>
    <row r="2" spans="1:162" x14ac:dyDescent="0.25">
      <c r="A2" t="s">
        <v>95</v>
      </c>
      <c r="B2">
        <v>57</v>
      </c>
      <c r="C2" t="str">
        <f t="shared" ref="C2:C65" si="0">"Me.controls"&amp;"("&amp;""""&amp;$A2&amp;""""&amp;")"&amp;"=Ws.Cells(Ligne,"&amp;$B2&amp;")"</f>
        <v>Me.controls("Vêtement_Layette")=Ws.Cells(Ligne,57)</v>
      </c>
      <c r="D2" t="str">
        <f t="shared" ref="D2:D65" si="1">"Cells(L,"&amp;$B2&amp;").value="&amp;$A2</f>
        <v>Cells(L,57).value=Vêtement_Layette</v>
      </c>
    </row>
    <row r="3" spans="1:162" x14ac:dyDescent="0.25">
      <c r="A3" t="s">
        <v>66</v>
      </c>
      <c r="B3">
        <v>60</v>
      </c>
      <c r="C3" t="str">
        <f t="shared" si="0"/>
        <v>Me.controls("Vêtement_Enfant")=Ws.Cells(Ligne,60)</v>
      </c>
      <c r="D3" t="str">
        <f t="shared" si="1"/>
        <v>Cells(L,60).value=Vêtement_Enfant</v>
      </c>
    </row>
    <row r="4" spans="1:162" x14ac:dyDescent="0.25">
      <c r="A4" t="s">
        <v>67</v>
      </c>
      <c r="B4">
        <v>63</v>
      </c>
      <c r="C4" t="str">
        <f t="shared" si="0"/>
        <v>Me.controls("Vêtement_Femme")=Ws.Cells(Ligne,63)</v>
      </c>
      <c r="D4" t="str">
        <f t="shared" si="1"/>
        <v>Cells(L,63).value=Vêtement_Femme</v>
      </c>
    </row>
    <row r="5" spans="1:162" x14ac:dyDescent="0.25">
      <c r="A5" t="s">
        <v>68</v>
      </c>
      <c r="B5">
        <v>66</v>
      </c>
      <c r="C5" t="str">
        <f t="shared" si="0"/>
        <v>Me.controls("Vêtement_Homme")=Ws.Cells(Ligne,66)</v>
      </c>
      <c r="D5" t="str">
        <f t="shared" si="1"/>
        <v>Cells(L,66).value=Vêtement_Homme</v>
      </c>
    </row>
    <row r="6" spans="1:162" x14ac:dyDescent="0.25">
      <c r="A6" t="s">
        <v>69</v>
      </c>
      <c r="B6">
        <v>69</v>
      </c>
      <c r="C6" t="str">
        <f t="shared" si="0"/>
        <v>Me.controls("Nuit_layette")=Ws.Cells(Ligne,69)</v>
      </c>
      <c r="D6" t="str">
        <f t="shared" si="1"/>
        <v>Cells(L,69).value=Nuit_layette</v>
      </c>
    </row>
    <row r="7" spans="1:162" x14ac:dyDescent="0.25">
      <c r="A7" t="s">
        <v>70</v>
      </c>
      <c r="B7">
        <v>72</v>
      </c>
      <c r="C7" t="str">
        <f t="shared" si="0"/>
        <v>Me.controls("Nuit_enfant")=Ws.Cells(Ligne,72)</v>
      </c>
      <c r="D7" t="str">
        <f t="shared" si="1"/>
        <v>Cells(L,72).value=Nuit_enfant</v>
      </c>
    </row>
    <row r="8" spans="1:162" x14ac:dyDescent="0.25">
      <c r="A8" t="s">
        <v>71</v>
      </c>
      <c r="B8">
        <v>75</v>
      </c>
      <c r="C8" t="str">
        <f t="shared" si="0"/>
        <v>Me.controls("Nuit_femme")=Ws.Cells(Ligne,75)</v>
      </c>
      <c r="D8" t="str">
        <f t="shared" si="1"/>
        <v>Cells(L,75).value=Nuit_femme</v>
      </c>
    </row>
    <row r="9" spans="1:162" x14ac:dyDescent="0.25">
      <c r="A9" t="s">
        <v>72</v>
      </c>
      <c r="B9" t="s">
        <v>10</v>
      </c>
      <c r="C9" t="s">
        <v>13</v>
      </c>
      <c r="D9" t="s">
        <v>16</v>
      </c>
      <c r="F9" t="s">
        <v>18</v>
      </c>
      <c r="G9" t="s">
        <v>21</v>
      </c>
      <c r="H9" t="s">
        <v>22</v>
      </c>
      <c r="I9" t="s">
        <v>24</v>
      </c>
      <c r="BE9" t="s">
        <v>64</v>
      </c>
      <c r="BH9" t="s">
        <v>109</v>
      </c>
      <c r="BK9" t="s">
        <v>109</v>
      </c>
      <c r="BN9" t="s">
        <v>109</v>
      </c>
      <c r="BQ9" t="s">
        <v>109</v>
      </c>
      <c r="BT9" t="s">
        <v>109</v>
      </c>
      <c r="BW9" t="s">
        <v>109</v>
      </c>
      <c r="BZ9" t="s">
        <v>109</v>
      </c>
      <c r="CC9" t="s">
        <v>109</v>
      </c>
      <c r="CF9" t="s">
        <v>109</v>
      </c>
      <c r="CI9" t="s">
        <v>109</v>
      </c>
      <c r="CL9" t="s">
        <v>109</v>
      </c>
      <c r="CR9" t="s">
        <v>109</v>
      </c>
      <c r="CU9" t="s">
        <v>109</v>
      </c>
      <c r="CX9" t="s">
        <v>109</v>
      </c>
      <c r="DA9" t="s">
        <v>109</v>
      </c>
      <c r="DD9" t="s">
        <v>109</v>
      </c>
      <c r="DG9" t="s">
        <v>109</v>
      </c>
      <c r="DJ9" t="s">
        <v>109</v>
      </c>
      <c r="DM9" t="s">
        <v>109</v>
      </c>
      <c r="DP9" t="s">
        <v>109</v>
      </c>
      <c r="DS9" t="s">
        <v>109</v>
      </c>
      <c r="DV9" t="s">
        <v>109</v>
      </c>
      <c r="DY9" t="s">
        <v>109</v>
      </c>
      <c r="EE9" t="s">
        <v>109</v>
      </c>
      <c r="EH9" t="s">
        <v>109</v>
      </c>
      <c r="EK9" t="s">
        <v>109</v>
      </c>
      <c r="EN9" t="s">
        <v>109</v>
      </c>
      <c r="EQ9" t="s">
        <v>109</v>
      </c>
      <c r="ET9" t="s">
        <v>109</v>
      </c>
      <c r="EW9" t="s">
        <v>109</v>
      </c>
      <c r="EZ9" t="s">
        <v>109</v>
      </c>
      <c r="FC9" t="s">
        <v>109</v>
      </c>
      <c r="FF9" t="s">
        <v>109</v>
      </c>
    </row>
    <row r="10" spans="1:162" x14ac:dyDescent="0.25">
      <c r="A10" t="s">
        <v>73</v>
      </c>
      <c r="B10" t="s">
        <v>11</v>
      </c>
      <c r="C10" t="s">
        <v>14</v>
      </c>
      <c r="D10" t="s">
        <v>17</v>
      </c>
      <c r="F10" t="s">
        <v>19</v>
      </c>
      <c r="G10" t="s">
        <v>21</v>
      </c>
      <c r="H10" t="s">
        <v>23</v>
      </c>
      <c r="I10" t="s">
        <v>25</v>
      </c>
      <c r="BE10" t="s">
        <v>58</v>
      </c>
      <c r="BH10" t="s">
        <v>58</v>
      </c>
      <c r="BK10" t="s">
        <v>58</v>
      </c>
      <c r="BN10" t="s">
        <v>58</v>
      </c>
      <c r="BQ10" t="s">
        <v>58</v>
      </c>
      <c r="BT10" t="s">
        <v>58</v>
      </c>
      <c r="BW10" t="s">
        <v>58</v>
      </c>
      <c r="BZ10" t="s">
        <v>58</v>
      </c>
      <c r="CC10" t="s">
        <v>58</v>
      </c>
      <c r="CF10" t="s">
        <v>59</v>
      </c>
      <c r="CI10" t="s">
        <v>60</v>
      </c>
      <c r="CL10" t="s">
        <v>57</v>
      </c>
      <c r="CR10" t="s">
        <v>58</v>
      </c>
      <c r="CU10" t="s">
        <v>58</v>
      </c>
      <c r="CX10" t="s">
        <v>58</v>
      </c>
      <c r="DA10" t="s">
        <v>58</v>
      </c>
      <c r="DD10" t="s">
        <v>58</v>
      </c>
      <c r="DG10" t="s">
        <v>58</v>
      </c>
      <c r="DJ10" t="s">
        <v>58</v>
      </c>
      <c r="DM10" t="s">
        <v>58</v>
      </c>
      <c r="DP10" t="s">
        <v>58</v>
      </c>
      <c r="DS10" t="s">
        <v>58</v>
      </c>
      <c r="DV10" t="s">
        <v>109</v>
      </c>
      <c r="DY10" t="s">
        <v>109</v>
      </c>
      <c r="EE10" t="s">
        <v>109</v>
      </c>
      <c r="EH10" t="s">
        <v>109</v>
      </c>
      <c r="EK10" t="s">
        <v>109</v>
      </c>
      <c r="EN10" t="s">
        <v>109</v>
      </c>
      <c r="EQ10" t="s">
        <v>109</v>
      </c>
      <c r="ET10" t="s">
        <v>109</v>
      </c>
      <c r="EW10" t="s">
        <v>109</v>
      </c>
      <c r="EZ10" t="s">
        <v>109</v>
      </c>
      <c r="FC10" t="s">
        <v>109</v>
      </c>
      <c r="FF10" t="s">
        <v>109</v>
      </c>
    </row>
    <row r="11" spans="1:162" x14ac:dyDescent="0.25">
      <c r="A11" t="s">
        <v>74</v>
      </c>
      <c r="B11">
        <v>84</v>
      </c>
      <c r="C11" t="str">
        <f t="shared" si="0"/>
        <v>Me.controls("Bain_homme")=Ws.Cells(Ligne,84)</v>
      </c>
      <c r="D11" t="str">
        <f t="shared" si="1"/>
        <v>Cells(L,84).value=Bain_homme</v>
      </c>
    </row>
    <row r="12" spans="1:162" x14ac:dyDescent="0.25">
      <c r="A12" t="s">
        <v>75</v>
      </c>
      <c r="B12">
        <v>87</v>
      </c>
      <c r="C12" t="str">
        <f t="shared" si="0"/>
        <v>Me.controls("Bain_enfant")=Ws.Cells(Ligne,87)</v>
      </c>
      <c r="D12" t="str">
        <f t="shared" si="1"/>
        <v>Cells(L,87).value=Bain_enfant</v>
      </c>
    </row>
    <row r="13" spans="1:162" x14ac:dyDescent="0.25">
      <c r="A13" t="s">
        <v>76</v>
      </c>
      <c r="B13">
        <v>90</v>
      </c>
      <c r="C13" t="str">
        <f t="shared" si="0"/>
        <v>Me.controls("Bain_layette")=Ws.Cells(Ligne,90)</v>
      </c>
      <c r="D13" t="str">
        <f t="shared" si="1"/>
        <v>Cells(L,90).value=Bain_layette</v>
      </c>
    </row>
    <row r="14" spans="1:162" x14ac:dyDescent="0.25">
      <c r="A14" t="s">
        <v>33</v>
      </c>
      <c r="B14">
        <v>93</v>
      </c>
      <c r="C14" t="str">
        <f t="shared" si="0"/>
        <v>Me.controls("Dessous")=Ws.Cells(Ligne,93)</v>
      </c>
      <c r="D14" t="str">
        <f t="shared" si="1"/>
        <v>Cells(L,93).value=Dessous</v>
      </c>
    </row>
    <row r="15" spans="1:162" x14ac:dyDescent="0.25">
      <c r="A15" t="s">
        <v>77</v>
      </c>
      <c r="B15">
        <v>96</v>
      </c>
      <c r="C15" t="str">
        <f t="shared" si="0"/>
        <v>Me.controls("Sous_vêtement_Layette")=Ws.Cells(Ligne,96)</v>
      </c>
      <c r="D15" t="str">
        <f t="shared" si="1"/>
        <v>Cells(L,96).value=Sous_vêtement_Layette</v>
      </c>
    </row>
    <row r="16" spans="1:162" x14ac:dyDescent="0.25">
      <c r="A16" t="s">
        <v>78</v>
      </c>
      <c r="B16">
        <v>99</v>
      </c>
      <c r="C16" t="str">
        <f t="shared" si="0"/>
        <v>Me.controls("Sous_vêtement_Enfant")=Ws.Cells(Ligne,99)</v>
      </c>
      <c r="D16" t="str">
        <f t="shared" si="1"/>
        <v>Cells(L,99).value=Sous_vêtement_Enfant</v>
      </c>
    </row>
    <row r="17" spans="1:4" x14ac:dyDescent="0.25">
      <c r="A17" t="s">
        <v>79</v>
      </c>
      <c r="B17">
        <v>102</v>
      </c>
      <c r="C17" t="str">
        <f t="shared" si="0"/>
        <v>Me.controls("Sous_vêtement_Femme")=Ws.Cells(Ligne,102)</v>
      </c>
      <c r="D17" t="str">
        <f t="shared" si="1"/>
        <v>Cells(L,102).value=Sous_vêtement_Femme</v>
      </c>
    </row>
    <row r="18" spans="1:4" x14ac:dyDescent="0.25">
      <c r="A18" t="s">
        <v>80</v>
      </c>
      <c r="B18">
        <v>105</v>
      </c>
      <c r="C18" t="str">
        <f t="shared" si="0"/>
        <v>Me.controls("Sous_vêtement_Homme")=Ws.Cells(Ligne,105)</v>
      </c>
      <c r="D18" t="str">
        <f t="shared" si="1"/>
        <v>Cells(L,105).value=Sous_vêtement_Homme</v>
      </c>
    </row>
    <row r="19" spans="1:4" x14ac:dyDescent="0.25">
      <c r="A19" t="s">
        <v>81</v>
      </c>
      <c r="B19">
        <v>108</v>
      </c>
      <c r="C19" t="str">
        <f t="shared" si="0"/>
        <v>Me.controls("Chaussettes_femme")=Ws.Cells(Ligne,108)</v>
      </c>
      <c r="D19" t="str">
        <f t="shared" si="1"/>
        <v>Cells(L,108).value=Chaussettes_femme</v>
      </c>
    </row>
    <row r="20" spans="1:4" x14ac:dyDescent="0.25">
      <c r="A20" t="s">
        <v>82</v>
      </c>
      <c r="B20">
        <v>111</v>
      </c>
      <c r="C20" t="str">
        <f t="shared" si="0"/>
        <v>Me.controls("Chaussettes_homme")=Ws.Cells(Ligne,111)</v>
      </c>
      <c r="D20" t="str">
        <f t="shared" si="1"/>
        <v>Cells(L,111).value=Chaussettes_homme</v>
      </c>
    </row>
    <row r="21" spans="1:4" x14ac:dyDescent="0.25">
      <c r="A21" t="s">
        <v>83</v>
      </c>
      <c r="B21">
        <v>114</v>
      </c>
      <c r="C21" t="str">
        <f t="shared" si="0"/>
        <v>Me.controls("Chaussettes_layette")=Ws.Cells(Ligne,114)</v>
      </c>
      <c r="D21" t="str">
        <f t="shared" si="1"/>
        <v>Cells(L,114).value=Chaussettes_layette</v>
      </c>
    </row>
    <row r="22" spans="1:4" x14ac:dyDescent="0.25">
      <c r="A22" t="s">
        <v>84</v>
      </c>
      <c r="B22">
        <v>117</v>
      </c>
      <c r="C22" t="str">
        <f t="shared" si="0"/>
        <v>Me.controls("Chaussettes_enfant")=Ws.Cells(Ligne,117)</v>
      </c>
      <c r="D22" t="str">
        <f t="shared" si="1"/>
        <v>Cells(L,117).value=Chaussettes_enfant</v>
      </c>
    </row>
    <row r="23" spans="1:4" x14ac:dyDescent="0.25">
      <c r="A23" t="s">
        <v>85</v>
      </c>
      <c r="B23">
        <v>120</v>
      </c>
      <c r="C23" t="str">
        <f t="shared" si="0"/>
        <v>Me.controls("Collants_pegbordable")=Ws.Cells(Ligne,120)</v>
      </c>
      <c r="D23" t="str">
        <f t="shared" si="1"/>
        <v>Cells(L,120).value=Collants_pegbordable</v>
      </c>
    </row>
    <row r="24" spans="1:4" x14ac:dyDescent="0.25">
      <c r="A24" t="s">
        <v>86</v>
      </c>
      <c r="B24">
        <v>123</v>
      </c>
      <c r="C24" t="str">
        <f t="shared" si="0"/>
        <v>Me.controls("Collants_tablette")=Ws.Cells(Ligne,123)</v>
      </c>
      <c r="D24" t="str">
        <f t="shared" si="1"/>
        <v>Cells(L,123).value=Collants_tablette</v>
      </c>
    </row>
    <row r="25" spans="1:4" x14ac:dyDescent="0.25">
      <c r="A25" t="s">
        <v>40</v>
      </c>
      <c r="B25">
        <v>126</v>
      </c>
      <c r="C25" t="str">
        <f t="shared" si="0"/>
        <v>Me.controls("Mercerie")=Ws.Cells(Ligne,126)</v>
      </c>
      <c r="D25" t="str">
        <f t="shared" si="1"/>
        <v>Cells(L,126).value=Mercerie</v>
      </c>
    </row>
    <row r="26" spans="1:4" x14ac:dyDescent="0.25">
      <c r="A26" t="s">
        <v>87</v>
      </c>
      <c r="B26">
        <v>129</v>
      </c>
      <c r="C26" t="str">
        <f t="shared" si="0"/>
        <v>Me.controls("Semelles_lacets")=Ws.Cells(Ligne,129)</v>
      </c>
      <c r="D26" t="str">
        <f t="shared" si="1"/>
        <v>Cells(L,129).value=Semelles_lacets</v>
      </c>
    </row>
    <row r="27" spans="1:4" x14ac:dyDescent="0.25">
      <c r="A27" t="s">
        <v>42</v>
      </c>
      <c r="B27">
        <v>132</v>
      </c>
      <c r="C27" t="str">
        <f t="shared" si="0"/>
        <v>Me.controls("Equipement")=Ws.Cells(Ligne,132)</v>
      </c>
      <c r="D27" t="str">
        <f t="shared" si="1"/>
        <v>Cells(L,132).value=Equipement</v>
      </c>
    </row>
    <row r="28" spans="1:4" x14ac:dyDescent="0.25">
      <c r="A28" t="s">
        <v>88</v>
      </c>
      <c r="B28">
        <v>135</v>
      </c>
      <c r="C28" t="str">
        <f t="shared" si="0"/>
        <v>Me.controls("Linge_de_maison_Gros_blanc")=Ws.Cells(Ligne,135)</v>
      </c>
      <c r="D28" t="str">
        <f t="shared" si="1"/>
        <v>Cells(L,135).value=Linge_de_maison_Gros_blanc</v>
      </c>
    </row>
    <row r="29" spans="1:4" x14ac:dyDescent="0.25">
      <c r="A29" t="s">
        <v>89</v>
      </c>
      <c r="B29">
        <v>138</v>
      </c>
      <c r="C29" t="str">
        <f t="shared" si="0"/>
        <v>Me.controls("Linge_de_maison_ldl")=Ws.Cells(Ligne,138)</v>
      </c>
      <c r="D29" t="str">
        <f t="shared" si="1"/>
        <v>Cells(L,138).value=Linge_de_maison_ldl</v>
      </c>
    </row>
    <row r="30" spans="1:4" x14ac:dyDescent="0.25">
      <c r="A30" t="s">
        <v>90</v>
      </c>
      <c r="B30">
        <v>141</v>
      </c>
      <c r="C30" t="str">
        <f t="shared" si="0"/>
        <v>Me.controls("Linge_de_maison_linge_de_toilette")=Ws.Cells(Ligne,141)</v>
      </c>
      <c r="D30" t="str">
        <f t="shared" si="1"/>
        <v>Cells(L,141).value=Linge_de_maison_linge_de_toilette</v>
      </c>
    </row>
    <row r="31" spans="1:4" x14ac:dyDescent="0.25">
      <c r="A31" t="s">
        <v>91</v>
      </c>
      <c r="B31">
        <v>144</v>
      </c>
      <c r="C31" t="str">
        <f t="shared" si="0"/>
        <v>Me.controls("Linge_de_maison_office")=Ws.Cells(Ligne,144)</v>
      </c>
      <c r="D31" t="str">
        <f t="shared" si="1"/>
        <v>Cells(L,144).value=Linge_de_maison_office</v>
      </c>
    </row>
    <row r="32" spans="1:4" x14ac:dyDescent="0.25">
      <c r="A32" t="s">
        <v>92</v>
      </c>
      <c r="B32">
        <v>147</v>
      </c>
      <c r="C32" t="str">
        <f t="shared" si="0"/>
        <v>Me.controls("Linge_de_maison_déco")=Ws.Cells(Ligne,147)</v>
      </c>
      <c r="D32" t="str">
        <f t="shared" si="1"/>
        <v>Cells(L,147).value=Linge_de_maison_déco</v>
      </c>
    </row>
    <row r="33" spans="1:4" x14ac:dyDescent="0.25">
      <c r="A33" t="s">
        <v>54</v>
      </c>
      <c r="B33">
        <v>150</v>
      </c>
      <c r="C33" t="str">
        <f t="shared" si="0"/>
        <v>Me.controls("gpu")=Ws.Cells(Ligne,150)</v>
      </c>
      <c r="D33" t="str">
        <f t="shared" si="1"/>
        <v>Cells(L,150).value=gpu</v>
      </c>
    </row>
    <row r="34" spans="1:4" x14ac:dyDescent="0.25">
      <c r="A34" t="s">
        <v>53</v>
      </c>
      <c r="B34">
        <v>153</v>
      </c>
      <c r="C34" t="str">
        <f t="shared" si="0"/>
        <v>Me.controls("pue")=Ws.Cells(Ligne,153)</v>
      </c>
      <c r="D34" t="str">
        <f t="shared" si="1"/>
        <v>Cells(L,153).value=pue</v>
      </c>
    </row>
    <row r="35" spans="1:4" x14ac:dyDescent="0.25">
      <c r="A35" t="s">
        <v>45</v>
      </c>
      <c r="B35">
        <v>156</v>
      </c>
      <c r="C35" t="str">
        <f t="shared" si="0"/>
        <v>Me.controls("Accessoires")=Ws.Cells(Ligne,156)</v>
      </c>
      <c r="D35" t="str">
        <f t="shared" si="1"/>
        <v>Cells(L,156).value=Accessoires</v>
      </c>
    </row>
    <row r="36" spans="1:4" x14ac:dyDescent="0.25">
      <c r="A36" t="s">
        <v>93</v>
      </c>
      <c r="B36">
        <v>159</v>
      </c>
      <c r="C36" t="str">
        <f t="shared" si="0"/>
        <v>Me.controls("Chaussure_extérieur")=Ws.Cells(Ligne,159)</v>
      </c>
      <c r="D36" t="str">
        <f t="shared" si="1"/>
        <v>Cells(L,159).value=Chaussure_extérieur</v>
      </c>
    </row>
    <row r="37" spans="1:4" x14ac:dyDescent="0.25">
      <c r="A37" t="s">
        <v>94</v>
      </c>
      <c r="B37">
        <v>162</v>
      </c>
      <c r="C37" t="str">
        <f t="shared" si="0"/>
        <v>Me.controls("Chaussure_intérieur")=Ws.Cells(Ligne,162)</v>
      </c>
      <c r="D37" t="str">
        <f t="shared" si="1"/>
        <v>Cells(L,162).value=Chaussure_intérieur</v>
      </c>
    </row>
    <row r="38" spans="1:4" x14ac:dyDescent="0.25">
      <c r="A38" t="s">
        <v>113</v>
      </c>
      <c r="B38">
        <v>1</v>
      </c>
      <c r="C38" t="str">
        <f t="shared" si="0"/>
        <v>Me.controls("code_associé")=Ws.Cells(Ligne,1)</v>
      </c>
      <c r="D38" t="str">
        <f t="shared" si="1"/>
        <v>Cells(L,1).value=code_associé</v>
      </c>
    </row>
    <row r="39" spans="1:4" x14ac:dyDescent="0.25">
      <c r="A39" t="s">
        <v>114</v>
      </c>
      <c r="B39">
        <v>2</v>
      </c>
      <c r="C39" t="str">
        <f t="shared" si="0"/>
        <v>Me.controls("Nom_magasin")=Ws.Cells(Ligne,2)</v>
      </c>
      <c r="D39" t="str">
        <f t="shared" si="1"/>
        <v>Cells(L,2).value=Nom_magasin</v>
      </c>
    </row>
    <row r="40" spans="1:4" x14ac:dyDescent="0.25">
      <c r="A40" t="s">
        <v>2</v>
      </c>
      <c r="B40">
        <v>3</v>
      </c>
      <c r="C40" t="str">
        <f t="shared" si="0"/>
        <v>Me.controls("GEP")=Ws.Cells(Ligne,3)</v>
      </c>
      <c r="D40" t="str">
        <f t="shared" si="1"/>
        <v>Cells(L,3).value=GEP</v>
      </c>
    </row>
    <row r="41" spans="1:4" x14ac:dyDescent="0.25">
      <c r="A41" t="s">
        <v>115</v>
      </c>
      <c r="B41">
        <v>4</v>
      </c>
      <c r="C41" t="str">
        <f t="shared" si="0"/>
        <v>Me.controls("surface_en_tranche")=Ws.Cells(Ligne,4)</v>
      </c>
      <c r="D41" t="str">
        <f t="shared" si="1"/>
        <v>Cells(L,4).value=surface_en_tranche</v>
      </c>
    </row>
    <row r="42" spans="1:4" x14ac:dyDescent="0.25">
      <c r="A42" t="s">
        <v>4</v>
      </c>
      <c r="B42">
        <v>5</v>
      </c>
      <c r="C42" t="str">
        <f t="shared" si="0"/>
        <v>Me.controls("surface")=Ws.Cells(Ligne,5)</v>
      </c>
      <c r="D42" t="str">
        <f t="shared" si="1"/>
        <v>Cells(L,5).value=surface</v>
      </c>
    </row>
    <row r="43" spans="1:4" x14ac:dyDescent="0.25">
      <c r="A43" t="s">
        <v>5</v>
      </c>
      <c r="B43">
        <v>6</v>
      </c>
      <c r="C43" t="str">
        <f t="shared" si="0"/>
        <v>Me.controls("typologie")=Ws.Cells(Ligne,6)</v>
      </c>
      <c r="D43" t="str">
        <f t="shared" si="1"/>
        <v>Cells(L,6).value=typologie</v>
      </c>
    </row>
    <row r="44" spans="1:4" x14ac:dyDescent="0.25">
      <c r="A44" t="s">
        <v>6</v>
      </c>
      <c r="B44">
        <v>7</v>
      </c>
      <c r="C44" t="str">
        <f t="shared" si="0"/>
        <v>Me.controls("Centrale")=Ws.Cells(Ligne,7)</v>
      </c>
      <c r="D44" t="str">
        <f t="shared" si="1"/>
        <v>Cells(L,7).value=Centrale</v>
      </c>
    </row>
    <row r="45" spans="1:4" x14ac:dyDescent="0.25">
      <c r="A45" t="s">
        <v>116</v>
      </c>
      <c r="B45">
        <v>8</v>
      </c>
      <c r="C45" t="str">
        <f t="shared" si="0"/>
        <v>Me.controls("tranche_de_CA_mag")=Ws.Cells(Ligne,8)</v>
      </c>
      <c r="D45" t="str">
        <f t="shared" si="1"/>
        <v>Cells(L,8).value=tranche_de_CA_mag</v>
      </c>
    </row>
    <row r="46" spans="1:4" x14ac:dyDescent="0.25">
      <c r="A46" t="s">
        <v>117</v>
      </c>
      <c r="B46">
        <v>9</v>
      </c>
      <c r="C46" t="str">
        <f t="shared" si="0"/>
        <v>Me.controls("quota_TXT")=Ws.Cells(Ligne,9)</v>
      </c>
      <c r="D46" t="str">
        <f t="shared" si="1"/>
        <v>Cells(L,9).value=quota_TXT</v>
      </c>
    </row>
    <row r="47" spans="1:4" x14ac:dyDescent="0.25">
      <c r="A47" t="s">
        <v>118</v>
      </c>
      <c r="B47">
        <v>10</v>
      </c>
      <c r="C47" t="str">
        <f t="shared" si="0"/>
        <v>Me.controls("Ca_N")=Ws.Cells(Ligne,10)</v>
      </c>
      <c r="D47" t="str">
        <f t="shared" si="1"/>
        <v>Cells(L,10).value=Ca_N</v>
      </c>
    </row>
    <row r="49" spans="1:4" x14ac:dyDescent="0.25">
      <c r="A49" t="s">
        <v>125</v>
      </c>
      <c r="B49">
        <v>57</v>
      </c>
      <c r="C49" t="str">
        <f t="shared" si="0"/>
        <v>Me.controls("Vêtement_Layette_nb_elts")=Ws.Cells(Ligne,57)</v>
      </c>
      <c r="D49" t="str">
        <f t="shared" si="1"/>
        <v>Cells(L,57).value=Vêtement_Layette_nb_elts</v>
      </c>
    </row>
    <row r="50" spans="1:4" x14ac:dyDescent="0.25">
      <c r="A50" t="s">
        <v>126</v>
      </c>
      <c r="B50">
        <v>58</v>
      </c>
      <c r="C50" t="str">
        <f t="shared" si="0"/>
        <v>Me.controls("Vêtement_Layette_unité_de_mesure")=Ws.Cells(Ligne,58)</v>
      </c>
      <c r="D50" t="str">
        <f t="shared" si="1"/>
        <v>Cells(L,58).value=Vêtement_Layette_unité_de_mesure</v>
      </c>
    </row>
    <row r="51" spans="1:4" x14ac:dyDescent="0.25">
      <c r="A51" t="s">
        <v>127</v>
      </c>
      <c r="B51">
        <v>59</v>
      </c>
      <c r="C51" t="str">
        <f t="shared" si="0"/>
        <v>Me.controls("Vêtement_Layette_TA")=Ws.Cells(Ligne,59)</v>
      </c>
      <c r="D51" t="str">
        <f t="shared" si="1"/>
        <v>Cells(L,59).value=Vêtement_Layette_TA</v>
      </c>
    </row>
    <row r="52" spans="1:4" x14ac:dyDescent="0.25">
      <c r="A52" t="s">
        <v>128</v>
      </c>
      <c r="B52">
        <v>60</v>
      </c>
      <c r="C52" t="str">
        <f t="shared" si="0"/>
        <v>Me.controls("Vêtement_Enfant_nb_elts")=Ws.Cells(Ligne,60)</v>
      </c>
      <c r="D52" t="str">
        <f t="shared" si="1"/>
        <v>Cells(L,60).value=Vêtement_Enfant_nb_elts</v>
      </c>
    </row>
    <row r="53" spans="1:4" x14ac:dyDescent="0.25">
      <c r="A53" t="s">
        <v>129</v>
      </c>
      <c r="B53">
        <v>61</v>
      </c>
      <c r="C53" t="str">
        <f t="shared" si="0"/>
        <v>Me.controls("Vêtement_Enfant_unité_de_mesure")=Ws.Cells(Ligne,61)</v>
      </c>
      <c r="D53" t="str">
        <f t="shared" si="1"/>
        <v>Cells(L,61).value=Vêtement_Enfant_unité_de_mesure</v>
      </c>
    </row>
    <row r="54" spans="1:4" x14ac:dyDescent="0.25">
      <c r="A54" t="s">
        <v>130</v>
      </c>
      <c r="B54">
        <v>62</v>
      </c>
      <c r="C54" t="str">
        <f t="shared" si="0"/>
        <v>Me.controls("Vêtement_Enfant_TA")=Ws.Cells(Ligne,62)</v>
      </c>
      <c r="D54" t="str">
        <f t="shared" si="1"/>
        <v>Cells(L,62).value=Vêtement_Enfant_TA</v>
      </c>
    </row>
    <row r="55" spans="1:4" x14ac:dyDescent="0.25">
      <c r="A55" t="s">
        <v>131</v>
      </c>
      <c r="B55">
        <v>63</v>
      </c>
      <c r="C55" t="str">
        <f t="shared" si="0"/>
        <v>Me.controls("Vêtement_Femme_nb_elts")=Ws.Cells(Ligne,63)</v>
      </c>
      <c r="D55" t="str">
        <f t="shared" si="1"/>
        <v>Cells(L,63).value=Vêtement_Femme_nb_elts</v>
      </c>
    </row>
    <row r="56" spans="1:4" x14ac:dyDescent="0.25">
      <c r="A56" t="s">
        <v>132</v>
      </c>
      <c r="B56">
        <v>64</v>
      </c>
      <c r="C56" t="str">
        <f t="shared" si="0"/>
        <v>Me.controls("Vêtement_Femme_unité_de_mesure")=Ws.Cells(Ligne,64)</v>
      </c>
      <c r="D56" t="str">
        <f t="shared" si="1"/>
        <v>Cells(L,64).value=Vêtement_Femme_unité_de_mesure</v>
      </c>
    </row>
    <row r="57" spans="1:4" x14ac:dyDescent="0.25">
      <c r="A57" t="s">
        <v>133</v>
      </c>
      <c r="B57">
        <v>65</v>
      </c>
      <c r="C57" t="str">
        <f t="shared" si="0"/>
        <v>Me.controls("Vêtement_Femme_TA")=Ws.Cells(Ligne,65)</v>
      </c>
      <c r="D57" t="str">
        <f t="shared" si="1"/>
        <v>Cells(L,65).value=Vêtement_Femme_TA</v>
      </c>
    </row>
    <row r="58" spans="1:4" x14ac:dyDescent="0.25">
      <c r="A58" t="s">
        <v>134</v>
      </c>
      <c r="B58">
        <v>66</v>
      </c>
      <c r="C58" t="str">
        <f t="shared" si="0"/>
        <v>Me.controls("Vêtement_Homme_nb_elts")=Ws.Cells(Ligne,66)</v>
      </c>
      <c r="D58" t="str">
        <f t="shared" si="1"/>
        <v>Cells(L,66).value=Vêtement_Homme_nb_elts</v>
      </c>
    </row>
    <row r="59" spans="1:4" x14ac:dyDescent="0.25">
      <c r="A59" t="s">
        <v>135</v>
      </c>
      <c r="B59">
        <v>67</v>
      </c>
      <c r="C59" t="str">
        <f t="shared" si="0"/>
        <v>Me.controls("Vêtement_Homme_unité_de_mesure")=Ws.Cells(Ligne,67)</v>
      </c>
      <c r="D59" t="str">
        <f t="shared" si="1"/>
        <v>Cells(L,67).value=Vêtement_Homme_unité_de_mesure</v>
      </c>
    </row>
    <row r="60" spans="1:4" x14ac:dyDescent="0.25">
      <c r="A60" t="s">
        <v>136</v>
      </c>
      <c r="B60">
        <v>68</v>
      </c>
      <c r="C60" t="str">
        <f t="shared" si="0"/>
        <v>Me.controls("Vêtement_Homme_TA")=Ws.Cells(Ligne,68)</v>
      </c>
      <c r="D60" t="str">
        <f t="shared" si="1"/>
        <v>Cells(L,68).value=Vêtement_Homme_TA</v>
      </c>
    </row>
    <row r="61" spans="1:4" x14ac:dyDescent="0.25">
      <c r="A61" t="s">
        <v>137</v>
      </c>
      <c r="B61">
        <v>69</v>
      </c>
      <c r="C61" t="str">
        <f t="shared" si="0"/>
        <v>Me.controls("Nuit_layette_nb_elts")=Ws.Cells(Ligne,69)</v>
      </c>
      <c r="D61" t="str">
        <f t="shared" si="1"/>
        <v>Cells(L,69).value=Nuit_layette_nb_elts</v>
      </c>
    </row>
    <row r="62" spans="1:4" x14ac:dyDescent="0.25">
      <c r="A62" t="s">
        <v>138</v>
      </c>
      <c r="B62">
        <v>70</v>
      </c>
      <c r="C62" t="str">
        <f t="shared" si="0"/>
        <v>Me.controls("Nuit_layette_unité_de_mesure")=Ws.Cells(Ligne,70)</v>
      </c>
      <c r="D62" t="str">
        <f t="shared" si="1"/>
        <v>Cells(L,70).value=Nuit_layette_unité_de_mesure</v>
      </c>
    </row>
    <row r="63" spans="1:4" x14ac:dyDescent="0.25">
      <c r="A63" t="s">
        <v>139</v>
      </c>
      <c r="B63">
        <v>71</v>
      </c>
      <c r="C63" t="str">
        <f t="shared" si="0"/>
        <v>Me.controls("Nuit_layette_TA")=Ws.Cells(Ligne,71)</v>
      </c>
      <c r="D63" t="str">
        <f t="shared" si="1"/>
        <v>Cells(L,71).value=Nuit_layette_TA</v>
      </c>
    </row>
    <row r="64" spans="1:4" x14ac:dyDescent="0.25">
      <c r="A64" t="s">
        <v>140</v>
      </c>
      <c r="B64">
        <v>72</v>
      </c>
      <c r="C64" t="str">
        <f t="shared" si="0"/>
        <v>Me.controls("Nuit_enfant_nb_elts")=Ws.Cells(Ligne,72)</v>
      </c>
      <c r="D64" t="str">
        <f t="shared" si="1"/>
        <v>Cells(L,72).value=Nuit_enfant_nb_elts</v>
      </c>
    </row>
    <row r="65" spans="1:4" x14ac:dyDescent="0.25">
      <c r="A65" t="s">
        <v>141</v>
      </c>
      <c r="B65">
        <v>73</v>
      </c>
      <c r="C65" t="str">
        <f t="shared" si="0"/>
        <v>Me.controls("Nuit_enfant_unité_de_mesure")=Ws.Cells(Ligne,73)</v>
      </c>
      <c r="D65" t="str">
        <f t="shared" si="1"/>
        <v>Cells(L,73).value=Nuit_enfant_unité_de_mesure</v>
      </c>
    </row>
    <row r="66" spans="1:4" x14ac:dyDescent="0.25">
      <c r="A66" t="s">
        <v>142</v>
      </c>
      <c r="B66">
        <v>74</v>
      </c>
      <c r="C66" t="str">
        <f t="shared" ref="C66:C129" si="2">"Me.controls"&amp;"("&amp;""""&amp;$A66&amp;""""&amp;")"&amp;"=Ws.Cells(Ligne,"&amp;$B66&amp;")"</f>
        <v>Me.controls("Nuit_enfant_TA")=Ws.Cells(Ligne,74)</v>
      </c>
      <c r="D66" t="str">
        <f t="shared" ref="D66:D129" si="3">"Cells(L,"&amp;$B66&amp;").value="&amp;$A66</f>
        <v>Cells(L,74).value=Nuit_enfant_TA</v>
      </c>
    </row>
    <row r="67" spans="1:4" x14ac:dyDescent="0.25">
      <c r="A67" t="s">
        <v>143</v>
      </c>
      <c r="B67">
        <v>75</v>
      </c>
      <c r="C67" t="str">
        <f t="shared" si="2"/>
        <v>Me.controls("Nuit_femme_nb_elts")=Ws.Cells(Ligne,75)</v>
      </c>
      <c r="D67" t="str">
        <f t="shared" si="3"/>
        <v>Cells(L,75).value=Nuit_femme_nb_elts</v>
      </c>
    </row>
    <row r="68" spans="1:4" x14ac:dyDescent="0.25">
      <c r="A68" t="s">
        <v>144</v>
      </c>
      <c r="B68">
        <v>76</v>
      </c>
      <c r="C68" t="str">
        <f t="shared" si="2"/>
        <v>Me.controls("Nuit_femme_unité_de_mesure")=Ws.Cells(Ligne,76)</v>
      </c>
      <c r="D68" t="str">
        <f t="shared" si="3"/>
        <v>Cells(L,76).value=Nuit_femme_unité_de_mesure</v>
      </c>
    </row>
    <row r="69" spans="1:4" x14ac:dyDescent="0.25">
      <c r="A69" t="s">
        <v>145</v>
      </c>
      <c r="B69">
        <v>77</v>
      </c>
      <c r="C69" t="str">
        <f t="shared" si="2"/>
        <v>Me.controls("Nuit_femme_TA")=Ws.Cells(Ligne,77)</v>
      </c>
      <c r="D69" t="str">
        <f t="shared" si="3"/>
        <v>Cells(L,77).value=Nuit_femme_TA</v>
      </c>
    </row>
    <row r="70" spans="1:4" x14ac:dyDescent="0.25">
      <c r="A70" t="s">
        <v>146</v>
      </c>
      <c r="B70">
        <v>78</v>
      </c>
      <c r="C70" t="str">
        <f t="shared" si="2"/>
        <v>Me.controls("Nuit_homme_nb_elts")=Ws.Cells(Ligne,78)</v>
      </c>
      <c r="D70" t="str">
        <f t="shared" si="3"/>
        <v>Cells(L,78).value=Nuit_homme_nb_elts</v>
      </c>
    </row>
    <row r="71" spans="1:4" x14ac:dyDescent="0.25">
      <c r="A71" t="s">
        <v>147</v>
      </c>
      <c r="B71">
        <v>79</v>
      </c>
      <c r="C71" t="str">
        <f t="shared" si="2"/>
        <v>Me.controls("Nuit_homme_unité_de_mesure")=Ws.Cells(Ligne,79)</v>
      </c>
      <c r="D71" t="str">
        <f t="shared" si="3"/>
        <v>Cells(L,79).value=Nuit_homme_unité_de_mesure</v>
      </c>
    </row>
    <row r="72" spans="1:4" x14ac:dyDescent="0.25">
      <c r="A72" t="s">
        <v>148</v>
      </c>
      <c r="B72">
        <v>80</v>
      </c>
      <c r="C72" t="str">
        <f t="shared" si="2"/>
        <v>Me.controls("Nuit_homme_TA")=Ws.Cells(Ligne,80)</v>
      </c>
      <c r="D72" t="str">
        <f t="shared" si="3"/>
        <v>Cells(L,80).value=Nuit_homme_TA</v>
      </c>
    </row>
    <row r="73" spans="1:4" x14ac:dyDescent="0.25">
      <c r="A73" t="s">
        <v>149</v>
      </c>
      <c r="B73">
        <v>81</v>
      </c>
      <c r="C73" t="str">
        <f t="shared" si="2"/>
        <v>Me.controls("Bain_femme_nb_elts")=Ws.Cells(Ligne,81)</v>
      </c>
      <c r="D73" t="str">
        <f t="shared" si="3"/>
        <v>Cells(L,81).value=Bain_femme_nb_elts</v>
      </c>
    </row>
    <row r="74" spans="1:4" x14ac:dyDescent="0.25">
      <c r="A74" t="s">
        <v>150</v>
      </c>
      <c r="B74">
        <v>82</v>
      </c>
      <c r="C74" t="str">
        <f t="shared" si="2"/>
        <v>Me.controls("Bain_femme_unité_de_mesure")=Ws.Cells(Ligne,82)</v>
      </c>
      <c r="D74" t="str">
        <f t="shared" si="3"/>
        <v>Cells(L,82).value=Bain_femme_unité_de_mesure</v>
      </c>
    </row>
    <row r="75" spans="1:4" x14ac:dyDescent="0.25">
      <c r="A75" t="s">
        <v>151</v>
      </c>
      <c r="B75">
        <v>83</v>
      </c>
      <c r="C75" t="str">
        <f t="shared" si="2"/>
        <v>Me.controls("Bain_femme_TA")=Ws.Cells(Ligne,83)</v>
      </c>
      <c r="D75" t="str">
        <f t="shared" si="3"/>
        <v>Cells(L,83).value=Bain_femme_TA</v>
      </c>
    </row>
    <row r="76" spans="1:4" x14ac:dyDescent="0.25">
      <c r="A76" t="s">
        <v>152</v>
      </c>
      <c r="B76">
        <v>84</v>
      </c>
      <c r="C76" t="str">
        <f t="shared" si="2"/>
        <v>Me.controls("Bain_homme_nb_elts")=Ws.Cells(Ligne,84)</v>
      </c>
      <c r="D76" t="str">
        <f t="shared" si="3"/>
        <v>Cells(L,84).value=Bain_homme_nb_elts</v>
      </c>
    </row>
    <row r="77" spans="1:4" x14ac:dyDescent="0.25">
      <c r="A77" t="s">
        <v>153</v>
      </c>
      <c r="B77">
        <v>85</v>
      </c>
      <c r="C77" t="str">
        <f t="shared" si="2"/>
        <v>Me.controls("Bain_homme_unité_de_mesure")=Ws.Cells(Ligne,85)</v>
      </c>
      <c r="D77" t="str">
        <f t="shared" si="3"/>
        <v>Cells(L,85).value=Bain_homme_unité_de_mesure</v>
      </c>
    </row>
    <row r="78" spans="1:4" x14ac:dyDescent="0.25">
      <c r="A78" t="s">
        <v>154</v>
      </c>
      <c r="B78">
        <v>86</v>
      </c>
      <c r="C78" t="str">
        <f t="shared" si="2"/>
        <v>Me.controls("Bain_homme_TA")=Ws.Cells(Ligne,86)</v>
      </c>
      <c r="D78" t="str">
        <f t="shared" si="3"/>
        <v>Cells(L,86).value=Bain_homme_TA</v>
      </c>
    </row>
    <row r="79" spans="1:4" x14ac:dyDescent="0.25">
      <c r="A79" t="s">
        <v>155</v>
      </c>
      <c r="B79">
        <v>87</v>
      </c>
      <c r="C79" t="str">
        <f t="shared" si="2"/>
        <v>Me.controls("Bain_enfant_nb_elts")=Ws.Cells(Ligne,87)</v>
      </c>
      <c r="D79" t="str">
        <f t="shared" si="3"/>
        <v>Cells(L,87).value=Bain_enfant_nb_elts</v>
      </c>
    </row>
    <row r="80" spans="1:4" x14ac:dyDescent="0.25">
      <c r="A80" t="s">
        <v>156</v>
      </c>
      <c r="B80">
        <v>88</v>
      </c>
      <c r="C80" t="str">
        <f t="shared" si="2"/>
        <v>Me.controls("Bain_enfant_unité_de_mesure")=Ws.Cells(Ligne,88)</v>
      </c>
      <c r="D80" t="str">
        <f t="shared" si="3"/>
        <v>Cells(L,88).value=Bain_enfant_unité_de_mesure</v>
      </c>
    </row>
    <row r="81" spans="1:4" x14ac:dyDescent="0.25">
      <c r="A81" t="s">
        <v>157</v>
      </c>
      <c r="B81">
        <v>89</v>
      </c>
      <c r="C81" t="str">
        <f t="shared" si="2"/>
        <v>Me.controls("Bain_enfant_TA")=Ws.Cells(Ligne,89)</v>
      </c>
      <c r="D81" t="str">
        <f t="shared" si="3"/>
        <v>Cells(L,89).value=Bain_enfant_TA</v>
      </c>
    </row>
    <row r="82" spans="1:4" x14ac:dyDescent="0.25">
      <c r="A82" t="s">
        <v>158</v>
      </c>
      <c r="B82">
        <v>90</v>
      </c>
      <c r="C82" t="str">
        <f t="shared" si="2"/>
        <v>Me.controls("Bain_layette_nb_elts")=Ws.Cells(Ligne,90)</v>
      </c>
      <c r="D82" t="str">
        <f t="shared" si="3"/>
        <v>Cells(L,90).value=Bain_layette_nb_elts</v>
      </c>
    </row>
    <row r="83" spans="1:4" x14ac:dyDescent="0.25">
      <c r="A83" t="s">
        <v>159</v>
      </c>
      <c r="B83">
        <v>91</v>
      </c>
      <c r="C83" t="str">
        <f t="shared" si="2"/>
        <v>Me.controls("Bain_layette_unité_de_mesure")=Ws.Cells(Ligne,91)</v>
      </c>
      <c r="D83" t="str">
        <f t="shared" si="3"/>
        <v>Cells(L,91).value=Bain_layette_unité_de_mesure</v>
      </c>
    </row>
    <row r="84" spans="1:4" x14ac:dyDescent="0.25">
      <c r="A84" t="s">
        <v>160</v>
      </c>
      <c r="B84">
        <v>92</v>
      </c>
      <c r="C84" t="str">
        <f t="shared" si="2"/>
        <v>Me.controls("Bain_layette_TA")=Ws.Cells(Ligne,92)</v>
      </c>
      <c r="D84" t="str">
        <f t="shared" si="3"/>
        <v>Cells(L,92).value=Bain_layette_TA</v>
      </c>
    </row>
    <row r="85" spans="1:4" x14ac:dyDescent="0.25">
      <c r="A85" t="s">
        <v>161</v>
      </c>
      <c r="B85">
        <v>93</v>
      </c>
      <c r="C85" t="str">
        <f t="shared" si="2"/>
        <v>Me.controls("Dessous_nb_elts")=Ws.Cells(Ligne,93)</v>
      </c>
      <c r="D85" t="str">
        <f t="shared" si="3"/>
        <v>Cells(L,93).value=Dessous_nb_elts</v>
      </c>
    </row>
    <row r="86" spans="1:4" x14ac:dyDescent="0.25">
      <c r="A86" t="s">
        <v>162</v>
      </c>
      <c r="B86">
        <v>94</v>
      </c>
      <c r="C86" t="str">
        <f t="shared" si="2"/>
        <v>Me.controls("Dessous_unité_de_mesure")=Ws.Cells(Ligne,94)</v>
      </c>
      <c r="D86" t="str">
        <f t="shared" si="3"/>
        <v>Cells(L,94).value=Dessous_unité_de_mesure</v>
      </c>
    </row>
    <row r="87" spans="1:4" x14ac:dyDescent="0.25">
      <c r="A87" t="s">
        <v>119</v>
      </c>
      <c r="B87">
        <v>95</v>
      </c>
      <c r="C87" t="str">
        <f t="shared" si="2"/>
        <v>Me.controls("Dessous_TA")=Ws.Cells(Ligne,95)</v>
      </c>
      <c r="D87" t="str">
        <f t="shared" si="3"/>
        <v>Cells(L,95).value=Dessous_TA</v>
      </c>
    </row>
    <row r="88" spans="1:4" x14ac:dyDescent="0.25">
      <c r="A88" t="s">
        <v>163</v>
      </c>
      <c r="B88">
        <v>96</v>
      </c>
      <c r="C88" t="str">
        <f t="shared" si="2"/>
        <v>Me.controls("Sous_vêtement_Layette_nb_elts")=Ws.Cells(Ligne,96)</v>
      </c>
      <c r="D88" t="str">
        <f t="shared" si="3"/>
        <v>Cells(L,96).value=Sous_vêtement_Layette_nb_elts</v>
      </c>
    </row>
    <row r="89" spans="1:4" x14ac:dyDescent="0.25">
      <c r="A89" t="s">
        <v>164</v>
      </c>
      <c r="B89">
        <v>97</v>
      </c>
      <c r="C89" t="str">
        <f t="shared" si="2"/>
        <v>Me.controls("Sous_vêtement_Layette_unité_de_mesure")=Ws.Cells(Ligne,97)</v>
      </c>
      <c r="D89" t="str">
        <f t="shared" si="3"/>
        <v>Cells(L,97).value=Sous_vêtement_Layette_unité_de_mesure</v>
      </c>
    </row>
    <row r="90" spans="1:4" x14ac:dyDescent="0.25">
      <c r="A90" t="s">
        <v>165</v>
      </c>
      <c r="B90">
        <v>98</v>
      </c>
      <c r="C90" t="str">
        <f t="shared" si="2"/>
        <v>Me.controls("Sous_vêtement_Layette_TA")=Ws.Cells(Ligne,98)</v>
      </c>
      <c r="D90" t="str">
        <f t="shared" si="3"/>
        <v>Cells(L,98).value=Sous_vêtement_Layette_TA</v>
      </c>
    </row>
    <row r="91" spans="1:4" x14ac:dyDescent="0.25">
      <c r="A91" t="s">
        <v>166</v>
      </c>
      <c r="B91">
        <v>99</v>
      </c>
      <c r="C91" t="str">
        <f t="shared" si="2"/>
        <v>Me.controls("Sous_vêtement_Enfant_nb_elts")=Ws.Cells(Ligne,99)</v>
      </c>
      <c r="D91" t="str">
        <f t="shared" si="3"/>
        <v>Cells(L,99).value=Sous_vêtement_Enfant_nb_elts</v>
      </c>
    </row>
    <row r="92" spans="1:4" x14ac:dyDescent="0.25">
      <c r="A92" t="s">
        <v>167</v>
      </c>
      <c r="B92">
        <v>100</v>
      </c>
      <c r="C92" t="str">
        <f t="shared" si="2"/>
        <v>Me.controls("Sous_vêtement_Enfant_unité_de_mesure")=Ws.Cells(Ligne,100)</v>
      </c>
      <c r="D92" t="str">
        <f t="shared" si="3"/>
        <v>Cells(L,100).value=Sous_vêtement_Enfant_unité_de_mesure</v>
      </c>
    </row>
    <row r="93" spans="1:4" x14ac:dyDescent="0.25">
      <c r="A93" t="s">
        <v>168</v>
      </c>
      <c r="B93">
        <v>101</v>
      </c>
      <c r="C93" t="str">
        <f t="shared" si="2"/>
        <v>Me.controls("Sous_vêtement_Enfant_TA")=Ws.Cells(Ligne,101)</v>
      </c>
      <c r="D93" t="str">
        <f t="shared" si="3"/>
        <v>Cells(L,101).value=Sous_vêtement_Enfant_TA</v>
      </c>
    </row>
    <row r="94" spans="1:4" x14ac:dyDescent="0.25">
      <c r="A94" t="s">
        <v>169</v>
      </c>
      <c r="B94">
        <v>102</v>
      </c>
      <c r="C94" t="str">
        <f t="shared" si="2"/>
        <v>Me.controls("Sous_vêtement_Femme_nb_elts")=Ws.Cells(Ligne,102)</v>
      </c>
      <c r="D94" t="str">
        <f t="shared" si="3"/>
        <v>Cells(L,102).value=Sous_vêtement_Femme_nb_elts</v>
      </c>
    </row>
    <row r="95" spans="1:4" x14ac:dyDescent="0.25">
      <c r="A95" t="s">
        <v>170</v>
      </c>
      <c r="B95">
        <v>103</v>
      </c>
      <c r="C95" t="str">
        <f t="shared" si="2"/>
        <v>Me.controls("Sous_vêtement_Femme_unité_de_mesure")=Ws.Cells(Ligne,103)</v>
      </c>
      <c r="D95" t="str">
        <f t="shared" si="3"/>
        <v>Cells(L,103).value=Sous_vêtement_Femme_unité_de_mesure</v>
      </c>
    </row>
    <row r="96" spans="1:4" x14ac:dyDescent="0.25">
      <c r="A96" t="s">
        <v>171</v>
      </c>
      <c r="B96">
        <v>104</v>
      </c>
      <c r="C96" t="str">
        <f t="shared" si="2"/>
        <v>Me.controls("Sous_vêtement_Femme_TA")=Ws.Cells(Ligne,104)</v>
      </c>
      <c r="D96" t="str">
        <f t="shared" si="3"/>
        <v>Cells(L,104).value=Sous_vêtement_Femme_TA</v>
      </c>
    </row>
    <row r="97" spans="1:4" x14ac:dyDescent="0.25">
      <c r="A97" t="s">
        <v>172</v>
      </c>
      <c r="B97">
        <v>105</v>
      </c>
      <c r="C97" t="str">
        <f t="shared" si="2"/>
        <v>Me.controls("Sous_vêtement_Homme_nb_elts")=Ws.Cells(Ligne,105)</v>
      </c>
      <c r="D97" t="str">
        <f t="shared" si="3"/>
        <v>Cells(L,105).value=Sous_vêtement_Homme_nb_elts</v>
      </c>
    </row>
    <row r="98" spans="1:4" x14ac:dyDescent="0.25">
      <c r="A98" t="s">
        <v>173</v>
      </c>
      <c r="B98">
        <v>106</v>
      </c>
      <c r="C98" t="str">
        <f t="shared" si="2"/>
        <v>Me.controls("Sous_vêtement_Homme_unité_de_mesure")=Ws.Cells(Ligne,106)</v>
      </c>
      <c r="D98" t="str">
        <f t="shared" si="3"/>
        <v>Cells(L,106).value=Sous_vêtement_Homme_unité_de_mesure</v>
      </c>
    </row>
    <row r="99" spans="1:4" x14ac:dyDescent="0.25">
      <c r="A99" t="s">
        <v>174</v>
      </c>
      <c r="B99">
        <v>107</v>
      </c>
      <c r="C99" t="str">
        <f t="shared" si="2"/>
        <v>Me.controls("Sous_vêtement_Homme_TA")=Ws.Cells(Ligne,107)</v>
      </c>
      <c r="D99" t="str">
        <f t="shared" si="3"/>
        <v>Cells(L,107).value=Sous_vêtement_Homme_TA</v>
      </c>
    </row>
    <row r="100" spans="1:4" x14ac:dyDescent="0.25">
      <c r="A100" t="s">
        <v>175</v>
      </c>
      <c r="B100">
        <v>108</v>
      </c>
      <c r="C100" t="str">
        <f t="shared" si="2"/>
        <v>Me.controls("Chaussettes_femme_nb_elts")=Ws.Cells(Ligne,108)</v>
      </c>
      <c r="D100" t="str">
        <f t="shared" si="3"/>
        <v>Cells(L,108).value=Chaussettes_femme_nb_elts</v>
      </c>
    </row>
    <row r="101" spans="1:4" x14ac:dyDescent="0.25">
      <c r="A101" t="s">
        <v>176</v>
      </c>
      <c r="B101">
        <v>109</v>
      </c>
      <c r="C101" t="str">
        <f t="shared" si="2"/>
        <v>Me.controls("Chaussettes_femme_unité_de_mesure")=Ws.Cells(Ligne,109)</v>
      </c>
      <c r="D101" t="str">
        <f t="shared" si="3"/>
        <v>Cells(L,109).value=Chaussettes_femme_unité_de_mesure</v>
      </c>
    </row>
    <row r="102" spans="1:4" x14ac:dyDescent="0.25">
      <c r="A102" t="s">
        <v>177</v>
      </c>
      <c r="B102">
        <v>110</v>
      </c>
      <c r="C102" t="str">
        <f t="shared" si="2"/>
        <v>Me.controls("Chaussettes_femme_TA")=Ws.Cells(Ligne,110)</v>
      </c>
      <c r="D102" t="str">
        <f t="shared" si="3"/>
        <v>Cells(L,110).value=Chaussettes_femme_TA</v>
      </c>
    </row>
    <row r="103" spans="1:4" x14ac:dyDescent="0.25">
      <c r="A103" t="s">
        <v>178</v>
      </c>
      <c r="B103">
        <v>111</v>
      </c>
      <c r="C103" t="str">
        <f t="shared" si="2"/>
        <v>Me.controls("Chaussettes_homme_nb_elts")=Ws.Cells(Ligne,111)</v>
      </c>
      <c r="D103" t="str">
        <f t="shared" si="3"/>
        <v>Cells(L,111).value=Chaussettes_homme_nb_elts</v>
      </c>
    </row>
    <row r="104" spans="1:4" x14ac:dyDescent="0.25">
      <c r="A104" t="s">
        <v>179</v>
      </c>
      <c r="B104">
        <v>112</v>
      </c>
      <c r="C104" t="str">
        <f t="shared" si="2"/>
        <v>Me.controls("Chaussettes_homme_unité_de_mesure")=Ws.Cells(Ligne,112)</v>
      </c>
      <c r="D104" t="str">
        <f t="shared" si="3"/>
        <v>Cells(L,112).value=Chaussettes_homme_unité_de_mesure</v>
      </c>
    </row>
    <row r="105" spans="1:4" x14ac:dyDescent="0.25">
      <c r="A105" t="s">
        <v>180</v>
      </c>
      <c r="B105">
        <v>113</v>
      </c>
      <c r="C105" t="str">
        <f t="shared" si="2"/>
        <v>Me.controls("Chaussettes_homme_TA")=Ws.Cells(Ligne,113)</v>
      </c>
      <c r="D105" t="str">
        <f t="shared" si="3"/>
        <v>Cells(L,113).value=Chaussettes_homme_TA</v>
      </c>
    </row>
    <row r="106" spans="1:4" x14ac:dyDescent="0.25">
      <c r="A106" t="s">
        <v>181</v>
      </c>
      <c r="B106">
        <v>114</v>
      </c>
      <c r="C106" t="str">
        <f t="shared" si="2"/>
        <v>Me.controls("Chaussettes_layette_nb_elts")=Ws.Cells(Ligne,114)</v>
      </c>
      <c r="D106" t="str">
        <f t="shared" si="3"/>
        <v>Cells(L,114).value=Chaussettes_layette_nb_elts</v>
      </c>
    </row>
    <row r="107" spans="1:4" x14ac:dyDescent="0.25">
      <c r="A107" t="s">
        <v>182</v>
      </c>
      <c r="B107">
        <v>115</v>
      </c>
      <c r="C107" t="str">
        <f t="shared" si="2"/>
        <v>Me.controls("Chaussettes_layette_unité_de_mesure")=Ws.Cells(Ligne,115)</v>
      </c>
      <c r="D107" t="str">
        <f t="shared" si="3"/>
        <v>Cells(L,115).value=Chaussettes_layette_unité_de_mesure</v>
      </c>
    </row>
    <row r="108" spans="1:4" x14ac:dyDescent="0.25">
      <c r="A108" t="s">
        <v>183</v>
      </c>
      <c r="B108">
        <v>116</v>
      </c>
      <c r="C108" t="str">
        <f t="shared" si="2"/>
        <v>Me.controls("Chaussettes_layette_TA")=Ws.Cells(Ligne,116)</v>
      </c>
      <c r="D108" t="str">
        <f t="shared" si="3"/>
        <v>Cells(L,116).value=Chaussettes_layette_TA</v>
      </c>
    </row>
    <row r="109" spans="1:4" x14ac:dyDescent="0.25">
      <c r="A109" t="s">
        <v>184</v>
      </c>
      <c r="B109">
        <v>117</v>
      </c>
      <c r="C109" t="str">
        <f t="shared" si="2"/>
        <v>Me.controls("Chaussettes_enfant_nb_elts")=Ws.Cells(Ligne,117)</v>
      </c>
      <c r="D109" t="str">
        <f t="shared" si="3"/>
        <v>Cells(L,117).value=Chaussettes_enfant_nb_elts</v>
      </c>
    </row>
    <row r="110" spans="1:4" x14ac:dyDescent="0.25">
      <c r="A110" t="s">
        <v>185</v>
      </c>
      <c r="B110">
        <v>118</v>
      </c>
      <c r="C110" t="str">
        <f t="shared" si="2"/>
        <v>Me.controls("Chaussettes_enfant_unité_de_mesure")=Ws.Cells(Ligne,118)</v>
      </c>
      <c r="D110" t="str">
        <f t="shared" si="3"/>
        <v>Cells(L,118).value=Chaussettes_enfant_unité_de_mesure</v>
      </c>
    </row>
    <row r="111" spans="1:4" x14ac:dyDescent="0.25">
      <c r="A111" t="s">
        <v>186</v>
      </c>
      <c r="B111">
        <v>119</v>
      </c>
      <c r="C111" t="str">
        <f t="shared" si="2"/>
        <v>Me.controls("Chaussettes_enfant_TA")=Ws.Cells(Ligne,119)</v>
      </c>
      <c r="D111" t="str">
        <f t="shared" si="3"/>
        <v>Cells(L,119).value=Chaussettes_enfant_TA</v>
      </c>
    </row>
    <row r="112" spans="1:4" x14ac:dyDescent="0.25">
      <c r="A112" t="s">
        <v>187</v>
      </c>
      <c r="B112">
        <v>120</v>
      </c>
      <c r="C112" t="str">
        <f t="shared" si="2"/>
        <v>Me.controls("Collants_pegbordable_nb_elts")=Ws.Cells(Ligne,120)</v>
      </c>
      <c r="D112" t="str">
        <f t="shared" si="3"/>
        <v>Cells(L,120).value=Collants_pegbordable_nb_elts</v>
      </c>
    </row>
    <row r="113" spans="1:4" x14ac:dyDescent="0.25">
      <c r="A113" t="s">
        <v>188</v>
      </c>
      <c r="B113">
        <v>121</v>
      </c>
      <c r="C113" t="str">
        <f t="shared" si="2"/>
        <v>Me.controls("Collants_pegbordable_unité_de_mesure")=Ws.Cells(Ligne,121)</v>
      </c>
      <c r="D113" t="str">
        <f t="shared" si="3"/>
        <v>Cells(L,121).value=Collants_pegbordable_unité_de_mesure</v>
      </c>
    </row>
    <row r="114" spans="1:4" x14ac:dyDescent="0.25">
      <c r="A114" t="s">
        <v>189</v>
      </c>
      <c r="B114">
        <v>122</v>
      </c>
      <c r="C114" t="str">
        <f t="shared" si="2"/>
        <v>Me.controls("Collants_pegbordable_TA")=Ws.Cells(Ligne,122)</v>
      </c>
      <c r="D114" t="str">
        <f t="shared" si="3"/>
        <v>Cells(L,122).value=Collants_pegbordable_TA</v>
      </c>
    </row>
    <row r="115" spans="1:4" x14ac:dyDescent="0.25">
      <c r="A115" t="s">
        <v>190</v>
      </c>
      <c r="B115">
        <v>123</v>
      </c>
      <c r="C115" t="str">
        <f t="shared" si="2"/>
        <v>Me.controls("Collants_tablette_nb_elts")=Ws.Cells(Ligne,123)</v>
      </c>
      <c r="D115" t="str">
        <f t="shared" si="3"/>
        <v>Cells(L,123).value=Collants_tablette_nb_elts</v>
      </c>
    </row>
    <row r="116" spans="1:4" x14ac:dyDescent="0.25">
      <c r="A116" t="s">
        <v>191</v>
      </c>
      <c r="B116">
        <v>124</v>
      </c>
      <c r="C116" t="str">
        <f t="shared" si="2"/>
        <v>Me.controls("Collants_tablette_unité_de_mesure")=Ws.Cells(Ligne,124)</v>
      </c>
      <c r="D116" t="str">
        <f t="shared" si="3"/>
        <v>Cells(L,124).value=Collants_tablette_unité_de_mesure</v>
      </c>
    </row>
    <row r="117" spans="1:4" x14ac:dyDescent="0.25">
      <c r="A117" t="s">
        <v>192</v>
      </c>
      <c r="B117">
        <v>125</v>
      </c>
      <c r="C117" t="str">
        <f t="shared" si="2"/>
        <v>Me.controls("Collants_tablette_TA")=Ws.Cells(Ligne,125)</v>
      </c>
      <c r="D117" t="str">
        <f t="shared" si="3"/>
        <v>Cells(L,125).value=Collants_tablette_TA</v>
      </c>
    </row>
    <row r="118" spans="1:4" x14ac:dyDescent="0.25">
      <c r="A118" t="s">
        <v>193</v>
      </c>
      <c r="B118">
        <v>126</v>
      </c>
      <c r="C118" t="str">
        <f t="shared" si="2"/>
        <v>Me.controls("Mercerie_nb_elts")=Ws.Cells(Ligne,126)</v>
      </c>
      <c r="D118" t="str">
        <f t="shared" si="3"/>
        <v>Cells(L,126).value=Mercerie_nb_elts</v>
      </c>
    </row>
    <row r="119" spans="1:4" x14ac:dyDescent="0.25">
      <c r="A119" t="s">
        <v>194</v>
      </c>
      <c r="B119">
        <v>127</v>
      </c>
      <c r="C119" t="str">
        <f t="shared" si="2"/>
        <v>Me.controls("Mercerie_unité_de_mesure")=Ws.Cells(Ligne,127)</v>
      </c>
      <c r="D119" t="str">
        <f t="shared" si="3"/>
        <v>Cells(L,127).value=Mercerie_unité_de_mesure</v>
      </c>
    </row>
    <row r="120" spans="1:4" x14ac:dyDescent="0.25">
      <c r="A120" t="s">
        <v>120</v>
      </c>
      <c r="B120">
        <v>128</v>
      </c>
      <c r="C120" t="str">
        <f t="shared" si="2"/>
        <v>Me.controls("Mercerie_TA")=Ws.Cells(Ligne,128)</v>
      </c>
      <c r="D120" t="str">
        <f t="shared" si="3"/>
        <v>Cells(L,128).value=Mercerie_TA</v>
      </c>
    </row>
    <row r="121" spans="1:4" x14ac:dyDescent="0.25">
      <c r="A121" t="s">
        <v>195</v>
      </c>
      <c r="B121">
        <v>129</v>
      </c>
      <c r="C121" t="str">
        <f t="shared" si="2"/>
        <v>Me.controls("Semelles_lacets_nb_elts")=Ws.Cells(Ligne,129)</v>
      </c>
      <c r="D121" t="str">
        <f t="shared" si="3"/>
        <v>Cells(L,129).value=Semelles_lacets_nb_elts</v>
      </c>
    </row>
    <row r="122" spans="1:4" x14ac:dyDescent="0.25">
      <c r="A122" t="s">
        <v>196</v>
      </c>
      <c r="B122">
        <v>130</v>
      </c>
      <c r="C122" t="str">
        <f t="shared" si="2"/>
        <v>Me.controls("Semelles_lacets_unité_de_mesure")=Ws.Cells(Ligne,130)</v>
      </c>
      <c r="D122" t="str">
        <f t="shared" si="3"/>
        <v>Cells(L,130).value=Semelles_lacets_unité_de_mesure</v>
      </c>
    </row>
    <row r="123" spans="1:4" x14ac:dyDescent="0.25">
      <c r="A123" t="s">
        <v>197</v>
      </c>
      <c r="B123">
        <v>131</v>
      </c>
      <c r="C123" t="str">
        <f t="shared" si="2"/>
        <v>Me.controls("Semelles_lacets_TA")=Ws.Cells(Ligne,131)</v>
      </c>
      <c r="D123" t="str">
        <f t="shared" si="3"/>
        <v>Cells(L,131).value=Semelles_lacets_TA</v>
      </c>
    </row>
    <row r="124" spans="1:4" x14ac:dyDescent="0.25">
      <c r="A124" t="s">
        <v>198</v>
      </c>
      <c r="B124">
        <v>132</v>
      </c>
      <c r="C124" t="str">
        <f t="shared" si="2"/>
        <v>Me.controls("Equipement_nb_elts")=Ws.Cells(Ligne,132)</v>
      </c>
      <c r="D124" t="str">
        <f t="shared" si="3"/>
        <v>Cells(L,132).value=Equipement_nb_elts</v>
      </c>
    </row>
    <row r="125" spans="1:4" x14ac:dyDescent="0.25">
      <c r="A125" t="s">
        <v>199</v>
      </c>
      <c r="B125">
        <v>133</v>
      </c>
      <c r="C125" t="str">
        <f t="shared" si="2"/>
        <v>Me.controls("Equipement_unité_de_mesure")=Ws.Cells(Ligne,133)</v>
      </c>
      <c r="D125" t="str">
        <f t="shared" si="3"/>
        <v>Cells(L,133).value=Equipement_unité_de_mesure</v>
      </c>
    </row>
    <row r="126" spans="1:4" x14ac:dyDescent="0.25">
      <c r="A126" t="s">
        <v>121</v>
      </c>
      <c r="B126">
        <v>134</v>
      </c>
      <c r="C126" t="str">
        <f t="shared" si="2"/>
        <v>Me.controls("Equipement_TA")=Ws.Cells(Ligne,134)</v>
      </c>
      <c r="D126" t="str">
        <f t="shared" si="3"/>
        <v>Cells(L,134).value=Equipement_TA</v>
      </c>
    </row>
    <row r="127" spans="1:4" x14ac:dyDescent="0.25">
      <c r="A127" t="s">
        <v>200</v>
      </c>
      <c r="B127">
        <v>135</v>
      </c>
      <c r="C127" t="str">
        <f t="shared" si="2"/>
        <v>Me.controls("Linge_de_maison_Gros_blanc_nb_elts")=Ws.Cells(Ligne,135)</v>
      </c>
      <c r="D127" t="str">
        <f t="shared" si="3"/>
        <v>Cells(L,135).value=Linge_de_maison_Gros_blanc_nb_elts</v>
      </c>
    </row>
    <row r="128" spans="1:4" x14ac:dyDescent="0.25">
      <c r="A128" t="s">
        <v>201</v>
      </c>
      <c r="B128">
        <v>136</v>
      </c>
      <c r="C128" t="str">
        <f t="shared" si="2"/>
        <v>Me.controls("Linge_de_maison_Gros_blanc_unité_de_mesure")=Ws.Cells(Ligne,136)</v>
      </c>
      <c r="D128" t="str">
        <f t="shared" si="3"/>
        <v>Cells(L,136).value=Linge_de_maison_Gros_blanc_unité_de_mesure</v>
      </c>
    </row>
    <row r="129" spans="1:4" x14ac:dyDescent="0.25">
      <c r="A129" t="s">
        <v>202</v>
      </c>
      <c r="B129">
        <v>137</v>
      </c>
      <c r="C129" t="str">
        <f t="shared" si="2"/>
        <v>Me.controls("Linge_de_maison_Gros_blanc_TA")=Ws.Cells(Ligne,137)</v>
      </c>
      <c r="D129" t="str">
        <f t="shared" si="3"/>
        <v>Cells(L,137).value=Linge_de_maison_Gros_blanc_TA</v>
      </c>
    </row>
    <row r="130" spans="1:4" x14ac:dyDescent="0.25">
      <c r="A130" t="s">
        <v>203</v>
      </c>
      <c r="B130">
        <v>138</v>
      </c>
      <c r="C130" t="str">
        <f t="shared" ref="C130:C156" si="4">"Me.controls"&amp;"("&amp;""""&amp;$A130&amp;""""&amp;")"&amp;"=Ws.Cells(Ligne,"&amp;$B130&amp;")"</f>
        <v>Me.controls("Linge_de_maison_ldl_nb_elts")=Ws.Cells(Ligne,138)</v>
      </c>
      <c r="D130" t="str">
        <f t="shared" ref="D130:D156" si="5">"Cells(L,"&amp;$B130&amp;").value="&amp;$A130</f>
        <v>Cells(L,138).value=Linge_de_maison_ldl_nb_elts</v>
      </c>
    </row>
    <row r="131" spans="1:4" x14ac:dyDescent="0.25">
      <c r="A131" t="s">
        <v>204</v>
      </c>
      <c r="B131">
        <v>139</v>
      </c>
      <c r="C131" t="str">
        <f t="shared" si="4"/>
        <v>Me.controls("Linge_de_maison_ldl_unité_de_mesure")=Ws.Cells(Ligne,139)</v>
      </c>
      <c r="D131" t="str">
        <f t="shared" si="5"/>
        <v>Cells(L,139).value=Linge_de_maison_ldl_unité_de_mesure</v>
      </c>
    </row>
    <row r="132" spans="1:4" x14ac:dyDescent="0.25">
      <c r="A132" t="s">
        <v>205</v>
      </c>
      <c r="B132">
        <v>140</v>
      </c>
      <c r="C132" t="str">
        <f t="shared" si="4"/>
        <v>Me.controls("Linge_de_maison_ldl_TA")=Ws.Cells(Ligne,140)</v>
      </c>
      <c r="D132" t="str">
        <f t="shared" si="5"/>
        <v>Cells(L,140).value=Linge_de_maison_ldl_TA</v>
      </c>
    </row>
    <row r="133" spans="1:4" x14ac:dyDescent="0.25">
      <c r="A133" t="s">
        <v>206</v>
      </c>
      <c r="B133">
        <v>141</v>
      </c>
      <c r="C133" t="str">
        <f t="shared" si="4"/>
        <v>Me.controls("Linge_de_maison_linge_de_toilette_nb_elts")=Ws.Cells(Ligne,141)</v>
      </c>
      <c r="D133" t="str">
        <f t="shared" si="5"/>
        <v>Cells(L,141).value=Linge_de_maison_linge_de_toilette_nb_elts</v>
      </c>
    </row>
    <row r="134" spans="1:4" x14ac:dyDescent="0.25">
      <c r="A134" t="s">
        <v>207</v>
      </c>
      <c r="B134">
        <v>142</v>
      </c>
      <c r="C134" t="str">
        <f t="shared" si="4"/>
        <v>Me.controls("Linge_de_maison_linge_de_toilette_unité_de_mesure")=Ws.Cells(Ligne,142)</v>
      </c>
      <c r="D134" t="str">
        <f t="shared" si="5"/>
        <v>Cells(L,142).value=Linge_de_maison_linge_de_toilette_unité_de_mesure</v>
      </c>
    </row>
    <row r="135" spans="1:4" x14ac:dyDescent="0.25">
      <c r="A135" t="s">
        <v>208</v>
      </c>
      <c r="B135">
        <v>143</v>
      </c>
      <c r="C135" t="str">
        <f t="shared" si="4"/>
        <v>Me.controls("Linge_de_maison_linge_de_toilette_TA")=Ws.Cells(Ligne,143)</v>
      </c>
      <c r="D135" t="str">
        <f t="shared" si="5"/>
        <v>Cells(L,143).value=Linge_de_maison_linge_de_toilette_TA</v>
      </c>
    </row>
    <row r="136" spans="1:4" x14ac:dyDescent="0.25">
      <c r="A136" t="s">
        <v>209</v>
      </c>
      <c r="B136">
        <v>144</v>
      </c>
      <c r="C136" t="str">
        <f t="shared" si="4"/>
        <v>Me.controls("Linge_de_maison_office_nb_elts")=Ws.Cells(Ligne,144)</v>
      </c>
      <c r="D136" t="str">
        <f t="shared" si="5"/>
        <v>Cells(L,144).value=Linge_de_maison_office_nb_elts</v>
      </c>
    </row>
    <row r="137" spans="1:4" x14ac:dyDescent="0.25">
      <c r="A137" t="s">
        <v>210</v>
      </c>
      <c r="B137">
        <v>145</v>
      </c>
      <c r="C137" t="str">
        <f t="shared" si="4"/>
        <v>Me.controls("Linge_de_maison_office_unité_de_mesure")=Ws.Cells(Ligne,145)</v>
      </c>
      <c r="D137" t="str">
        <f t="shared" si="5"/>
        <v>Cells(L,145).value=Linge_de_maison_office_unité_de_mesure</v>
      </c>
    </row>
    <row r="138" spans="1:4" x14ac:dyDescent="0.25">
      <c r="A138" t="s">
        <v>211</v>
      </c>
      <c r="B138">
        <v>146</v>
      </c>
      <c r="C138" t="str">
        <f t="shared" si="4"/>
        <v>Me.controls("Linge_de_maison_office_TA")=Ws.Cells(Ligne,146)</v>
      </c>
      <c r="D138" t="str">
        <f t="shared" si="5"/>
        <v>Cells(L,146).value=Linge_de_maison_office_TA</v>
      </c>
    </row>
    <row r="139" spans="1:4" x14ac:dyDescent="0.25">
      <c r="A139" t="s">
        <v>212</v>
      </c>
      <c r="B139">
        <v>147</v>
      </c>
      <c r="C139" t="str">
        <f t="shared" si="4"/>
        <v>Me.controls("Linge_de_maison_déco_nb_elts")=Ws.Cells(Ligne,147)</v>
      </c>
      <c r="D139" t="str">
        <f t="shared" si="5"/>
        <v>Cells(L,147).value=Linge_de_maison_déco_nb_elts</v>
      </c>
    </row>
    <row r="140" spans="1:4" x14ac:dyDescent="0.25">
      <c r="A140" t="s">
        <v>213</v>
      </c>
      <c r="B140">
        <v>148</v>
      </c>
      <c r="C140" t="str">
        <f t="shared" si="4"/>
        <v>Me.controls("Linge_de_maison_déco_unité_de_mesure")=Ws.Cells(Ligne,148)</v>
      </c>
      <c r="D140" t="str">
        <f t="shared" si="5"/>
        <v>Cells(L,148).value=Linge_de_maison_déco_unité_de_mesure</v>
      </c>
    </row>
    <row r="141" spans="1:4" x14ac:dyDescent="0.25">
      <c r="A141" t="s">
        <v>214</v>
      </c>
      <c r="B141">
        <v>149</v>
      </c>
      <c r="C141" t="str">
        <f t="shared" si="4"/>
        <v>Me.controls("Linge_de_maison_déco_TA")=Ws.Cells(Ligne,149)</v>
      </c>
      <c r="D141" t="str">
        <f t="shared" si="5"/>
        <v>Cells(L,149).value=Linge_de_maison_déco_TA</v>
      </c>
    </row>
    <row r="142" spans="1:4" x14ac:dyDescent="0.25">
      <c r="A142" t="s">
        <v>215</v>
      </c>
      <c r="B142">
        <v>150</v>
      </c>
      <c r="C142" t="str">
        <f t="shared" si="4"/>
        <v>Me.controls("gpu_nb_elts")=Ws.Cells(Ligne,150)</v>
      </c>
      <c r="D142" t="str">
        <f t="shared" si="5"/>
        <v>Cells(L,150).value=gpu_nb_elts</v>
      </c>
    </row>
    <row r="143" spans="1:4" x14ac:dyDescent="0.25">
      <c r="A143" t="s">
        <v>216</v>
      </c>
      <c r="B143">
        <v>151</v>
      </c>
      <c r="C143" t="str">
        <f t="shared" si="4"/>
        <v>Me.controls("gpu_unité_de_mesure")=Ws.Cells(Ligne,151)</v>
      </c>
      <c r="D143" t="str">
        <f t="shared" si="5"/>
        <v>Cells(L,151).value=gpu_unité_de_mesure</v>
      </c>
    </row>
    <row r="144" spans="1:4" x14ac:dyDescent="0.25">
      <c r="A144" t="s">
        <v>122</v>
      </c>
      <c r="B144">
        <v>152</v>
      </c>
      <c r="C144" t="str">
        <f t="shared" si="4"/>
        <v>Me.controls("gpu_TA")=Ws.Cells(Ligne,152)</v>
      </c>
      <c r="D144" t="str">
        <f t="shared" si="5"/>
        <v>Cells(L,152).value=gpu_TA</v>
      </c>
    </row>
    <row r="145" spans="1:4" x14ac:dyDescent="0.25">
      <c r="A145" t="s">
        <v>217</v>
      </c>
      <c r="B145">
        <v>153</v>
      </c>
      <c r="C145" t="str">
        <f t="shared" si="4"/>
        <v>Me.controls("pue_nb_elts")=Ws.Cells(Ligne,153)</v>
      </c>
      <c r="D145" t="str">
        <f t="shared" si="5"/>
        <v>Cells(L,153).value=pue_nb_elts</v>
      </c>
    </row>
    <row r="146" spans="1:4" x14ac:dyDescent="0.25">
      <c r="A146" t="s">
        <v>218</v>
      </c>
      <c r="B146">
        <v>154</v>
      </c>
      <c r="C146" t="str">
        <f t="shared" si="4"/>
        <v>Me.controls("pue_unité_de_mesure")=Ws.Cells(Ligne,154)</v>
      </c>
      <c r="D146" t="str">
        <f t="shared" si="5"/>
        <v>Cells(L,154).value=pue_unité_de_mesure</v>
      </c>
    </row>
    <row r="147" spans="1:4" x14ac:dyDescent="0.25">
      <c r="A147" t="s">
        <v>123</v>
      </c>
      <c r="B147">
        <v>155</v>
      </c>
      <c r="C147" t="str">
        <f t="shared" si="4"/>
        <v>Me.controls("pue_TA")=Ws.Cells(Ligne,155)</v>
      </c>
      <c r="D147" t="str">
        <f t="shared" si="5"/>
        <v>Cells(L,155).value=pue_TA</v>
      </c>
    </row>
    <row r="148" spans="1:4" x14ac:dyDescent="0.25">
      <c r="A148" t="s">
        <v>219</v>
      </c>
      <c r="B148">
        <v>156</v>
      </c>
      <c r="C148" t="str">
        <f t="shared" si="4"/>
        <v>Me.controls("Accessoires_nb_elts")=Ws.Cells(Ligne,156)</v>
      </c>
      <c r="D148" t="str">
        <f t="shared" si="5"/>
        <v>Cells(L,156).value=Accessoires_nb_elts</v>
      </c>
    </row>
    <row r="149" spans="1:4" x14ac:dyDescent="0.25">
      <c r="A149" t="s">
        <v>220</v>
      </c>
      <c r="B149">
        <v>157</v>
      </c>
      <c r="C149" t="str">
        <f t="shared" si="4"/>
        <v>Me.controls("Accessoires_unité_de_mesure")=Ws.Cells(Ligne,157)</v>
      </c>
      <c r="D149" t="str">
        <f t="shared" si="5"/>
        <v>Cells(L,157).value=Accessoires_unité_de_mesure</v>
      </c>
    </row>
    <row r="150" spans="1:4" x14ac:dyDescent="0.25">
      <c r="A150" t="s">
        <v>124</v>
      </c>
      <c r="B150">
        <v>158</v>
      </c>
      <c r="C150" t="str">
        <f t="shared" si="4"/>
        <v>Me.controls("Accessoires_TA")=Ws.Cells(Ligne,158)</v>
      </c>
      <c r="D150" t="str">
        <f t="shared" si="5"/>
        <v>Cells(L,158).value=Accessoires_TA</v>
      </c>
    </row>
    <row r="151" spans="1:4" x14ac:dyDescent="0.25">
      <c r="A151" t="s">
        <v>221</v>
      </c>
      <c r="B151">
        <v>159</v>
      </c>
      <c r="C151" t="str">
        <f t="shared" si="4"/>
        <v>Me.controls("Chaussure_extérieur_nb_elts")=Ws.Cells(Ligne,159)</v>
      </c>
      <c r="D151" t="str">
        <f t="shared" si="5"/>
        <v>Cells(L,159).value=Chaussure_extérieur_nb_elts</v>
      </c>
    </row>
    <row r="152" spans="1:4" x14ac:dyDescent="0.25">
      <c r="A152" t="s">
        <v>222</v>
      </c>
      <c r="B152">
        <v>160</v>
      </c>
      <c r="C152" t="str">
        <f t="shared" si="4"/>
        <v>Me.controls("Chaussure_extérieur_unité_de_mesure")=Ws.Cells(Ligne,160)</v>
      </c>
      <c r="D152" t="str">
        <f t="shared" si="5"/>
        <v>Cells(L,160).value=Chaussure_extérieur_unité_de_mesure</v>
      </c>
    </row>
    <row r="153" spans="1:4" x14ac:dyDescent="0.25">
      <c r="A153" t="s">
        <v>223</v>
      </c>
      <c r="B153">
        <v>161</v>
      </c>
      <c r="C153" t="str">
        <f t="shared" si="4"/>
        <v>Me.controls("Chaussure_extérieur_TA")=Ws.Cells(Ligne,161)</v>
      </c>
      <c r="D153" t="str">
        <f t="shared" si="5"/>
        <v>Cells(L,161).value=Chaussure_extérieur_TA</v>
      </c>
    </row>
    <row r="154" spans="1:4" x14ac:dyDescent="0.25">
      <c r="A154" t="s">
        <v>224</v>
      </c>
      <c r="B154">
        <v>162</v>
      </c>
      <c r="C154" t="str">
        <f t="shared" si="4"/>
        <v>Me.controls("Chaussure_intérieur_nb_elts")=Ws.Cells(Ligne,162)</v>
      </c>
      <c r="D154" t="str">
        <f t="shared" si="5"/>
        <v>Cells(L,162).value=Chaussure_intérieur_nb_elts</v>
      </c>
    </row>
    <row r="155" spans="1:4" x14ac:dyDescent="0.25">
      <c r="A155" t="s">
        <v>225</v>
      </c>
      <c r="B155">
        <v>163</v>
      </c>
      <c r="C155" t="str">
        <f t="shared" si="4"/>
        <v>Me.controls("Chaussure_intérieur_unité_de_mesure")=Ws.Cells(Ligne,163)</v>
      </c>
      <c r="D155" t="str">
        <f t="shared" si="5"/>
        <v>Cells(L,163).value=Chaussure_intérieur_unité_de_mesure</v>
      </c>
    </row>
    <row r="156" spans="1:4" x14ac:dyDescent="0.25">
      <c r="A156" t="s">
        <v>226</v>
      </c>
      <c r="B156">
        <v>164</v>
      </c>
      <c r="C156" t="str">
        <f t="shared" si="4"/>
        <v>Me.controls("Chaussure_intérieur_TA")=Ws.Cells(Ligne,164)</v>
      </c>
      <c r="D156" t="str">
        <f t="shared" si="5"/>
        <v>Cells(L,164).value=Chaussure_intérieur_TA</v>
      </c>
    </row>
    <row r="791" spans="1:162" x14ac:dyDescent="0.25">
      <c r="A791" t="s">
        <v>96</v>
      </c>
      <c r="BE791" t="s">
        <v>58</v>
      </c>
      <c r="BH791" t="s">
        <v>63</v>
      </c>
      <c r="BK791" t="s">
        <v>61</v>
      </c>
      <c r="BN791" t="s">
        <v>62</v>
      </c>
      <c r="BQ791" t="s">
        <v>57</v>
      </c>
      <c r="BT791" t="s">
        <v>57</v>
      </c>
      <c r="BW791" t="s">
        <v>64</v>
      </c>
      <c r="BZ791" t="s">
        <v>97</v>
      </c>
      <c r="CC791" t="s">
        <v>97</v>
      </c>
      <c r="CF791" t="s">
        <v>98</v>
      </c>
      <c r="CI791" t="s">
        <v>99</v>
      </c>
      <c r="CL791" t="s">
        <v>100</v>
      </c>
      <c r="CR791" t="s">
        <v>101</v>
      </c>
      <c r="CU791" t="s">
        <v>102</v>
      </c>
      <c r="CX791" t="s">
        <v>103</v>
      </c>
      <c r="DA791" t="s">
        <v>104</v>
      </c>
      <c r="DD791" t="s">
        <v>63</v>
      </c>
      <c r="DG791" t="s">
        <v>103</v>
      </c>
      <c r="DJ791" t="s">
        <v>105</v>
      </c>
      <c r="DM791" t="s">
        <v>102</v>
      </c>
      <c r="DP791" t="s">
        <v>61</v>
      </c>
      <c r="DS791" t="s">
        <v>106</v>
      </c>
      <c r="DV791" t="s">
        <v>63</v>
      </c>
      <c r="DY791" t="s">
        <v>107</v>
      </c>
      <c r="EE791" t="s">
        <v>100</v>
      </c>
      <c r="EH791" t="s">
        <v>103</v>
      </c>
      <c r="EK791" t="s">
        <v>103</v>
      </c>
      <c r="EN791" t="s">
        <v>108</v>
      </c>
      <c r="EQ791" t="s">
        <v>109</v>
      </c>
      <c r="ET791" t="s">
        <v>110</v>
      </c>
      <c r="EW791" t="s">
        <v>111</v>
      </c>
      <c r="EZ791" t="s">
        <v>110</v>
      </c>
      <c r="FC791" t="s">
        <v>112</v>
      </c>
      <c r="FF79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recap_codes</vt:lpstr>
      <vt:lpstr>vocabulaire</vt:lpstr>
      <vt:lpstr>codes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ARDIBUS</dc:creator>
  <cp:lastModifiedBy>nifranco</cp:lastModifiedBy>
  <dcterms:created xsi:type="dcterms:W3CDTF">2017-09-04T12:08:51Z</dcterms:created>
  <dcterms:modified xsi:type="dcterms:W3CDTF">2017-10-12T10:04:38Z</dcterms:modified>
</cp:coreProperties>
</file>