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onepoint365-my.sharepoint.com/personal/n_francois_groupeonepoint_com/Documents/Documents/TotalEnergies/"/>
    </mc:Choice>
  </mc:AlternateContent>
  <xr:revisionPtr revIDLastSave="6" documentId="8_{A9872D59-4AFC-4653-A876-2956EC1AD687}" xr6:coauthVersionLast="47" xr6:coauthVersionMax="47" xr10:uidLastSave="{6922977C-EE09-443B-B2A2-33B59DBDCA6E}"/>
  <bookViews>
    <workbookView xWindow="-120" yWindow="-120" windowWidth="29040" windowHeight="15840" activeTab="3" xr2:uid="{31829620-AD61-4251-A3E1-693B59DEB954}"/>
  </bookViews>
  <sheets>
    <sheet name="C" sheetId="717" r:id="rId1"/>
    <sheet name="B" sheetId="716" r:id="rId2"/>
    <sheet name="A" sheetId="715" r:id="rId3"/>
    <sheet name="BDD" sheetId="714" r:id="rId4"/>
  </sheets>
  <externalReferences>
    <externalReference r:id="rId5"/>
  </externalReferences>
  <definedNames>
    <definedName name="ListeBU" localSheetId="2">[1]Parametre!$A$7:$A$16</definedName>
    <definedName name="ListeBU" localSheetId="1">[1]Parametre!$A$7:$A$16</definedName>
    <definedName name="ListeBU" localSheetId="0">[1]Parametre!$A$7:$A$16</definedName>
    <definedName name="ListeBU">#REF!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2" i="717" l="1"/>
  <c r="K62" i="717"/>
  <c r="J62" i="717"/>
  <c r="I62" i="717"/>
  <c r="H62" i="717"/>
  <c r="G62" i="717"/>
  <c r="F62" i="717"/>
  <c r="E62" i="717"/>
  <c r="I56" i="717"/>
  <c r="I53" i="717"/>
  <c r="H53" i="717"/>
  <c r="G53" i="717"/>
  <c r="F53" i="717"/>
  <c r="E53" i="717"/>
  <c r="L47" i="717"/>
  <c r="L53" i="717" s="1"/>
  <c r="K47" i="717"/>
  <c r="K53" i="717" s="1"/>
  <c r="J47" i="717"/>
  <c r="J53" i="717" s="1"/>
  <c r="I44" i="717"/>
  <c r="H44" i="717"/>
  <c r="G44" i="717"/>
  <c r="F44" i="717"/>
  <c r="E44" i="717"/>
  <c r="L38" i="717"/>
  <c r="L44" i="717" s="1"/>
  <c r="K38" i="717"/>
  <c r="K44" i="717" s="1"/>
  <c r="J38" i="717"/>
  <c r="J44" i="717" s="1"/>
  <c r="L35" i="717"/>
  <c r="K35" i="717"/>
  <c r="I35" i="717"/>
  <c r="H35" i="717"/>
  <c r="G35" i="717"/>
  <c r="F35" i="717"/>
  <c r="E35" i="717"/>
  <c r="J32" i="717"/>
  <c r="J35" i="717" s="1"/>
  <c r="L26" i="717"/>
  <c r="K26" i="717"/>
  <c r="J26" i="717"/>
  <c r="I26" i="717"/>
  <c r="H26" i="717"/>
  <c r="G26" i="717"/>
  <c r="F26" i="717"/>
  <c r="E26" i="717"/>
  <c r="J20" i="717"/>
  <c r="L17" i="717"/>
  <c r="K17" i="717"/>
  <c r="J17" i="717"/>
  <c r="I17" i="717"/>
  <c r="H17" i="717"/>
  <c r="G17" i="717"/>
  <c r="F17" i="717"/>
  <c r="E17" i="717"/>
  <c r="L8" i="717"/>
  <c r="K8" i="717"/>
  <c r="J8" i="717"/>
  <c r="I8" i="717"/>
  <c r="H8" i="717"/>
  <c r="G8" i="717"/>
  <c r="F8" i="717"/>
  <c r="E8" i="717"/>
  <c r="I2" i="717"/>
  <c r="E8" i="716"/>
  <c r="F8" i="716"/>
  <c r="G8" i="716"/>
  <c r="H8" i="716"/>
  <c r="I8" i="716"/>
  <c r="J8" i="716"/>
  <c r="K8" i="716"/>
  <c r="L8" i="716"/>
  <c r="L35" i="715"/>
  <c r="K35" i="715"/>
  <c r="J35" i="715"/>
  <c r="I35" i="715"/>
  <c r="H35" i="715"/>
  <c r="G35" i="715"/>
  <c r="F30" i="715"/>
  <c r="F35" i="715" s="1"/>
  <c r="E30" i="715"/>
  <c r="E35" i="715" s="1"/>
  <c r="L26" i="715"/>
  <c r="K26" i="715"/>
  <c r="J26" i="715"/>
  <c r="I26" i="715"/>
  <c r="H26" i="715"/>
  <c r="G26" i="715"/>
  <c r="F21" i="715"/>
  <c r="F26" i="715" s="1"/>
  <c r="E21" i="715"/>
  <c r="E26" i="715" s="1"/>
  <c r="L17" i="715"/>
  <c r="K17" i="715"/>
  <c r="J17" i="715"/>
  <c r="I17" i="715"/>
  <c r="H17" i="715"/>
  <c r="G17" i="715"/>
  <c r="F11" i="715"/>
  <c r="F17" i="715" s="1"/>
  <c r="E11" i="715"/>
  <c r="E17" i="715" s="1"/>
  <c r="L8" i="715"/>
  <c r="K8" i="715"/>
  <c r="J8" i="715"/>
  <c r="I8" i="715"/>
  <c r="H8" i="715"/>
  <c r="G8" i="715"/>
  <c r="F5" i="715"/>
  <c r="F8" i="715" s="1"/>
  <c r="E5" i="715"/>
  <c r="E8" i="715" s="1"/>
  <c r="A2" i="714" l="1"/>
  <c r="A3" i="714" s="1"/>
  <c r="A4" i="714" s="1"/>
  <c r="A5" i="714" s="1"/>
  <c r="A6" i="714" s="1"/>
  <c r="A7" i="714" s="1"/>
  <c r="A8" i="714" s="1"/>
  <c r="A9" i="714" s="1"/>
  <c r="A10" i="714" s="1"/>
  <c r="A11" i="714" s="1"/>
  <c r="A12" i="714" s="1"/>
  <c r="A13" i="7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 CANNEVA</author>
  </authors>
  <commentList>
    <comment ref="K2" authorId="0" shapeId="0" xr:uid="{626FCFED-9DBC-40AC-A47F-8C5725DE0587}">
      <text>
        <r>
          <rPr>
            <b/>
            <sz val="9"/>
            <color indexed="81"/>
            <rFont val="Tahoma"/>
            <charset val="1"/>
          </rPr>
          <t>Eric CANNEVA:</t>
        </r>
        <r>
          <rPr>
            <sz val="9"/>
            <color indexed="81"/>
            <rFont val="Tahoma"/>
            <charset val="1"/>
          </rPr>
          <t xml:space="preserve">
Référence  Energy Management 
Hypothèses :
Un constat de 5 erreurs de transaction sur 3 ans a été fait 
Moyenne de 100K€ par erreur par centrale (700K€ pour les 7 centrales)
50% des cas ont été constatés pour que toutes les centrales soient impactées et 50% pour que ce soit une seule
La mise en place d’ASTUCE/GPM7 supprimerait ces erreurs
Nous avons extrapolé sur les 7 centrales à compter de septembre 2021
Calcul 
 (2,5*100 + 2,5*700) / 3 = 667K€/an de gains potentiels 
 (1 centrale impactée 2,5 fois sur 3 ans, soit 100K€ x2,5 +  toutes les centrales impactées 2,5 fois sur 3 ans, soit 700K€ x2,5) divisé par 3 ans
</t>
        </r>
      </text>
    </comment>
    <comment ref="K20" authorId="0" shapeId="0" xr:uid="{1CE36D4B-E4B9-4BD9-892D-8EE1C70F8914}">
      <text>
        <r>
          <rPr>
            <b/>
            <sz val="9"/>
            <color indexed="81"/>
            <rFont val="Tahoma"/>
            <charset val="1"/>
          </rPr>
          <t>Eric CANNEVA:</t>
        </r>
        <r>
          <rPr>
            <sz val="9"/>
            <color indexed="81"/>
            <rFont val="Tahoma"/>
            <charset val="1"/>
          </rPr>
          <t xml:space="preserve">
Référence  Analyse réalisée pour DexPro (Engie EP)
Hypothèses :
La mise en place d’une GMAO permet d’économiser entre 30 et 50% de la maintenance non planifiée. 
L’hypothèse prise pour ce calcul est de 20% pour prendre un cas réaliste pour CCGT
Les coûts de maintenance des fortuits sur 2020 est de 4M€ pour 5 sites et donc de 5,6 M€ extrapolé sur 7 sites
Calcul 
 20% * 5,6 = 1.1 M€
</t>
        </r>
      </text>
    </comment>
  </commentList>
</comments>
</file>

<file path=xl/sharedStrings.xml><?xml version="1.0" encoding="utf-8"?>
<sst xmlns="http://schemas.openxmlformats.org/spreadsheetml/2006/main" count="431" uniqueCount="78">
  <si>
    <t>Types de gains</t>
  </si>
  <si>
    <t>Activity efficiency</t>
  </si>
  <si>
    <t>Business increase</t>
  </si>
  <si>
    <t>Client relation</t>
  </si>
  <si>
    <t>Cost Reduction</t>
  </si>
  <si>
    <t>Others</t>
  </si>
  <si>
    <t>Project name</t>
  </si>
  <si>
    <t>BU</t>
  </si>
  <si>
    <t>TDF</t>
  </si>
  <si>
    <t>Yes</t>
  </si>
  <si>
    <t>New ?</t>
  </si>
  <si>
    <t>Cost 2021</t>
  </si>
  <si>
    <t>BU 2022</t>
  </si>
  <si>
    <t>BU 2023</t>
  </si>
  <si>
    <t>VALUE 2021 (real)</t>
  </si>
  <si>
    <t>VALUE 2022 (expected)</t>
  </si>
  <si>
    <t>VALUE 2023 (expected)</t>
  </si>
  <si>
    <t>VALUE 2024 (expected)</t>
  </si>
  <si>
    <t>VALUE 2025 (expected)</t>
  </si>
  <si>
    <t>Comments</t>
  </si>
  <si>
    <t>Total</t>
  </si>
  <si>
    <t xml:space="preserve">Contact </t>
  </si>
  <si>
    <t>X</t>
  </si>
  <si>
    <t>Run</t>
  </si>
  <si>
    <t>Statut</t>
  </si>
  <si>
    <t>No</t>
  </si>
  <si>
    <t>Build BU</t>
  </si>
  <si>
    <t>TDF?</t>
  </si>
  <si>
    <t>NEW?</t>
  </si>
  <si>
    <t>CONTACT</t>
  </si>
  <si>
    <t>STATUT</t>
  </si>
  <si>
    <t>COST 2021 ACTIVITY EFFICIENCY</t>
  </si>
  <si>
    <t>COST 2021 BUSINESS INCREASE</t>
  </si>
  <si>
    <t>COST 2021 CLIENT RELATION</t>
  </si>
  <si>
    <t>COST 2021 COST REDUCTION</t>
  </si>
  <si>
    <t>COST 2021 OTHERS</t>
  </si>
  <si>
    <t>BU 2022 ACTIVITY EFFICIENCY</t>
  </si>
  <si>
    <t>BU 2022 BUSINESS INCREASE</t>
  </si>
  <si>
    <t>BU 2022 CLIENT RELATION</t>
  </si>
  <si>
    <t>BU 2022 COST REDUCTION</t>
  </si>
  <si>
    <t>BU 2022 OTHERS</t>
  </si>
  <si>
    <t>BU 2023 ACTIVITY EFFICIENCY</t>
  </si>
  <si>
    <t>BU 2023 BUSINESS INCREASE</t>
  </si>
  <si>
    <t>BU 2023 CLIENT RELATION</t>
  </si>
  <si>
    <t>BU 2023 COST REDUCTION</t>
  </si>
  <si>
    <t>BU 2023 OTHERS</t>
  </si>
  <si>
    <t>VALUE 2021 (real) ACTIVITY EFFICIENCY</t>
  </si>
  <si>
    <t>VALUE 2021 (real) BUSINESS INCREASE</t>
  </si>
  <si>
    <t>VALUE 2021 (real) CLIENT RELATION</t>
  </si>
  <si>
    <t>VALUE 2021 (real) COST REDUCTION</t>
  </si>
  <si>
    <t>VALUE 2021 (real) OTHERS</t>
  </si>
  <si>
    <t>VALUE 2022 (expected) ACTIVITY EFFICIENCY</t>
  </si>
  <si>
    <t>VALUE 2023 (expected) ACTIVITY EFFICIENCY</t>
  </si>
  <si>
    <t>VALUE 2024 (expected) ACTIVITY EFFICIENCY</t>
  </si>
  <si>
    <t>VALUE 2025 (expected) ACTIVITY EFFICIENCY</t>
  </si>
  <si>
    <t>VALUE 2022 (expected) BUSINESS INCREASE</t>
  </si>
  <si>
    <t>VALUE 2023 (expected) BUSINESS INCREASE</t>
  </si>
  <si>
    <t>VALUE 2024 (expected) BUSINESS INCREASE</t>
  </si>
  <si>
    <t>VALUE 2025 (expected) BUSINESS INCREASE</t>
  </si>
  <si>
    <t>VALUE 2022 (expected) CLIENT RELATION</t>
  </si>
  <si>
    <t>VALUE 2023 (expected) CLIENT RELATION</t>
  </si>
  <si>
    <t>VALUE 2024 (expected) CLIENT RELATION</t>
  </si>
  <si>
    <t>VALUE 2025 (expected) CLIENT RELATION</t>
  </si>
  <si>
    <t>VALUE 2022 (expected) COST REDUCTION</t>
  </si>
  <si>
    <t>VALUE 2023 (expected) COST REDUCTION</t>
  </si>
  <si>
    <t>VALUE 2024 (expected) COST REDUCTION</t>
  </si>
  <si>
    <t>VALUE 2025 (expected) COST REDUCTION</t>
  </si>
  <si>
    <t>VALUE 2022 (expected) OTHERS</t>
  </si>
  <si>
    <t>VALUE 2023 (expected) OTHERS</t>
  </si>
  <si>
    <t>VALUE 2024 (expected) OTHERS</t>
  </si>
  <si>
    <t>VALUE 2025 (expected) OTHERS</t>
  </si>
  <si>
    <t>COMMENTS</t>
  </si>
  <si>
    <t>PROJECT NAME</t>
  </si>
  <si>
    <t>A</t>
  </si>
  <si>
    <t>B</t>
  </si>
  <si>
    <t>C</t>
  </si>
  <si>
    <t>Z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</si>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</sst>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&quot;\ \K&quot;€&quot;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rgb="FFFFFFFF"/>
      <name val="Calibri"/>
      <family val="2"/>
      <scheme val="minor"/>
    </font>
    <font>
      <b/>
      <sz val="11"/>
      <color theme="4"/>
      <name val="Calibri"/>
      <family val="2"/>
      <scheme val="minor"/>
    </font>
    <font>
      <i/>
      <sz val="11"/>
      <color theme="4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80808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5"/>
        <bgColor rgb="FF000000"/>
      </patternFill>
    </fill>
    <fill>
      <patternFill patternType="solid">
        <fgColor theme="8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/>
        <bgColor indexed="64"/>
      </patternFill>
    </fill>
  </fills>
  <borders count="13">
    <border>
      <left/>
      <right/>
      <top/>
      <bottom/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/>
      <diagonal/>
    </border>
    <border>
      <left/>
      <right style="medium">
        <color theme="4" tint="-0.499984740745262"/>
      </right>
      <top/>
      <bottom/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 style="medium">
        <color theme="4" tint="-0.499984740745262"/>
      </left>
      <right/>
      <top style="double">
        <color theme="4" tint="-0.499984740745262"/>
      </top>
      <bottom style="medium">
        <color theme="4" tint="-0.499984740745262"/>
      </bottom>
      <diagonal/>
    </border>
    <border>
      <left/>
      <right/>
      <top style="double">
        <color theme="4" tint="-0.499984740745262"/>
      </top>
      <bottom style="medium">
        <color theme="4" tint="-0.499984740745262"/>
      </bottom>
      <diagonal/>
    </border>
    <border>
      <left/>
      <right style="medium">
        <color theme="4" tint="-0.499984740745262"/>
      </right>
      <top style="double">
        <color theme="4" tint="-0.499984740745262"/>
      </top>
      <bottom style="medium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vertical="center" wrapText="1"/>
    </xf>
    <xf numFmtId="0" fontId="2" fillId="2" borderId="0" xfId="0" applyFont="1" applyFill="1" applyAlignment="1">
      <alignment vertical="center" wrapText="1"/>
    </xf>
    <xf numFmtId="0" fontId="4" fillId="3" borderId="1" xfId="0" applyFont="1" applyFill="1" applyBorder="1"/>
    <xf numFmtId="0" fontId="4" fillId="3" borderId="4" xfId="0" applyFont="1" applyFill="1" applyBorder="1"/>
    <xf numFmtId="0" fontId="4" fillId="3" borderId="6" xfId="0" applyFont="1" applyFill="1" applyBorder="1"/>
    <xf numFmtId="0" fontId="3" fillId="3" borderId="9" xfId="0" applyFont="1" applyFill="1" applyBorder="1"/>
    <xf numFmtId="0" fontId="6" fillId="3" borderId="12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164" fontId="0" fillId="3" borderId="2" xfId="0" applyNumberFormat="1" applyFill="1" applyBorder="1"/>
    <xf numFmtId="164" fontId="0" fillId="3" borderId="3" xfId="0" applyNumberFormat="1" applyFill="1" applyBorder="1"/>
    <xf numFmtId="164" fontId="0" fillId="3" borderId="5" xfId="0" applyNumberFormat="1" applyFill="1" applyBorder="1"/>
    <xf numFmtId="164" fontId="0" fillId="3" borderId="7" xfId="0" applyNumberFormat="1" applyFill="1" applyBorder="1"/>
    <xf numFmtId="164" fontId="0" fillId="3" borderId="8" xfId="0" applyNumberFormat="1" applyFill="1" applyBorder="1"/>
    <xf numFmtId="164" fontId="0" fillId="3" borderId="10" xfId="0" applyNumberFormat="1" applyFill="1" applyBorder="1"/>
    <xf numFmtId="164" fontId="0" fillId="3" borderId="11" xfId="0" applyNumberFormat="1" applyFill="1" applyBorder="1"/>
    <xf numFmtId="0" fontId="11" fillId="0" borderId="0" xfId="0" applyFont="1"/>
    <xf numFmtId="0" fontId="0" fillId="0" borderId="0" xfId="0" applyAlignment="1">
      <alignment horizontal="center" vertical="center"/>
    </xf>
    <xf numFmtId="0" fontId="0" fillId="7" borderId="0" xfId="0" applyFill="1"/>
    <xf numFmtId="0" fontId="0" fillId="8" borderId="0" xfId="0" applyFill="1"/>
    <xf numFmtId="0" fontId="0" fillId="9" borderId="0" xfId="0" applyFill="1"/>
    <xf numFmtId="0" fontId="12" fillId="10" borderId="0" xfId="0" applyFont="1" applyFill="1"/>
    <xf numFmtId="0" fontId="12" fillId="11" borderId="0" xfId="0" applyFont="1" applyFill="1"/>
    <xf numFmtId="0" fontId="12" fillId="12" borderId="0" xfId="0" applyFont="1" applyFill="1"/>
    <xf numFmtId="0" fontId="12" fillId="13" borderId="0" xfId="0" applyFont="1" applyFill="1"/>
    <xf numFmtId="0" fontId="12" fillId="14" borderId="0" xfId="0" applyFont="1" applyFill="1"/>
    <xf numFmtId="0" fontId="12" fillId="15" borderId="0" xfId="0" applyFont="1" applyFill="1"/>
    <xf numFmtId="0" fontId="5" fillId="6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16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  <color rgb="FFC6E0B4"/>
      <color rgb="FF4472C4"/>
      <color rgb="FF203764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projets%20GRPBD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jets"/>
      <sheetName val="BDD"/>
      <sheetName val="PGE"/>
      <sheetName val="LNG"/>
      <sheetName val="BIOGAS"/>
      <sheetName val="REN"/>
      <sheetName val="POWERGEN"/>
      <sheetName val="CROSSBU"/>
      <sheetName val="TRADING"/>
      <sheetName val="SAFT"/>
      <sheetName val="MENU"/>
      <sheetName val="Paramet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7">
          <cell r="A7" t="str">
            <v>BIOGAS</v>
          </cell>
        </row>
        <row r="8">
          <cell r="A8" t="str">
            <v>CROSSBU</v>
          </cell>
        </row>
        <row r="9">
          <cell r="A9" t="str">
            <v>H2</v>
          </cell>
        </row>
        <row r="10">
          <cell r="A10" t="str">
            <v>HQ</v>
          </cell>
        </row>
        <row r="11">
          <cell r="A11" t="str">
            <v>LNG</v>
          </cell>
        </row>
        <row r="12">
          <cell r="A12" t="str">
            <v>PGE</v>
          </cell>
        </row>
        <row r="13">
          <cell r="A13" t="str">
            <v>POWERGEN</v>
          </cell>
        </row>
        <row r="14">
          <cell r="A14" t="str">
            <v>REN</v>
          </cell>
        </row>
        <row r="15">
          <cell r="A15" t="str">
            <v>SAFT</v>
          </cell>
        </row>
        <row r="16">
          <cell r="A16" t="str">
            <v>TRADING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D9DC5-B845-46C8-8A5C-1BF45800189A}">
  <sheetPr codeName="Feuil5"/>
  <dimension ref="A1:N62"/>
  <sheetViews>
    <sheetView topLeftCell="A41" workbookViewId="0">
      <selection activeCell="B60" sqref="B60"/>
    </sheetView>
  </sheetViews>
  <sheetFormatPr baseColWidth="10" defaultRowHeight="15" x14ac:dyDescent="0.25"/>
  <cols>
    <col min="1" max="1" width="14" bestFit="1" customWidth="1"/>
    <col min="2" max="2" width="66.140625" bestFit="1" customWidth="1"/>
    <col min="3" max="3" width="1.42578125" customWidth="1"/>
    <col min="4" max="4" width="17" bestFit="1" customWidth="1"/>
  </cols>
  <sheetData>
    <row r="1" spans="1:14" ht="30.75" thickBot="1" x14ac:dyDescent="0.3">
      <c r="A1" s="7" t="s">
        <v>6</v>
      </c>
      <c r="B1" s="8">
        <v>6</v>
      </c>
      <c r="C1" s="1"/>
      <c r="D1" s="28" t="s">
        <v>0</v>
      </c>
      <c r="E1" s="29" t="s">
        <v>11</v>
      </c>
      <c r="F1" s="29" t="s">
        <v>12</v>
      </c>
      <c r="G1" s="29" t="s">
        <v>13</v>
      </c>
      <c r="H1" s="30" t="s">
        <v>14</v>
      </c>
      <c r="I1" s="30" t="s">
        <v>15</v>
      </c>
      <c r="J1" s="30" t="s">
        <v>16</v>
      </c>
      <c r="K1" s="30" t="s">
        <v>17</v>
      </c>
      <c r="L1" s="30" t="s">
        <v>18</v>
      </c>
      <c r="M1" s="2" t="s">
        <v>19</v>
      </c>
      <c r="N1" s="18"/>
    </row>
    <row r="2" spans="1:14" ht="15.75" x14ac:dyDescent="0.25">
      <c r="A2" s="7" t="s">
        <v>7</v>
      </c>
      <c r="B2" s="8" t="s">
        <v>75</v>
      </c>
      <c r="D2" s="3" t="s">
        <v>1</v>
      </c>
      <c r="E2" s="10"/>
      <c r="F2" s="10">
        <v>160</v>
      </c>
      <c r="G2" s="10">
        <v>160</v>
      </c>
      <c r="H2" s="10"/>
      <c r="I2" s="10">
        <f>667/2</f>
        <v>333.5</v>
      </c>
      <c r="J2" s="10">
        <v>667</v>
      </c>
      <c r="K2" s="10">
        <v>667</v>
      </c>
      <c r="L2" s="11">
        <v>667</v>
      </c>
      <c r="N2" s="18"/>
    </row>
    <row r="3" spans="1:14" ht="15.75" x14ac:dyDescent="0.25">
      <c r="A3" s="7" t="s">
        <v>8</v>
      </c>
      <c r="B3" s="8" t="s">
        <v>25</v>
      </c>
      <c r="D3" s="4" t="s">
        <v>2</v>
      </c>
      <c r="E3" s="31"/>
      <c r="F3" s="31"/>
      <c r="G3" s="31"/>
      <c r="H3" s="31"/>
      <c r="I3" s="31"/>
      <c r="J3" s="31"/>
      <c r="K3" s="31"/>
      <c r="L3" s="12"/>
      <c r="N3" s="18"/>
    </row>
    <row r="4" spans="1:14" ht="15.75" x14ac:dyDescent="0.25">
      <c r="A4" s="7" t="s">
        <v>10</v>
      </c>
      <c r="B4" s="8" t="s">
        <v>9</v>
      </c>
      <c r="D4" s="4" t="s">
        <v>3</v>
      </c>
      <c r="E4" s="31"/>
      <c r="F4" s="31"/>
      <c r="G4" s="31"/>
      <c r="H4" s="31"/>
      <c r="I4" s="31"/>
      <c r="J4" s="31"/>
      <c r="K4" s="31"/>
      <c r="L4" s="12"/>
      <c r="N4" s="18"/>
    </row>
    <row r="5" spans="1:14" ht="15.75" x14ac:dyDescent="0.25">
      <c r="A5" s="7" t="s">
        <v>21</v>
      </c>
      <c r="B5" s="8" t="s">
        <v>22</v>
      </c>
      <c r="D5" s="4" t="s">
        <v>4</v>
      </c>
      <c r="E5" s="31"/>
      <c r="F5" s="31"/>
      <c r="G5" s="31"/>
      <c r="H5" s="31"/>
      <c r="I5" s="31"/>
      <c r="J5" s="31"/>
      <c r="K5" s="31"/>
      <c r="L5" s="12"/>
      <c r="N5" s="18"/>
    </row>
    <row r="6" spans="1:14" ht="16.5" thickBot="1" x14ac:dyDescent="0.3">
      <c r="A6" s="7" t="s">
        <v>24</v>
      </c>
      <c r="B6" s="8" t="s">
        <v>26</v>
      </c>
      <c r="D6" s="5" t="s">
        <v>5</v>
      </c>
      <c r="E6" s="13"/>
      <c r="F6" s="13"/>
      <c r="G6" s="13"/>
      <c r="H6" s="13"/>
      <c r="I6" s="13"/>
      <c r="J6" s="13"/>
      <c r="K6" s="13"/>
      <c r="L6" s="14"/>
      <c r="N6" s="18"/>
    </row>
    <row r="7" spans="1:14" ht="15.75" thickBot="1" x14ac:dyDescent="0.3">
      <c r="D7" s="32"/>
      <c r="E7" s="32"/>
      <c r="F7" s="32"/>
      <c r="G7" s="32"/>
      <c r="H7" s="32"/>
      <c r="I7" s="32"/>
      <c r="J7" s="32"/>
      <c r="K7" s="32"/>
      <c r="L7" s="32"/>
      <c r="N7" s="18"/>
    </row>
    <row r="8" spans="1:14" ht="16.5" thickTop="1" thickBot="1" x14ac:dyDescent="0.3">
      <c r="D8" s="6" t="s">
        <v>20</v>
      </c>
      <c r="E8" s="15">
        <f>SUM(E2:E6)</f>
        <v>0</v>
      </c>
      <c r="F8" s="15">
        <f t="shared" ref="F8:L8" si="0">SUM(F2:F6)</f>
        <v>160</v>
      </c>
      <c r="G8" s="15">
        <f t="shared" si="0"/>
        <v>160</v>
      </c>
      <c r="H8" s="15">
        <f t="shared" si="0"/>
        <v>0</v>
      </c>
      <c r="I8" s="15">
        <f t="shared" si="0"/>
        <v>333.5</v>
      </c>
      <c r="J8" s="15">
        <f t="shared" si="0"/>
        <v>667</v>
      </c>
      <c r="K8" s="15">
        <f t="shared" si="0"/>
        <v>667</v>
      </c>
      <c r="L8" s="16">
        <f t="shared" si="0"/>
        <v>667</v>
      </c>
      <c r="N8" s="18"/>
    </row>
    <row r="10" spans="1:14" ht="30.75" thickBot="1" x14ac:dyDescent="0.3">
      <c r="A10" s="7" t="s">
        <v>6</v>
      </c>
      <c r="B10" s="8">
        <v>7</v>
      </c>
      <c r="C10" s="1"/>
      <c r="D10" s="28" t="s">
        <v>0</v>
      </c>
      <c r="E10" s="29" t="s">
        <v>11</v>
      </c>
      <c r="F10" s="29" t="s">
        <v>12</v>
      </c>
      <c r="G10" s="29" t="s">
        <v>13</v>
      </c>
      <c r="H10" s="30" t="s">
        <v>14</v>
      </c>
      <c r="I10" s="30" t="s">
        <v>15</v>
      </c>
      <c r="J10" s="30" t="s">
        <v>16</v>
      </c>
      <c r="K10" s="30" t="s">
        <v>17</v>
      </c>
      <c r="L10" s="30" t="s">
        <v>18</v>
      </c>
      <c r="M10" s="2" t="s">
        <v>19</v>
      </c>
    </row>
    <row r="11" spans="1:14" ht="15.75" x14ac:dyDescent="0.25">
      <c r="A11" s="7" t="s">
        <v>7</v>
      </c>
      <c r="B11" s="8" t="s">
        <v>75</v>
      </c>
      <c r="D11" s="3" t="s">
        <v>1</v>
      </c>
      <c r="E11" s="10">
        <v>28</v>
      </c>
      <c r="F11" s="10">
        <v>56</v>
      </c>
      <c r="G11" s="10">
        <v>50</v>
      </c>
      <c r="H11" s="10"/>
      <c r="I11" s="10"/>
      <c r="J11" s="10">
        <v>50</v>
      </c>
      <c r="K11" s="10">
        <v>50</v>
      </c>
      <c r="L11" s="11">
        <v>50</v>
      </c>
    </row>
    <row r="12" spans="1:14" ht="15.75" x14ac:dyDescent="0.25">
      <c r="A12" s="7" t="s">
        <v>8</v>
      </c>
      <c r="B12" s="8" t="s">
        <v>25</v>
      </c>
      <c r="D12" s="4" t="s">
        <v>2</v>
      </c>
      <c r="E12" s="31"/>
      <c r="F12" s="31"/>
      <c r="G12" s="31"/>
      <c r="H12" s="31"/>
      <c r="I12" s="31"/>
      <c r="J12" s="31"/>
      <c r="K12" s="31"/>
      <c r="L12" s="12"/>
    </row>
    <row r="13" spans="1:14" ht="15.75" x14ac:dyDescent="0.25">
      <c r="A13" s="7" t="s">
        <v>10</v>
      </c>
      <c r="B13" s="8" t="s">
        <v>9</v>
      </c>
      <c r="D13" s="4" t="s">
        <v>3</v>
      </c>
      <c r="E13" s="31"/>
      <c r="F13" s="31"/>
      <c r="G13" s="31"/>
      <c r="H13" s="31"/>
      <c r="I13" s="31"/>
      <c r="J13" s="31"/>
      <c r="K13" s="31"/>
      <c r="L13" s="12"/>
    </row>
    <row r="14" spans="1:14" ht="15.75" x14ac:dyDescent="0.25">
      <c r="A14" s="7" t="s">
        <v>21</v>
      </c>
      <c r="B14" s="8" t="s">
        <v>22</v>
      </c>
      <c r="D14" s="4" t="s">
        <v>4</v>
      </c>
      <c r="E14" s="31"/>
      <c r="F14" s="31"/>
      <c r="G14" s="31"/>
      <c r="H14" s="31"/>
      <c r="I14" s="31"/>
      <c r="J14" s="31"/>
      <c r="K14" s="31"/>
      <c r="L14" s="12"/>
    </row>
    <row r="15" spans="1:14" ht="16.5" thickBot="1" x14ac:dyDescent="0.3">
      <c r="A15" s="7" t="s">
        <v>24</v>
      </c>
      <c r="B15" s="8" t="s">
        <v>26</v>
      </c>
      <c r="D15" s="5" t="s">
        <v>5</v>
      </c>
      <c r="E15" s="13"/>
      <c r="F15" s="13"/>
      <c r="G15" s="13"/>
      <c r="H15" s="13"/>
      <c r="I15" s="13"/>
      <c r="J15" s="13"/>
      <c r="K15" s="13"/>
      <c r="L15" s="14"/>
    </row>
    <row r="16" spans="1:14" ht="15.75" thickBot="1" x14ac:dyDescent="0.3">
      <c r="D16" s="32"/>
      <c r="E16" s="32"/>
      <c r="F16" s="32"/>
      <c r="G16" s="32"/>
      <c r="H16" s="32"/>
      <c r="I16" s="32"/>
      <c r="J16" s="32"/>
      <c r="K16" s="32"/>
      <c r="L16" s="32"/>
    </row>
    <row r="17" spans="1:13" ht="16.5" thickTop="1" thickBot="1" x14ac:dyDescent="0.3">
      <c r="D17" s="6" t="s">
        <v>20</v>
      </c>
      <c r="E17" s="15">
        <f t="shared" ref="E17:L17" si="1">SUM(E11:E15)</f>
        <v>28</v>
      </c>
      <c r="F17" s="15">
        <f t="shared" si="1"/>
        <v>56</v>
      </c>
      <c r="G17" s="15">
        <f t="shared" si="1"/>
        <v>50</v>
      </c>
      <c r="H17" s="15">
        <f t="shared" si="1"/>
        <v>0</v>
      </c>
      <c r="I17" s="15">
        <f t="shared" si="1"/>
        <v>0</v>
      </c>
      <c r="J17" s="15">
        <f t="shared" si="1"/>
        <v>50</v>
      </c>
      <c r="K17" s="15">
        <f t="shared" si="1"/>
        <v>50</v>
      </c>
      <c r="L17" s="16">
        <f t="shared" si="1"/>
        <v>50</v>
      </c>
    </row>
    <row r="19" spans="1:13" ht="30.75" thickBot="1" x14ac:dyDescent="0.3">
      <c r="A19" s="7" t="s">
        <v>6</v>
      </c>
      <c r="B19" s="8">
        <v>8</v>
      </c>
      <c r="C19" s="1"/>
      <c r="D19" s="28" t="s">
        <v>0</v>
      </c>
      <c r="E19" s="29" t="s">
        <v>11</v>
      </c>
      <c r="F19" s="29" t="s">
        <v>12</v>
      </c>
      <c r="G19" s="29" t="s">
        <v>13</v>
      </c>
      <c r="H19" s="30" t="s">
        <v>14</v>
      </c>
      <c r="I19" s="30" t="s">
        <v>15</v>
      </c>
      <c r="J19" s="30" t="s">
        <v>16</v>
      </c>
      <c r="K19" s="30" t="s">
        <v>17</v>
      </c>
      <c r="L19" s="30" t="s">
        <v>18</v>
      </c>
      <c r="M19" s="2" t="s">
        <v>19</v>
      </c>
    </row>
    <row r="20" spans="1:13" ht="15.75" x14ac:dyDescent="0.25">
      <c r="A20" s="7" t="s">
        <v>7</v>
      </c>
      <c r="B20" s="8" t="s">
        <v>75</v>
      </c>
      <c r="D20" s="3" t="s">
        <v>1</v>
      </c>
      <c r="E20" s="10">
        <v>78</v>
      </c>
      <c r="F20" s="10">
        <v>200</v>
      </c>
      <c r="G20" s="10">
        <v>150</v>
      </c>
      <c r="H20" s="10"/>
      <c r="I20" s="10"/>
      <c r="J20" s="10">
        <f>1100/2</f>
        <v>550</v>
      </c>
      <c r="K20" s="10">
        <v>1100</v>
      </c>
      <c r="L20" s="11">
        <v>1100</v>
      </c>
    </row>
    <row r="21" spans="1:13" ht="15.75" x14ac:dyDescent="0.25">
      <c r="A21" s="7" t="s">
        <v>8</v>
      </c>
      <c r="B21" s="8" t="s">
        <v>25</v>
      </c>
      <c r="D21" s="4" t="s">
        <v>2</v>
      </c>
      <c r="E21" s="31"/>
      <c r="F21" s="31"/>
      <c r="G21" s="31"/>
      <c r="H21" s="31"/>
      <c r="I21" s="31"/>
      <c r="J21" s="31"/>
      <c r="K21" s="31"/>
      <c r="L21" s="12"/>
    </row>
    <row r="22" spans="1:13" ht="15.75" x14ac:dyDescent="0.25">
      <c r="A22" s="7" t="s">
        <v>10</v>
      </c>
      <c r="B22" s="8" t="s">
        <v>9</v>
      </c>
      <c r="D22" s="4" t="s">
        <v>3</v>
      </c>
      <c r="E22" s="31"/>
      <c r="F22" s="31"/>
      <c r="G22" s="31"/>
      <c r="H22" s="31"/>
      <c r="I22" s="31"/>
      <c r="J22" s="31"/>
      <c r="K22" s="31"/>
      <c r="L22" s="12"/>
    </row>
    <row r="23" spans="1:13" ht="15.75" x14ac:dyDescent="0.25">
      <c r="A23" s="7" t="s">
        <v>21</v>
      </c>
      <c r="B23" s="8" t="s">
        <v>22</v>
      </c>
      <c r="D23" s="4" t="s">
        <v>4</v>
      </c>
      <c r="E23" s="31"/>
      <c r="F23" s="31"/>
      <c r="G23" s="31"/>
      <c r="H23" s="31"/>
      <c r="I23" s="31"/>
      <c r="J23" s="31"/>
      <c r="K23" s="31"/>
      <c r="L23" s="12"/>
    </row>
    <row r="24" spans="1:13" ht="16.5" thickBot="1" x14ac:dyDescent="0.3">
      <c r="A24" s="7" t="s">
        <v>24</v>
      </c>
      <c r="B24" s="8" t="s">
        <v>26</v>
      </c>
      <c r="D24" s="5" t="s">
        <v>5</v>
      </c>
      <c r="E24" s="13"/>
      <c r="F24" s="13"/>
      <c r="G24" s="13"/>
      <c r="H24" s="13"/>
      <c r="I24" s="13"/>
      <c r="J24" s="13"/>
      <c r="K24" s="13"/>
      <c r="L24" s="14"/>
    </row>
    <row r="25" spans="1:13" ht="15.75" thickBot="1" x14ac:dyDescent="0.3">
      <c r="D25" s="32"/>
      <c r="E25" s="32"/>
      <c r="F25" s="32"/>
      <c r="G25" s="32"/>
      <c r="H25" s="32"/>
      <c r="I25" s="32"/>
      <c r="J25" s="32"/>
      <c r="K25" s="32"/>
      <c r="L25" s="32"/>
    </row>
    <row r="26" spans="1:13" ht="16.5" thickTop="1" thickBot="1" x14ac:dyDescent="0.3">
      <c r="D26" s="6" t="s">
        <v>20</v>
      </c>
      <c r="E26" s="15">
        <f>SUM(E20:E24)</f>
        <v>78</v>
      </c>
      <c r="F26" s="15">
        <f t="shared" ref="F26:L26" si="2">SUM(F20:F24)</f>
        <v>200</v>
      </c>
      <c r="G26" s="15">
        <f t="shared" si="2"/>
        <v>150</v>
      </c>
      <c r="H26" s="15">
        <f t="shared" si="2"/>
        <v>0</v>
      </c>
      <c r="I26" s="15">
        <f t="shared" si="2"/>
        <v>0</v>
      </c>
      <c r="J26" s="15">
        <f t="shared" si="2"/>
        <v>550</v>
      </c>
      <c r="K26" s="15">
        <f t="shared" si="2"/>
        <v>1100</v>
      </c>
      <c r="L26" s="16">
        <f t="shared" si="2"/>
        <v>1100</v>
      </c>
    </row>
    <row r="28" spans="1:13" ht="30.75" thickBot="1" x14ac:dyDescent="0.3">
      <c r="A28" s="7" t="s">
        <v>6</v>
      </c>
      <c r="B28" s="8">
        <v>9</v>
      </c>
      <c r="C28" s="1"/>
      <c r="D28" s="28" t="s">
        <v>0</v>
      </c>
      <c r="E28" s="29" t="s">
        <v>11</v>
      </c>
      <c r="F28" s="29" t="s">
        <v>12</v>
      </c>
      <c r="G28" s="29" t="s">
        <v>13</v>
      </c>
      <c r="H28" s="30" t="s">
        <v>14</v>
      </c>
      <c r="I28" s="30" t="s">
        <v>15</v>
      </c>
      <c r="J28" s="30" t="s">
        <v>16</v>
      </c>
      <c r="K28" s="30" t="s">
        <v>17</v>
      </c>
      <c r="L28" s="30" t="s">
        <v>18</v>
      </c>
      <c r="M28" s="2" t="s">
        <v>19</v>
      </c>
    </row>
    <row r="29" spans="1:13" ht="15.75" x14ac:dyDescent="0.25">
      <c r="A29" s="7" t="s">
        <v>7</v>
      </c>
      <c r="B29" s="8" t="s">
        <v>75</v>
      </c>
      <c r="D29" s="3" t="s">
        <v>1</v>
      </c>
      <c r="E29" s="10"/>
      <c r="F29" s="10"/>
      <c r="G29" s="10"/>
      <c r="H29" s="10"/>
      <c r="I29" s="10"/>
      <c r="J29" s="10"/>
      <c r="K29" s="10"/>
      <c r="L29" s="11"/>
    </row>
    <row r="30" spans="1:13" ht="15.75" x14ac:dyDescent="0.25">
      <c r="A30" s="7" t="s">
        <v>8</v>
      </c>
      <c r="B30" s="8" t="s">
        <v>25</v>
      </c>
      <c r="D30" s="4" t="s">
        <v>2</v>
      </c>
      <c r="E30" s="31"/>
      <c r="F30" s="31"/>
      <c r="G30" s="31"/>
      <c r="H30" s="31"/>
      <c r="I30" s="31"/>
      <c r="J30" s="31"/>
      <c r="K30" s="31"/>
      <c r="L30" s="12"/>
    </row>
    <row r="31" spans="1:13" ht="15.75" x14ac:dyDescent="0.25">
      <c r="A31" s="7" t="s">
        <v>10</v>
      </c>
      <c r="B31" s="8" t="s">
        <v>9</v>
      </c>
      <c r="D31" s="4" t="s">
        <v>3</v>
      </c>
      <c r="E31" s="31"/>
      <c r="F31" s="31"/>
      <c r="G31" s="31"/>
      <c r="H31" s="31"/>
      <c r="I31" s="31"/>
      <c r="J31" s="31"/>
      <c r="K31" s="31"/>
      <c r="L31" s="12"/>
    </row>
    <row r="32" spans="1:13" ht="15.75" x14ac:dyDescent="0.25">
      <c r="A32" s="7" t="s">
        <v>21</v>
      </c>
      <c r="B32" s="8" t="s">
        <v>22</v>
      </c>
      <c r="D32" s="4" t="s">
        <v>4</v>
      </c>
      <c r="E32" s="31">
        <v>14</v>
      </c>
      <c r="F32" s="31">
        <v>100</v>
      </c>
      <c r="G32" s="31">
        <v>300</v>
      </c>
      <c r="H32" s="31"/>
      <c r="I32" s="31"/>
      <c r="J32" s="31">
        <f>L32/2</f>
        <v>280</v>
      </c>
      <c r="K32" s="31">
        <v>560</v>
      </c>
      <c r="L32" s="12">
        <v>560</v>
      </c>
    </row>
    <row r="33" spans="1:13" ht="16.5" thickBot="1" x14ac:dyDescent="0.3">
      <c r="A33" s="7" t="s">
        <v>24</v>
      </c>
      <c r="B33" s="8" t="s">
        <v>26</v>
      </c>
      <c r="D33" s="5" t="s">
        <v>5</v>
      </c>
      <c r="E33" s="13"/>
      <c r="F33" s="13"/>
      <c r="G33" s="13"/>
      <c r="H33" s="13"/>
      <c r="I33" s="13"/>
      <c r="J33" s="13"/>
      <c r="K33" s="13"/>
      <c r="L33" s="14"/>
    </row>
    <row r="34" spans="1:13" ht="15.75" thickBot="1" x14ac:dyDescent="0.3">
      <c r="D34" s="32"/>
      <c r="E34" s="32"/>
      <c r="F34" s="32"/>
      <c r="G34" s="32"/>
      <c r="H34" s="32"/>
      <c r="I34" s="32"/>
      <c r="J34" s="32"/>
      <c r="K34" s="32"/>
      <c r="L34" s="32"/>
    </row>
    <row r="35" spans="1:13" ht="16.5" thickTop="1" thickBot="1" x14ac:dyDescent="0.3">
      <c r="D35" s="6" t="s">
        <v>20</v>
      </c>
      <c r="E35" s="15">
        <f>SUM(E29:E33)</f>
        <v>14</v>
      </c>
      <c r="F35" s="15">
        <f t="shared" ref="F35:L35" si="3">SUM(F29:F33)</f>
        <v>100</v>
      </c>
      <c r="G35" s="15">
        <f t="shared" si="3"/>
        <v>300</v>
      </c>
      <c r="H35" s="15">
        <f t="shared" si="3"/>
        <v>0</v>
      </c>
      <c r="I35" s="15">
        <f t="shared" si="3"/>
        <v>0</v>
      </c>
      <c r="J35" s="15">
        <f t="shared" si="3"/>
        <v>280</v>
      </c>
      <c r="K35" s="15">
        <f t="shared" si="3"/>
        <v>560</v>
      </c>
      <c r="L35" s="16">
        <f t="shared" si="3"/>
        <v>560</v>
      </c>
    </row>
    <row r="37" spans="1:13" ht="30.75" thickBot="1" x14ac:dyDescent="0.3">
      <c r="A37" s="7" t="s">
        <v>6</v>
      </c>
      <c r="B37" s="8">
        <v>10</v>
      </c>
      <c r="C37" s="1"/>
      <c r="D37" s="28" t="s">
        <v>0</v>
      </c>
      <c r="E37" s="29" t="s">
        <v>11</v>
      </c>
      <c r="F37" s="29" t="s">
        <v>12</v>
      </c>
      <c r="G37" s="29" t="s">
        <v>13</v>
      </c>
      <c r="H37" s="30" t="s">
        <v>14</v>
      </c>
      <c r="I37" s="30" t="s">
        <v>15</v>
      </c>
      <c r="J37" s="30" t="s">
        <v>16</v>
      </c>
      <c r="K37" s="30" t="s">
        <v>17</v>
      </c>
      <c r="L37" s="30" t="s">
        <v>18</v>
      </c>
      <c r="M37" s="2" t="s">
        <v>19</v>
      </c>
    </row>
    <row r="38" spans="1:13" ht="15.75" x14ac:dyDescent="0.25">
      <c r="A38" s="7" t="s">
        <v>7</v>
      </c>
      <c r="B38" s="8" t="s">
        <v>75</v>
      </c>
      <c r="D38" s="3" t="s">
        <v>1</v>
      </c>
      <c r="E38" s="10">
        <v>80</v>
      </c>
      <c r="F38" s="10">
        <v>270</v>
      </c>
      <c r="G38" s="10">
        <v>781.2</v>
      </c>
      <c r="H38" s="10"/>
      <c r="I38" s="10"/>
      <c r="J38" s="10">
        <f>1856.5/2</f>
        <v>928.25</v>
      </c>
      <c r="K38" s="10">
        <f>3713/2</f>
        <v>1856.5</v>
      </c>
      <c r="L38" s="11">
        <f>3713/2</f>
        <v>1856.5</v>
      </c>
    </row>
    <row r="39" spans="1:13" ht="15.75" x14ac:dyDescent="0.25">
      <c r="A39" s="7" t="s">
        <v>8</v>
      </c>
      <c r="B39" s="8" t="s">
        <v>25</v>
      </c>
      <c r="D39" s="4" t="s">
        <v>2</v>
      </c>
      <c r="E39" s="31"/>
      <c r="F39" s="31"/>
      <c r="G39" s="31"/>
      <c r="H39" s="31"/>
      <c r="I39" s="31"/>
      <c r="J39" s="31"/>
      <c r="K39" s="31"/>
      <c r="L39" s="12"/>
    </row>
    <row r="40" spans="1:13" ht="15.75" x14ac:dyDescent="0.25">
      <c r="A40" s="7" t="s">
        <v>10</v>
      </c>
      <c r="B40" s="8" t="s">
        <v>9</v>
      </c>
      <c r="D40" s="4" t="s">
        <v>3</v>
      </c>
      <c r="E40" s="31"/>
      <c r="F40" s="31"/>
      <c r="G40" s="31"/>
      <c r="H40" s="31"/>
      <c r="I40" s="31"/>
      <c r="J40" s="31"/>
      <c r="K40" s="31"/>
      <c r="L40" s="12"/>
    </row>
    <row r="41" spans="1:13" ht="15.75" x14ac:dyDescent="0.25">
      <c r="A41" s="7" t="s">
        <v>21</v>
      </c>
      <c r="B41" s="8" t="s">
        <v>22</v>
      </c>
      <c r="D41" s="4" t="s">
        <v>4</v>
      </c>
      <c r="E41" s="31"/>
      <c r="F41" s="31"/>
      <c r="G41" s="31"/>
      <c r="H41" s="31"/>
      <c r="I41" s="31"/>
      <c r="J41" s="31"/>
      <c r="K41" s="31"/>
      <c r="L41" s="12"/>
    </row>
    <row r="42" spans="1:13" ht="16.5" thickBot="1" x14ac:dyDescent="0.3">
      <c r="A42" s="7" t="s">
        <v>24</v>
      </c>
      <c r="B42" s="8" t="s">
        <v>23</v>
      </c>
      <c r="D42" s="5" t="s">
        <v>5</v>
      </c>
      <c r="E42" s="13"/>
      <c r="F42" s="13"/>
      <c r="G42" s="13"/>
      <c r="H42" s="13"/>
      <c r="I42" s="13"/>
      <c r="J42" s="13"/>
      <c r="K42" s="13"/>
      <c r="L42" s="14"/>
    </row>
    <row r="43" spans="1:13" ht="15.75" thickBot="1" x14ac:dyDescent="0.3">
      <c r="D43" s="32"/>
      <c r="E43" s="32"/>
      <c r="F43" s="32"/>
      <c r="G43" s="32"/>
      <c r="H43" s="32"/>
      <c r="I43" s="32"/>
      <c r="J43" s="32"/>
      <c r="K43" s="32"/>
      <c r="L43" s="32"/>
    </row>
    <row r="44" spans="1:13" ht="16.5" thickTop="1" thickBot="1" x14ac:dyDescent="0.3">
      <c r="D44" s="6" t="s">
        <v>20</v>
      </c>
      <c r="E44" s="15">
        <f t="shared" ref="E44:L44" si="4">SUM(E38:E42)</f>
        <v>80</v>
      </c>
      <c r="F44" s="15">
        <f t="shared" si="4"/>
        <v>270</v>
      </c>
      <c r="G44" s="15">
        <f t="shared" si="4"/>
        <v>781.2</v>
      </c>
      <c r="H44" s="15">
        <f t="shared" si="4"/>
        <v>0</v>
      </c>
      <c r="I44" s="15">
        <f t="shared" si="4"/>
        <v>0</v>
      </c>
      <c r="J44" s="15">
        <f t="shared" si="4"/>
        <v>928.25</v>
      </c>
      <c r="K44" s="15">
        <f t="shared" si="4"/>
        <v>1856.5</v>
      </c>
      <c r="L44" s="16">
        <f t="shared" si="4"/>
        <v>1856.5</v>
      </c>
    </row>
    <row r="46" spans="1:13" ht="30.75" thickBot="1" x14ac:dyDescent="0.3">
      <c r="A46" s="7" t="s">
        <v>6</v>
      </c>
      <c r="B46" s="8">
        <v>11</v>
      </c>
      <c r="C46" s="1"/>
      <c r="D46" s="28" t="s">
        <v>0</v>
      </c>
      <c r="E46" s="29" t="s">
        <v>11</v>
      </c>
      <c r="F46" s="29" t="s">
        <v>12</v>
      </c>
      <c r="G46" s="29" t="s">
        <v>13</v>
      </c>
      <c r="H46" s="30" t="s">
        <v>14</v>
      </c>
      <c r="I46" s="30" t="s">
        <v>15</v>
      </c>
      <c r="J46" s="30" t="s">
        <v>16</v>
      </c>
      <c r="K46" s="30" t="s">
        <v>17</v>
      </c>
      <c r="L46" s="30" t="s">
        <v>18</v>
      </c>
      <c r="M46" s="2" t="s">
        <v>19</v>
      </c>
    </row>
    <row r="47" spans="1:13" ht="15.75" x14ac:dyDescent="0.25">
      <c r="A47" s="7" t="s">
        <v>7</v>
      </c>
      <c r="B47" s="8" t="s">
        <v>75</v>
      </c>
      <c r="D47" s="3" t="s">
        <v>1</v>
      </c>
      <c r="E47" s="10"/>
      <c r="F47" s="10">
        <v>64</v>
      </c>
      <c r="G47" s="10">
        <v>360</v>
      </c>
      <c r="H47" s="10"/>
      <c r="I47" s="10"/>
      <c r="J47" s="10">
        <f>1856.5/2</f>
        <v>928.25</v>
      </c>
      <c r="K47" s="10">
        <f>3713/2</f>
        <v>1856.5</v>
      </c>
      <c r="L47" s="11">
        <f>3713/2</f>
        <v>1856.5</v>
      </c>
    </row>
    <row r="48" spans="1:13" ht="15.75" x14ac:dyDescent="0.25">
      <c r="A48" s="7" t="s">
        <v>8</v>
      </c>
      <c r="B48" s="8" t="s">
        <v>9</v>
      </c>
      <c r="D48" s="4" t="s">
        <v>2</v>
      </c>
      <c r="E48" s="31"/>
      <c r="F48" s="31"/>
      <c r="G48" s="31"/>
      <c r="H48" s="31"/>
      <c r="I48" s="31"/>
      <c r="J48" s="31"/>
      <c r="K48" s="31"/>
      <c r="L48" s="12"/>
    </row>
    <row r="49" spans="1:13" ht="15.75" x14ac:dyDescent="0.25">
      <c r="A49" s="7" t="s">
        <v>10</v>
      </c>
      <c r="B49" s="8" t="s">
        <v>9</v>
      </c>
      <c r="D49" s="4" t="s">
        <v>3</v>
      </c>
      <c r="E49" s="31"/>
      <c r="F49" s="31"/>
      <c r="G49" s="31"/>
      <c r="H49" s="31"/>
      <c r="I49" s="31"/>
      <c r="J49" s="31"/>
      <c r="K49" s="31"/>
      <c r="L49" s="12"/>
    </row>
    <row r="50" spans="1:13" ht="15.75" x14ac:dyDescent="0.25">
      <c r="A50" s="7" t="s">
        <v>21</v>
      </c>
      <c r="B50" s="8" t="s">
        <v>22</v>
      </c>
      <c r="D50" s="4" t="s">
        <v>4</v>
      </c>
      <c r="E50" s="31"/>
      <c r="F50" s="31"/>
      <c r="G50" s="31"/>
      <c r="H50" s="31"/>
      <c r="I50" s="31"/>
      <c r="J50" s="31"/>
      <c r="K50" s="31"/>
      <c r="L50" s="12"/>
    </row>
    <row r="51" spans="1:13" ht="16.5" thickBot="1" x14ac:dyDescent="0.3">
      <c r="A51" s="7" t="s">
        <v>24</v>
      </c>
      <c r="B51" s="8" t="s">
        <v>8</v>
      </c>
      <c r="D51" s="5" t="s">
        <v>5</v>
      </c>
      <c r="E51" s="13"/>
      <c r="F51" s="13"/>
      <c r="G51" s="13"/>
      <c r="H51" s="13"/>
      <c r="I51" s="13"/>
      <c r="J51" s="13"/>
      <c r="K51" s="13"/>
      <c r="L51" s="14"/>
    </row>
    <row r="52" spans="1:13" ht="15.75" thickBot="1" x14ac:dyDescent="0.3">
      <c r="D52" s="32"/>
      <c r="E52" s="32"/>
      <c r="F52" s="32"/>
      <c r="G52" s="32"/>
      <c r="H52" s="32"/>
      <c r="I52" s="32"/>
      <c r="J52" s="32"/>
      <c r="K52" s="32"/>
      <c r="L52" s="32"/>
    </row>
    <row r="53" spans="1:13" ht="16.5" thickTop="1" thickBot="1" x14ac:dyDescent="0.3">
      <c r="D53" s="6" t="s">
        <v>20</v>
      </c>
      <c r="E53" s="15">
        <f>SUM(E47:E51)</f>
        <v>0</v>
      </c>
      <c r="F53" s="15">
        <f t="shared" ref="F53:L53" si="5">SUM(F47:F51)</f>
        <v>64</v>
      </c>
      <c r="G53" s="15">
        <f t="shared" si="5"/>
        <v>360</v>
      </c>
      <c r="H53" s="15">
        <f t="shared" si="5"/>
        <v>0</v>
      </c>
      <c r="I53" s="15">
        <f t="shared" si="5"/>
        <v>0</v>
      </c>
      <c r="J53" s="15">
        <f t="shared" si="5"/>
        <v>928.25</v>
      </c>
      <c r="K53" s="15">
        <f t="shared" si="5"/>
        <v>1856.5</v>
      </c>
      <c r="L53" s="16">
        <f t="shared" si="5"/>
        <v>1856.5</v>
      </c>
    </row>
    <row r="55" spans="1:13" ht="30.75" thickBot="1" x14ac:dyDescent="0.3">
      <c r="A55" s="7" t="s">
        <v>6</v>
      </c>
      <c r="B55" s="8">
        <v>12</v>
      </c>
      <c r="C55" s="1"/>
      <c r="D55" s="28" t="s">
        <v>0</v>
      </c>
      <c r="E55" s="29" t="s">
        <v>11</v>
      </c>
      <c r="F55" s="29" t="s">
        <v>12</v>
      </c>
      <c r="G55" s="29" t="s">
        <v>13</v>
      </c>
      <c r="H55" s="30" t="s">
        <v>14</v>
      </c>
      <c r="I55" s="30" t="s">
        <v>15</v>
      </c>
      <c r="J55" s="30" t="s">
        <v>16</v>
      </c>
      <c r="K55" s="30" t="s">
        <v>17</v>
      </c>
      <c r="L55" s="30" t="s">
        <v>18</v>
      </c>
      <c r="M55" s="2" t="s">
        <v>19</v>
      </c>
    </row>
    <row r="56" spans="1:13" ht="15.75" x14ac:dyDescent="0.25">
      <c r="A56" s="7" t="s">
        <v>7</v>
      </c>
      <c r="B56" s="8" t="s">
        <v>75</v>
      </c>
      <c r="D56" s="3" t="s">
        <v>1</v>
      </c>
      <c r="E56" s="10">
        <v>80</v>
      </c>
      <c r="F56" s="10">
        <v>150</v>
      </c>
      <c r="G56" s="10">
        <v>200</v>
      </c>
      <c r="H56" s="10"/>
      <c r="I56" s="10">
        <f>K56/2</f>
        <v>750</v>
      </c>
      <c r="J56" s="10">
        <v>1500</v>
      </c>
      <c r="K56" s="10">
        <v>1500</v>
      </c>
      <c r="L56" s="11"/>
    </row>
    <row r="57" spans="1:13" ht="15.75" x14ac:dyDescent="0.25">
      <c r="A57" s="7" t="s">
        <v>8</v>
      </c>
      <c r="B57" s="8" t="s">
        <v>25</v>
      </c>
      <c r="D57" s="4" t="s">
        <v>2</v>
      </c>
      <c r="E57" s="31"/>
      <c r="F57" s="31"/>
      <c r="G57" s="31"/>
      <c r="H57" s="31"/>
      <c r="I57" s="31"/>
      <c r="J57" s="31"/>
      <c r="K57" s="31"/>
      <c r="L57" s="12"/>
    </row>
    <row r="58" spans="1:13" ht="15.75" x14ac:dyDescent="0.25">
      <c r="A58" s="7" t="s">
        <v>10</v>
      </c>
      <c r="B58" s="8" t="s">
        <v>9</v>
      </c>
      <c r="D58" s="4" t="s">
        <v>3</v>
      </c>
      <c r="E58" s="31"/>
      <c r="F58" s="31"/>
      <c r="G58" s="31"/>
      <c r="H58" s="31"/>
      <c r="I58" s="31"/>
      <c r="J58" s="31"/>
      <c r="K58" s="31"/>
      <c r="L58" s="12"/>
    </row>
    <row r="59" spans="1:13" ht="15.75" x14ac:dyDescent="0.25">
      <c r="A59" s="7" t="s">
        <v>21</v>
      </c>
      <c r="B59" s="8" t="s">
        <v>22</v>
      </c>
      <c r="D59" s="4" t="s">
        <v>4</v>
      </c>
      <c r="E59" s="31"/>
      <c r="F59" s="31"/>
      <c r="G59" s="31"/>
      <c r="H59" s="31"/>
      <c r="I59" s="31"/>
      <c r="J59" s="31"/>
      <c r="K59" s="31"/>
      <c r="L59" s="12"/>
    </row>
    <row r="60" spans="1:13" ht="16.5" thickBot="1" x14ac:dyDescent="0.3">
      <c r="A60" s="7" t="s">
        <v>24</v>
      </c>
      <c r="B60" s="8" t="s">
        <v>26</v>
      </c>
      <c r="D60" s="5" t="s">
        <v>5</v>
      </c>
      <c r="E60" s="13"/>
      <c r="F60" s="13"/>
      <c r="G60" s="13"/>
      <c r="H60" s="13"/>
      <c r="I60" s="13"/>
      <c r="J60" s="13"/>
      <c r="K60" s="13"/>
      <c r="L60" s="14"/>
    </row>
    <row r="61" spans="1:13" ht="15.75" thickBot="1" x14ac:dyDescent="0.3">
      <c r="D61" s="32"/>
      <c r="E61" s="32"/>
      <c r="F61" s="32"/>
      <c r="G61" s="32"/>
      <c r="H61" s="32"/>
      <c r="I61" s="32"/>
      <c r="J61" s="32"/>
      <c r="K61" s="32"/>
      <c r="L61" s="32"/>
    </row>
    <row r="62" spans="1:13" ht="16.5" thickTop="1" thickBot="1" x14ac:dyDescent="0.3">
      <c r="D62" s="6" t="s">
        <v>20</v>
      </c>
      <c r="E62" s="15">
        <f>SUM(E56:E60)</f>
        <v>80</v>
      </c>
      <c r="F62" s="15">
        <f t="shared" ref="F62:L62" si="6">SUM(F56:F60)</f>
        <v>150</v>
      </c>
      <c r="G62" s="15">
        <f t="shared" si="6"/>
        <v>200</v>
      </c>
      <c r="H62" s="15">
        <f t="shared" si="6"/>
        <v>0</v>
      </c>
      <c r="I62" s="15">
        <f t="shared" si="6"/>
        <v>750</v>
      </c>
      <c r="J62" s="15">
        <f t="shared" si="6"/>
        <v>1500</v>
      </c>
      <c r="K62" s="15">
        <f t="shared" si="6"/>
        <v>1500</v>
      </c>
      <c r="L62" s="16">
        <f t="shared" si="6"/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9BEF38-2044-4EED-A0C6-2CFF9EC70F42}">
  <sheetPr codeName="Feuil11"/>
  <dimension ref="A1:N8"/>
  <sheetViews>
    <sheetView workbookViewId="0">
      <selection activeCell="B2" sqref="B2"/>
    </sheetView>
  </sheetViews>
  <sheetFormatPr baseColWidth="10" defaultRowHeight="15" x14ac:dyDescent="0.25"/>
  <cols>
    <col min="1" max="1" width="14" bestFit="1" customWidth="1"/>
    <col min="2" max="2" width="66.140625" bestFit="1" customWidth="1"/>
    <col min="3" max="3" width="1.42578125" customWidth="1"/>
    <col min="4" max="4" width="17" bestFit="1" customWidth="1"/>
  </cols>
  <sheetData>
    <row r="1" spans="1:14" ht="30.75" thickBot="1" x14ac:dyDescent="0.3">
      <c r="A1" s="7" t="s">
        <v>6</v>
      </c>
      <c r="B1" s="8">
        <v>5</v>
      </c>
      <c r="C1" s="1"/>
      <c r="D1" s="28" t="s">
        <v>0</v>
      </c>
      <c r="E1" s="29" t="s">
        <v>11</v>
      </c>
      <c r="F1" s="29" t="s">
        <v>12</v>
      </c>
      <c r="G1" s="29" t="s">
        <v>13</v>
      </c>
      <c r="H1" s="30" t="s">
        <v>14</v>
      </c>
      <c r="I1" s="30" t="s">
        <v>15</v>
      </c>
      <c r="J1" s="30" t="s">
        <v>16</v>
      </c>
      <c r="K1" s="30" t="s">
        <v>17</v>
      </c>
      <c r="L1" s="30" t="s">
        <v>18</v>
      </c>
      <c r="M1" s="2" t="s">
        <v>19</v>
      </c>
      <c r="N1" s="18"/>
    </row>
    <row r="2" spans="1:14" ht="15.75" x14ac:dyDescent="0.25">
      <c r="A2" s="7" t="s">
        <v>7</v>
      </c>
      <c r="B2" s="8" t="s">
        <v>74</v>
      </c>
      <c r="D2" s="3" t="s">
        <v>1</v>
      </c>
      <c r="E2" s="10"/>
      <c r="F2" s="10"/>
      <c r="G2" s="10"/>
      <c r="H2" s="10"/>
      <c r="I2" s="10"/>
      <c r="J2" s="10"/>
      <c r="K2" s="10"/>
      <c r="L2" s="11"/>
      <c r="N2" s="18"/>
    </row>
    <row r="3" spans="1:14" ht="15.75" x14ac:dyDescent="0.25">
      <c r="A3" s="7" t="s">
        <v>8</v>
      </c>
      <c r="B3" s="8" t="s">
        <v>9</v>
      </c>
      <c r="D3" s="4" t="s">
        <v>2</v>
      </c>
      <c r="E3" s="31"/>
      <c r="F3" s="31">
        <v>1800</v>
      </c>
      <c r="G3" s="31"/>
      <c r="H3" s="31"/>
      <c r="I3" s="31"/>
      <c r="J3" s="31"/>
      <c r="K3" s="31"/>
      <c r="L3" s="12"/>
      <c r="N3" s="18"/>
    </row>
    <row r="4" spans="1:14" ht="15.75" x14ac:dyDescent="0.25">
      <c r="A4" s="7" t="s">
        <v>10</v>
      </c>
      <c r="B4" s="8" t="s">
        <v>25</v>
      </c>
      <c r="D4" s="4" t="s">
        <v>3</v>
      </c>
      <c r="E4" s="31"/>
      <c r="F4" s="31"/>
      <c r="G4" s="31"/>
      <c r="H4" s="31"/>
      <c r="I4" s="31"/>
      <c r="J4" s="31"/>
      <c r="K4" s="31"/>
      <c r="L4" s="12"/>
      <c r="N4" s="18"/>
    </row>
    <row r="5" spans="1:14" ht="15.75" x14ac:dyDescent="0.25">
      <c r="A5" s="7" t="s">
        <v>21</v>
      </c>
      <c r="B5" s="8" t="s">
        <v>77</v>
      </c>
      <c r="D5" s="4" t="s">
        <v>4</v>
      </c>
      <c r="E5" s="31"/>
      <c r="F5" s="31"/>
      <c r="G5" s="31"/>
      <c r="H5" s="31"/>
      <c r="I5" s="31"/>
      <c r="J5" s="31"/>
      <c r="K5" s="31"/>
      <c r="L5" s="12"/>
      <c r="N5" s="18"/>
    </row>
    <row r="6" spans="1:14" ht="16.5" thickBot="1" x14ac:dyDescent="0.3">
      <c r="A6" s="7" t="s">
        <v>24</v>
      </c>
      <c r="B6" s="8" t="s">
        <v>8</v>
      </c>
      <c r="D6" s="5" t="s">
        <v>5</v>
      </c>
      <c r="E6" s="13"/>
      <c r="F6" s="13"/>
      <c r="G6" s="13"/>
      <c r="H6" s="13"/>
      <c r="I6" s="13"/>
      <c r="J6" s="13"/>
      <c r="K6" s="13"/>
      <c r="L6" s="14"/>
      <c r="N6" s="18"/>
    </row>
    <row r="7" spans="1:14" ht="15.75" thickBot="1" x14ac:dyDescent="0.3">
      <c r="D7" s="32"/>
      <c r="E7" s="32"/>
      <c r="F7" s="32"/>
      <c r="G7" s="32"/>
      <c r="H7" s="32"/>
      <c r="I7" s="32"/>
      <c r="J7" s="32"/>
      <c r="K7" s="32"/>
      <c r="L7" s="32"/>
      <c r="N7" s="18"/>
    </row>
    <row r="8" spans="1:14" ht="16.5" thickTop="1" thickBot="1" x14ac:dyDescent="0.3">
      <c r="D8" s="6" t="s">
        <v>20</v>
      </c>
      <c r="E8" s="15">
        <f>SUM(E2:E6)</f>
        <v>0</v>
      </c>
      <c r="F8" s="15">
        <f>SUM(F2:F6)</f>
        <v>1800</v>
      </c>
      <c r="G8" s="15">
        <f>SUM(G2:G6)</f>
        <v>0</v>
      </c>
      <c r="H8" s="15">
        <f>SUM(H2:H6)</f>
        <v>0</v>
      </c>
      <c r="I8" s="15">
        <f>SUM(I2:I6)</f>
        <v>0</v>
      </c>
      <c r="J8" s="15">
        <f>SUM(J2:J6)</f>
        <v>0</v>
      </c>
      <c r="K8" s="15">
        <f>SUM(K2:K6)</f>
        <v>0</v>
      </c>
      <c r="L8" s="16">
        <f>SUM(L2:L6)</f>
        <v>0</v>
      </c>
      <c r="N8" s="1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A801E-EA51-4152-9B9D-51E2F5B7CF76}">
  <sheetPr codeName="Feuil2"/>
  <dimension ref="A1:N35"/>
  <sheetViews>
    <sheetView workbookViewId="0">
      <selection activeCell="N1" sqref="N1:Z1048576"/>
    </sheetView>
  </sheetViews>
  <sheetFormatPr baseColWidth="10" defaultRowHeight="15" x14ac:dyDescent="0.25"/>
  <cols>
    <col min="1" max="1" width="14" bestFit="1" customWidth="1"/>
    <col min="2" max="2" width="66.140625" bestFit="1" customWidth="1"/>
    <col min="3" max="3" width="1.42578125" customWidth="1"/>
    <col min="4" max="4" width="17" bestFit="1" customWidth="1"/>
  </cols>
  <sheetData>
    <row r="1" spans="1:14" ht="30.75" thickBot="1" x14ac:dyDescent="0.3">
      <c r="A1" s="7" t="s">
        <v>6</v>
      </c>
      <c r="B1" s="8">
        <v>1</v>
      </c>
      <c r="C1" s="1"/>
      <c r="D1" s="28" t="s">
        <v>0</v>
      </c>
      <c r="E1" s="29" t="s">
        <v>11</v>
      </c>
      <c r="F1" s="29" t="s">
        <v>12</v>
      </c>
      <c r="G1" s="29" t="s">
        <v>13</v>
      </c>
      <c r="H1" s="30" t="s">
        <v>14</v>
      </c>
      <c r="I1" s="30" t="s">
        <v>15</v>
      </c>
      <c r="J1" s="30" t="s">
        <v>16</v>
      </c>
      <c r="K1" s="30" t="s">
        <v>17</v>
      </c>
      <c r="L1" s="30" t="s">
        <v>18</v>
      </c>
      <c r="M1" s="2" t="s">
        <v>19</v>
      </c>
      <c r="N1" s="18"/>
    </row>
    <row r="2" spans="1:14" ht="15.75" x14ac:dyDescent="0.25">
      <c r="A2" s="7" t="s">
        <v>7</v>
      </c>
      <c r="B2" s="8" t="s">
        <v>73</v>
      </c>
      <c r="D2" s="3" t="s">
        <v>1</v>
      </c>
      <c r="E2" s="10"/>
      <c r="F2" s="10"/>
      <c r="G2" s="10"/>
      <c r="H2" s="10"/>
      <c r="I2" s="10"/>
      <c r="J2" s="10"/>
      <c r="K2" s="10"/>
      <c r="L2" s="10"/>
      <c r="M2" s="9"/>
      <c r="N2" s="18"/>
    </row>
    <row r="3" spans="1:14" ht="15.75" x14ac:dyDescent="0.25">
      <c r="A3" s="7" t="s">
        <v>8</v>
      </c>
      <c r="B3" s="8" t="s">
        <v>9</v>
      </c>
      <c r="D3" s="4" t="s">
        <v>2</v>
      </c>
      <c r="E3" s="31"/>
      <c r="F3" s="31"/>
      <c r="G3" s="31"/>
      <c r="H3" s="31"/>
      <c r="I3" s="31"/>
      <c r="J3" s="31"/>
      <c r="K3" s="31"/>
      <c r="L3" s="12"/>
      <c r="N3" s="18"/>
    </row>
    <row r="4" spans="1:14" ht="15.75" x14ac:dyDescent="0.25">
      <c r="A4" s="7" t="s">
        <v>10</v>
      </c>
      <c r="B4" s="8" t="s">
        <v>25</v>
      </c>
      <c r="D4" s="4" t="s">
        <v>3</v>
      </c>
      <c r="E4" s="31"/>
      <c r="F4" s="31"/>
      <c r="G4" s="31"/>
      <c r="H4" s="31"/>
      <c r="I4" s="31"/>
      <c r="J4" s="31"/>
      <c r="K4" s="31"/>
      <c r="L4" s="12"/>
      <c r="N4" s="18"/>
    </row>
    <row r="5" spans="1:14" ht="15.75" x14ac:dyDescent="0.25">
      <c r="A5" s="7" t="s">
        <v>21</v>
      </c>
      <c r="B5" s="8" t="s">
        <v>76</v>
      </c>
      <c r="D5" s="4" t="s">
        <v>4</v>
      </c>
      <c r="E5" s="31">
        <f>950/4</f>
        <v>237.5</v>
      </c>
      <c r="F5" s="31">
        <f>1400/4</f>
        <v>350</v>
      </c>
      <c r="G5" s="31"/>
      <c r="H5" s="31">
        <v>60</v>
      </c>
      <c r="I5" s="31">
        <v>410</v>
      </c>
      <c r="J5" s="31"/>
      <c r="K5" s="31"/>
      <c r="L5" s="12"/>
      <c r="N5" s="18"/>
    </row>
    <row r="6" spans="1:14" ht="16.5" thickBot="1" x14ac:dyDescent="0.3">
      <c r="A6" s="7" t="s">
        <v>24</v>
      </c>
      <c r="B6" s="8" t="s">
        <v>23</v>
      </c>
      <c r="D6" s="5" t="s">
        <v>5</v>
      </c>
      <c r="E6" s="13"/>
      <c r="F6" s="13"/>
      <c r="G6" s="13"/>
      <c r="H6" s="13"/>
      <c r="I6" s="13"/>
      <c r="J6" s="13"/>
      <c r="K6" s="13"/>
      <c r="L6" s="14"/>
      <c r="N6" s="18"/>
    </row>
    <row r="7" spans="1:14" ht="15.75" thickBot="1" x14ac:dyDescent="0.3">
      <c r="D7" s="32"/>
      <c r="E7" s="32"/>
      <c r="F7" s="32"/>
      <c r="G7" s="32"/>
      <c r="H7" s="32"/>
      <c r="I7" s="32"/>
      <c r="J7" s="32"/>
      <c r="K7" s="32"/>
      <c r="L7" s="32"/>
      <c r="N7" s="18"/>
    </row>
    <row r="8" spans="1:14" ht="16.5" thickTop="1" thickBot="1" x14ac:dyDescent="0.3">
      <c r="D8" s="6" t="s">
        <v>20</v>
      </c>
      <c r="E8" s="15">
        <f t="shared" ref="E8:L8" si="0">SUM(E2:E6)</f>
        <v>237.5</v>
      </c>
      <c r="F8" s="15">
        <f t="shared" si="0"/>
        <v>350</v>
      </c>
      <c r="G8" s="15">
        <f t="shared" si="0"/>
        <v>0</v>
      </c>
      <c r="H8" s="15">
        <f t="shared" si="0"/>
        <v>60</v>
      </c>
      <c r="I8" s="15">
        <f t="shared" si="0"/>
        <v>410</v>
      </c>
      <c r="J8" s="15">
        <f t="shared" si="0"/>
        <v>0</v>
      </c>
      <c r="K8" s="15">
        <f t="shared" si="0"/>
        <v>0</v>
      </c>
      <c r="L8" s="16">
        <f t="shared" si="0"/>
        <v>0</v>
      </c>
      <c r="N8" s="18"/>
    </row>
    <row r="10" spans="1:14" ht="30.75" thickBot="1" x14ac:dyDescent="0.3">
      <c r="A10" s="7" t="s">
        <v>6</v>
      </c>
      <c r="B10" s="8">
        <v>2</v>
      </c>
      <c r="C10" s="1"/>
      <c r="D10" s="28" t="s">
        <v>0</v>
      </c>
      <c r="E10" s="29" t="s">
        <v>11</v>
      </c>
      <c r="F10" s="29" t="s">
        <v>12</v>
      </c>
      <c r="G10" s="29" t="s">
        <v>13</v>
      </c>
      <c r="H10" s="30" t="s">
        <v>14</v>
      </c>
      <c r="I10" s="30" t="s">
        <v>15</v>
      </c>
      <c r="J10" s="30" t="s">
        <v>16</v>
      </c>
      <c r="K10" s="30" t="s">
        <v>17</v>
      </c>
      <c r="L10" s="30" t="s">
        <v>18</v>
      </c>
      <c r="M10" s="2" t="s">
        <v>19</v>
      </c>
    </row>
    <row r="11" spans="1:14" ht="15.75" x14ac:dyDescent="0.25">
      <c r="A11" s="7" t="s">
        <v>7</v>
      </c>
      <c r="B11" s="8" t="s">
        <v>73</v>
      </c>
      <c r="D11" s="3" t="s">
        <v>1</v>
      </c>
      <c r="E11" s="10">
        <f>950/4</f>
        <v>237.5</v>
      </c>
      <c r="F11" s="10">
        <f>1400/4</f>
        <v>350</v>
      </c>
      <c r="G11" s="10"/>
      <c r="H11" s="10">
        <v>700</v>
      </c>
      <c r="I11" s="10">
        <v>1930</v>
      </c>
      <c r="J11" s="10"/>
      <c r="K11" s="10"/>
      <c r="L11" s="11"/>
      <c r="M11" s="17"/>
    </row>
    <row r="12" spans="1:14" ht="15.75" x14ac:dyDescent="0.25">
      <c r="A12" s="7" t="s">
        <v>8</v>
      </c>
      <c r="B12" s="8" t="s">
        <v>25</v>
      </c>
      <c r="D12" s="4" t="s">
        <v>2</v>
      </c>
      <c r="E12" s="31"/>
      <c r="F12" s="31"/>
      <c r="G12" s="31"/>
      <c r="H12" s="31"/>
      <c r="I12" s="31"/>
      <c r="J12" s="31"/>
      <c r="K12" s="31"/>
      <c r="L12" s="12"/>
    </row>
    <row r="13" spans="1:14" ht="15.75" x14ac:dyDescent="0.25">
      <c r="A13" s="7" t="s">
        <v>10</v>
      </c>
      <c r="B13" s="8" t="s">
        <v>9</v>
      </c>
      <c r="D13" s="4" t="s">
        <v>3</v>
      </c>
      <c r="E13" s="31"/>
      <c r="F13" s="31"/>
      <c r="G13" s="31"/>
      <c r="H13" s="31"/>
      <c r="I13" s="31"/>
      <c r="J13" s="31"/>
      <c r="K13" s="31"/>
      <c r="L13" s="12"/>
    </row>
    <row r="14" spans="1:14" ht="15.75" x14ac:dyDescent="0.25">
      <c r="A14" s="7" t="s">
        <v>21</v>
      </c>
      <c r="B14" s="8" t="s">
        <v>76</v>
      </c>
      <c r="D14" s="4" t="s">
        <v>4</v>
      </c>
      <c r="E14" s="31"/>
      <c r="F14" s="31"/>
      <c r="G14" s="31"/>
      <c r="H14" s="31"/>
      <c r="I14" s="31"/>
      <c r="J14" s="31"/>
      <c r="K14" s="31"/>
      <c r="L14" s="12"/>
    </row>
    <row r="15" spans="1:14" ht="16.5" thickBot="1" x14ac:dyDescent="0.3">
      <c r="A15" s="7" t="s">
        <v>24</v>
      </c>
      <c r="B15" s="8" t="s">
        <v>23</v>
      </c>
      <c r="D15" s="5" t="s">
        <v>5</v>
      </c>
      <c r="E15" s="13"/>
      <c r="F15" s="13"/>
      <c r="G15" s="13"/>
      <c r="H15" s="13"/>
      <c r="I15" s="13"/>
      <c r="J15" s="13"/>
      <c r="K15" s="13"/>
      <c r="L15" s="14"/>
    </row>
    <row r="16" spans="1:14" ht="15.75" thickBot="1" x14ac:dyDescent="0.3">
      <c r="D16" s="32"/>
      <c r="E16" s="32"/>
      <c r="F16" s="32"/>
      <c r="G16" s="32"/>
      <c r="H16" s="32"/>
      <c r="I16" s="32"/>
      <c r="J16" s="32"/>
      <c r="K16" s="32"/>
      <c r="L16" s="32"/>
    </row>
    <row r="17" spans="1:13" ht="16.5" thickTop="1" thickBot="1" x14ac:dyDescent="0.3">
      <c r="D17" s="6" t="s">
        <v>20</v>
      </c>
      <c r="E17" s="15">
        <f>SUM(E11:E15)</f>
        <v>237.5</v>
      </c>
      <c r="F17" s="15">
        <f t="shared" ref="F17:L17" si="1">SUM(F11:F15)</f>
        <v>350</v>
      </c>
      <c r="G17" s="15">
        <f t="shared" si="1"/>
        <v>0</v>
      </c>
      <c r="H17" s="15">
        <f t="shared" si="1"/>
        <v>700</v>
      </c>
      <c r="I17" s="15">
        <f t="shared" si="1"/>
        <v>1930</v>
      </c>
      <c r="J17" s="15">
        <f t="shared" si="1"/>
        <v>0</v>
      </c>
      <c r="K17" s="15">
        <f t="shared" si="1"/>
        <v>0</v>
      </c>
      <c r="L17" s="16">
        <f t="shared" si="1"/>
        <v>0</v>
      </c>
    </row>
    <row r="19" spans="1:13" ht="30.75" thickBot="1" x14ac:dyDescent="0.3">
      <c r="A19" s="7" t="s">
        <v>6</v>
      </c>
      <c r="B19" s="8">
        <v>3</v>
      </c>
      <c r="C19" s="1"/>
      <c r="D19" s="28" t="s">
        <v>0</v>
      </c>
      <c r="E19" s="29" t="s">
        <v>11</v>
      </c>
      <c r="F19" s="29" t="s">
        <v>12</v>
      </c>
      <c r="G19" s="29" t="s">
        <v>13</v>
      </c>
      <c r="H19" s="30" t="s">
        <v>14</v>
      </c>
      <c r="I19" s="30" t="s">
        <v>15</v>
      </c>
      <c r="J19" s="30" t="s">
        <v>16</v>
      </c>
      <c r="K19" s="30" t="s">
        <v>17</v>
      </c>
      <c r="L19" s="30" t="s">
        <v>18</v>
      </c>
      <c r="M19" s="2" t="s">
        <v>19</v>
      </c>
    </row>
    <row r="20" spans="1:13" ht="15.75" x14ac:dyDescent="0.25">
      <c r="A20" s="7" t="s">
        <v>7</v>
      </c>
      <c r="B20" s="8" t="s">
        <v>73</v>
      </c>
      <c r="D20" s="3" t="s">
        <v>1</v>
      </c>
      <c r="E20" s="10"/>
      <c r="F20" s="10"/>
      <c r="G20" s="10"/>
      <c r="H20" s="10"/>
      <c r="I20" s="10"/>
      <c r="J20" s="10"/>
      <c r="K20" s="10"/>
      <c r="L20" s="11"/>
    </row>
    <row r="21" spans="1:13" ht="15.75" x14ac:dyDescent="0.25">
      <c r="A21" s="7" t="s">
        <v>8</v>
      </c>
      <c r="B21" s="8" t="s">
        <v>25</v>
      </c>
      <c r="D21" s="4" t="s">
        <v>2</v>
      </c>
      <c r="E21" s="31">
        <f>950/4</f>
        <v>237.5</v>
      </c>
      <c r="F21" s="31">
        <f>1400/4</f>
        <v>350</v>
      </c>
      <c r="G21" s="31"/>
      <c r="H21" s="31">
        <v>0</v>
      </c>
      <c r="I21" s="31">
        <v>110</v>
      </c>
      <c r="J21" s="31"/>
      <c r="K21" s="31"/>
      <c r="L21" s="12"/>
    </row>
    <row r="22" spans="1:13" ht="15.75" x14ac:dyDescent="0.25">
      <c r="A22" s="7" t="s">
        <v>10</v>
      </c>
      <c r="B22" s="8" t="s">
        <v>25</v>
      </c>
      <c r="D22" s="4" t="s">
        <v>3</v>
      </c>
      <c r="E22" s="31"/>
      <c r="F22" s="31"/>
      <c r="G22" s="31"/>
      <c r="H22" s="31"/>
      <c r="I22" s="31"/>
      <c r="J22" s="31"/>
      <c r="K22" s="31"/>
      <c r="L22" s="12"/>
    </row>
    <row r="23" spans="1:13" ht="15.75" x14ac:dyDescent="0.25">
      <c r="A23" s="7" t="s">
        <v>21</v>
      </c>
      <c r="B23" s="8" t="s">
        <v>76</v>
      </c>
      <c r="D23" s="4" t="s">
        <v>4</v>
      </c>
      <c r="E23" s="31"/>
      <c r="F23" s="31"/>
      <c r="G23" s="31"/>
      <c r="H23" s="31"/>
      <c r="I23" s="31"/>
      <c r="J23" s="31"/>
      <c r="K23" s="31"/>
      <c r="L23" s="12"/>
    </row>
    <row r="24" spans="1:13" ht="16.5" thickBot="1" x14ac:dyDescent="0.3">
      <c r="A24" s="7" t="s">
        <v>24</v>
      </c>
      <c r="B24" s="8" t="s">
        <v>23</v>
      </c>
      <c r="D24" s="5" t="s">
        <v>5</v>
      </c>
      <c r="E24" s="13"/>
      <c r="F24" s="13"/>
      <c r="G24" s="13"/>
      <c r="H24" s="13"/>
      <c r="I24" s="13"/>
      <c r="J24" s="13"/>
      <c r="K24" s="13"/>
      <c r="L24" s="14"/>
    </row>
    <row r="25" spans="1:13" ht="15.75" thickBot="1" x14ac:dyDescent="0.3">
      <c r="D25" s="32"/>
      <c r="E25" s="32"/>
      <c r="F25" s="32"/>
      <c r="G25" s="32"/>
      <c r="H25" s="32"/>
      <c r="I25" s="32"/>
      <c r="J25" s="32"/>
      <c r="K25" s="32"/>
      <c r="L25" s="32"/>
    </row>
    <row r="26" spans="1:13" ht="16.5" thickTop="1" thickBot="1" x14ac:dyDescent="0.3">
      <c r="D26" s="6" t="s">
        <v>20</v>
      </c>
      <c r="E26" s="15">
        <f t="shared" ref="E26:L26" si="2">SUM(E20:E24)</f>
        <v>237.5</v>
      </c>
      <c r="F26" s="15">
        <f t="shared" si="2"/>
        <v>350</v>
      </c>
      <c r="G26" s="15">
        <f t="shared" si="2"/>
        <v>0</v>
      </c>
      <c r="H26" s="15">
        <f t="shared" si="2"/>
        <v>0</v>
      </c>
      <c r="I26" s="15">
        <f t="shared" si="2"/>
        <v>110</v>
      </c>
      <c r="J26" s="15">
        <f t="shared" si="2"/>
        <v>0</v>
      </c>
      <c r="K26" s="15">
        <f t="shared" si="2"/>
        <v>0</v>
      </c>
      <c r="L26" s="16">
        <f t="shared" si="2"/>
        <v>0</v>
      </c>
    </row>
    <row r="28" spans="1:13" ht="30.75" thickBot="1" x14ac:dyDescent="0.3">
      <c r="A28" s="7" t="s">
        <v>6</v>
      </c>
      <c r="B28" s="8">
        <v>4</v>
      </c>
      <c r="C28" s="1"/>
      <c r="D28" s="28" t="s">
        <v>0</v>
      </c>
      <c r="E28" s="29" t="s">
        <v>11</v>
      </c>
      <c r="F28" s="29" t="s">
        <v>12</v>
      </c>
      <c r="G28" s="29" t="s">
        <v>13</v>
      </c>
      <c r="H28" s="30" t="s">
        <v>14</v>
      </c>
      <c r="I28" s="30" t="s">
        <v>15</v>
      </c>
      <c r="J28" s="30" t="s">
        <v>16</v>
      </c>
      <c r="K28" s="30" t="s">
        <v>17</v>
      </c>
      <c r="L28" s="30" t="s">
        <v>18</v>
      </c>
      <c r="M28" s="2" t="s">
        <v>19</v>
      </c>
    </row>
    <row r="29" spans="1:13" ht="15.75" x14ac:dyDescent="0.25">
      <c r="A29" s="7" t="s">
        <v>7</v>
      </c>
      <c r="B29" s="8" t="s">
        <v>73</v>
      </c>
      <c r="D29" s="3" t="s">
        <v>1</v>
      </c>
      <c r="E29" s="10"/>
      <c r="F29" s="10"/>
      <c r="G29" s="10"/>
      <c r="H29" s="10"/>
      <c r="I29" s="10"/>
      <c r="J29" s="10"/>
      <c r="K29" s="10"/>
      <c r="L29" s="11"/>
    </row>
    <row r="30" spans="1:13" ht="15.75" x14ac:dyDescent="0.25">
      <c r="A30" s="7" t="s">
        <v>8</v>
      </c>
      <c r="B30" s="8" t="s">
        <v>25</v>
      </c>
      <c r="D30" s="4" t="s">
        <v>2</v>
      </c>
      <c r="E30" s="31">
        <f>950/4</f>
        <v>237.5</v>
      </c>
      <c r="F30" s="31">
        <f>1400/4</f>
        <v>350</v>
      </c>
      <c r="G30" s="31"/>
      <c r="H30" s="31">
        <v>0</v>
      </c>
      <c r="I30" s="31">
        <v>490</v>
      </c>
      <c r="J30" s="31"/>
      <c r="K30" s="31"/>
      <c r="L30" s="12"/>
    </row>
    <row r="31" spans="1:13" ht="15.75" x14ac:dyDescent="0.25">
      <c r="A31" s="7" t="s">
        <v>10</v>
      </c>
      <c r="B31" s="8" t="s">
        <v>9</v>
      </c>
      <c r="D31" s="4" t="s">
        <v>3</v>
      </c>
      <c r="E31" s="31"/>
      <c r="F31" s="31"/>
      <c r="G31" s="31"/>
      <c r="H31" s="31"/>
      <c r="I31" s="31"/>
      <c r="J31" s="31"/>
      <c r="K31" s="31"/>
      <c r="L31" s="12"/>
    </row>
    <row r="32" spans="1:13" ht="15.75" x14ac:dyDescent="0.25">
      <c r="A32" s="7" t="s">
        <v>21</v>
      </c>
      <c r="B32" s="8" t="s">
        <v>76</v>
      </c>
      <c r="D32" s="4" t="s">
        <v>4</v>
      </c>
      <c r="E32" s="31"/>
      <c r="F32" s="31"/>
      <c r="G32" s="31"/>
      <c r="H32" s="31"/>
      <c r="I32" s="31"/>
      <c r="J32" s="31"/>
      <c r="K32" s="31"/>
      <c r="L32" s="12"/>
    </row>
    <row r="33" spans="1:12" ht="16.5" thickBot="1" x14ac:dyDescent="0.3">
      <c r="A33" s="7" t="s">
        <v>24</v>
      </c>
      <c r="B33" s="8" t="s">
        <v>23</v>
      </c>
      <c r="D33" s="5" t="s">
        <v>5</v>
      </c>
      <c r="E33" s="13"/>
      <c r="F33" s="13"/>
      <c r="G33" s="13"/>
      <c r="H33" s="13"/>
      <c r="I33" s="13"/>
      <c r="J33" s="13"/>
      <c r="K33" s="13"/>
      <c r="L33" s="14"/>
    </row>
    <row r="34" spans="1:12" ht="15.75" thickBot="1" x14ac:dyDescent="0.3">
      <c r="D34" s="32"/>
      <c r="E34" s="32"/>
      <c r="F34" s="32"/>
      <c r="G34" s="32"/>
      <c r="H34" s="32"/>
      <c r="I34" s="32"/>
      <c r="J34" s="32"/>
      <c r="K34" s="32"/>
      <c r="L34" s="32"/>
    </row>
    <row r="35" spans="1:12" ht="16.5" thickTop="1" thickBot="1" x14ac:dyDescent="0.3">
      <c r="D35" s="6" t="s">
        <v>20</v>
      </c>
      <c r="E35" s="15">
        <f>SUM(E29:E33)</f>
        <v>237.5</v>
      </c>
      <c r="F35" s="15">
        <f t="shared" ref="F35:L35" si="3">SUM(F29:F33)</f>
        <v>350</v>
      </c>
      <c r="G35" s="15">
        <f t="shared" si="3"/>
        <v>0</v>
      </c>
      <c r="H35" s="15">
        <f t="shared" si="3"/>
        <v>0</v>
      </c>
      <c r="I35" s="15">
        <f t="shared" si="3"/>
        <v>490</v>
      </c>
      <c r="J35" s="15">
        <f t="shared" si="3"/>
        <v>0</v>
      </c>
      <c r="K35" s="15">
        <f t="shared" si="3"/>
        <v>0</v>
      </c>
      <c r="L35" s="16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6A2FF-12D8-47A4-89BD-E67A47B2360B}">
  <sheetPr codeName="Feuil21"/>
  <dimension ref="A1:AU13"/>
  <sheetViews>
    <sheetView tabSelected="1" topLeftCell="Y1" workbookViewId="0">
      <selection activeCell="AU1" sqref="AU1"/>
    </sheetView>
  </sheetViews>
  <sheetFormatPr baseColWidth="10" defaultRowHeight="15" x14ac:dyDescent="0.25"/>
  <cols>
    <col min="6" max="7" width="40.5703125" bestFit="1" customWidth="1"/>
    <col min="8" max="8" width="56.85546875" bestFit="1" customWidth="1"/>
    <col min="9" max="9" width="61.85546875" bestFit="1" customWidth="1"/>
    <col min="10" max="10" width="26" bestFit="1" customWidth="1"/>
    <col min="11" max="11" width="17.42578125" bestFit="1" customWidth="1"/>
  </cols>
  <sheetData>
    <row r="1" spans="1:47" x14ac:dyDescent="0.25">
      <c r="A1" t="s">
        <v>72</v>
      </c>
      <c r="B1" t="s">
        <v>7</v>
      </c>
      <c r="C1" t="s">
        <v>27</v>
      </c>
      <c r="D1" t="s">
        <v>28</v>
      </c>
      <c r="E1" t="s">
        <v>29</v>
      </c>
      <c r="F1" t="s">
        <v>30</v>
      </c>
      <c r="G1" s="19" t="s">
        <v>31</v>
      </c>
      <c r="H1" s="19" t="s">
        <v>32</v>
      </c>
      <c r="I1" s="19" t="s">
        <v>33</v>
      </c>
      <c r="J1" s="19" t="s">
        <v>34</v>
      </c>
      <c r="K1" s="19" t="s">
        <v>35</v>
      </c>
      <c r="L1" s="20" t="s">
        <v>36</v>
      </c>
      <c r="M1" s="20" t="s">
        <v>37</v>
      </c>
      <c r="N1" s="20" t="s">
        <v>38</v>
      </c>
      <c r="O1" s="20" t="s">
        <v>39</v>
      </c>
      <c r="P1" s="20" t="s">
        <v>40</v>
      </c>
      <c r="Q1" s="21" t="s">
        <v>41</v>
      </c>
      <c r="R1" s="21" t="s">
        <v>42</v>
      </c>
      <c r="S1" s="21" t="s">
        <v>43</v>
      </c>
      <c r="T1" s="21" t="s">
        <v>44</v>
      </c>
      <c r="U1" s="21" t="s">
        <v>45</v>
      </c>
      <c r="V1" s="22" t="s">
        <v>46</v>
      </c>
      <c r="W1" s="22" t="s">
        <v>47</v>
      </c>
      <c r="X1" s="22" t="s">
        <v>48</v>
      </c>
      <c r="Y1" s="22" t="s">
        <v>49</v>
      </c>
      <c r="Z1" s="22" t="s">
        <v>50</v>
      </c>
      <c r="AA1" s="23" t="s">
        <v>51</v>
      </c>
      <c r="AB1" s="23" t="s">
        <v>55</v>
      </c>
      <c r="AC1" s="23" t="s">
        <v>59</v>
      </c>
      <c r="AD1" s="23" t="s">
        <v>63</v>
      </c>
      <c r="AE1" s="23" t="s">
        <v>67</v>
      </c>
      <c r="AF1" s="24" t="s">
        <v>52</v>
      </c>
      <c r="AG1" s="24" t="s">
        <v>56</v>
      </c>
      <c r="AH1" s="24" t="s">
        <v>60</v>
      </c>
      <c r="AI1" s="24" t="s">
        <v>64</v>
      </c>
      <c r="AJ1" s="24" t="s">
        <v>68</v>
      </c>
      <c r="AK1" s="25" t="s">
        <v>53</v>
      </c>
      <c r="AL1" s="25" t="s">
        <v>57</v>
      </c>
      <c r="AM1" s="25" t="s">
        <v>61</v>
      </c>
      <c r="AN1" s="25" t="s">
        <v>65</v>
      </c>
      <c r="AO1" s="25" t="s">
        <v>69</v>
      </c>
      <c r="AP1" s="26" t="s">
        <v>54</v>
      </c>
      <c r="AQ1" s="26" t="s">
        <v>58</v>
      </c>
      <c r="AR1" s="26" t="s">
        <v>62</v>
      </c>
      <c r="AS1" s="26" t="s">
        <v>66</v>
      </c>
      <c r="AT1" s="26" t="s">
        <v>70</v>
      </c>
      <c r="AU1" s="27" t="s">
        <v>71</v>
      </c>
    </row>
    <row r="2" spans="1:47" x14ac:dyDescent="0.25">
      <c r="A2">
        <f>1</f>
        <v>1</v>
      </c>
      <c r="B2" t="s">
        <v>73</v>
      </c>
      <c r="C2" t="s">
        <v>9</v>
      </c>
      <c r="D2" t="s">
        <v>25</v>
      </c>
      <c r="E2" t="s">
        <v>76</v>
      </c>
      <c r="F2" t="s">
        <v>23</v>
      </c>
      <c r="J2">
        <v>237.5</v>
      </c>
      <c r="O2">
        <v>350</v>
      </c>
      <c r="Y2">
        <v>60</v>
      </c>
      <c r="AD2">
        <v>410</v>
      </c>
    </row>
    <row r="3" spans="1:47" x14ac:dyDescent="0.25">
      <c r="A3">
        <f>A2+1</f>
        <v>2</v>
      </c>
      <c r="B3" t="s">
        <v>73</v>
      </c>
      <c r="C3" t="s">
        <v>25</v>
      </c>
      <c r="D3" t="s">
        <v>9</v>
      </c>
      <c r="E3" t="s">
        <v>76</v>
      </c>
      <c r="F3" t="s">
        <v>23</v>
      </c>
      <c r="G3">
        <v>237.5</v>
      </c>
      <c r="L3">
        <v>350</v>
      </c>
      <c r="V3">
        <v>700</v>
      </c>
      <c r="AA3">
        <v>1930</v>
      </c>
    </row>
    <row r="4" spans="1:47" x14ac:dyDescent="0.25">
      <c r="A4">
        <f t="shared" ref="A4:A13" si="0">A3+1</f>
        <v>3</v>
      </c>
      <c r="B4" t="s">
        <v>73</v>
      </c>
      <c r="C4" t="s">
        <v>25</v>
      </c>
      <c r="D4" t="s">
        <v>25</v>
      </c>
      <c r="E4" t="s">
        <v>76</v>
      </c>
      <c r="F4" t="s">
        <v>23</v>
      </c>
      <c r="H4">
        <v>237.5</v>
      </c>
      <c r="M4">
        <v>350</v>
      </c>
      <c r="W4">
        <v>0</v>
      </c>
      <c r="AB4">
        <v>110</v>
      </c>
    </row>
    <row r="5" spans="1:47" x14ac:dyDescent="0.25">
      <c r="A5">
        <f t="shared" si="0"/>
        <v>4</v>
      </c>
      <c r="B5" t="s">
        <v>73</v>
      </c>
      <c r="C5" t="s">
        <v>25</v>
      </c>
      <c r="D5" t="s">
        <v>9</v>
      </c>
      <c r="E5" t="s">
        <v>76</v>
      </c>
      <c r="F5" t="s">
        <v>23</v>
      </c>
      <c r="H5">
        <v>237.5</v>
      </c>
      <c r="M5">
        <v>350</v>
      </c>
      <c r="W5">
        <v>0</v>
      </c>
      <c r="AB5">
        <v>490</v>
      </c>
    </row>
    <row r="6" spans="1:47" x14ac:dyDescent="0.25">
      <c r="A6">
        <f t="shared" si="0"/>
        <v>5</v>
      </c>
      <c r="B6" t="s">
        <v>74</v>
      </c>
      <c r="C6" t="s">
        <v>9</v>
      </c>
      <c r="D6" t="s">
        <v>25</v>
      </c>
      <c r="E6" t="s">
        <v>77</v>
      </c>
      <c r="F6" t="s">
        <v>8</v>
      </c>
      <c r="M6">
        <v>1800</v>
      </c>
    </row>
    <row r="7" spans="1:47" x14ac:dyDescent="0.25">
      <c r="A7">
        <f t="shared" si="0"/>
        <v>6</v>
      </c>
      <c r="B7" t="s">
        <v>75</v>
      </c>
      <c r="C7" t="s">
        <v>25</v>
      </c>
      <c r="D7" t="s">
        <v>9</v>
      </c>
      <c r="E7" t="s">
        <v>22</v>
      </c>
      <c r="F7" t="s">
        <v>26</v>
      </c>
      <c r="L7">
        <v>160</v>
      </c>
      <c r="Q7">
        <v>160</v>
      </c>
      <c r="AA7">
        <v>333.5</v>
      </c>
      <c r="AF7">
        <v>667</v>
      </c>
      <c r="AK7">
        <v>667</v>
      </c>
      <c r="AP7">
        <v>667</v>
      </c>
    </row>
    <row r="8" spans="1:47" x14ac:dyDescent="0.25">
      <c r="A8">
        <f t="shared" si="0"/>
        <v>7</v>
      </c>
      <c r="B8" t="s">
        <v>75</v>
      </c>
      <c r="C8" t="s">
        <v>25</v>
      </c>
      <c r="D8" t="s">
        <v>9</v>
      </c>
      <c r="E8" t="s">
        <v>22</v>
      </c>
      <c r="F8" t="s">
        <v>26</v>
      </c>
      <c r="G8">
        <v>28</v>
      </c>
      <c r="L8">
        <v>56</v>
      </c>
      <c r="Q8">
        <v>50</v>
      </c>
      <c r="AF8">
        <v>50</v>
      </c>
      <c r="AK8">
        <v>50</v>
      </c>
      <c r="AP8">
        <v>50</v>
      </c>
    </row>
    <row r="9" spans="1:47" x14ac:dyDescent="0.25">
      <c r="A9">
        <f t="shared" si="0"/>
        <v>8</v>
      </c>
      <c r="B9" t="s">
        <v>75</v>
      </c>
      <c r="C9" t="s">
        <v>25</v>
      </c>
      <c r="D9" t="s">
        <v>9</v>
      </c>
      <c r="E9" t="s">
        <v>22</v>
      </c>
      <c r="F9" t="s">
        <v>26</v>
      </c>
      <c r="G9">
        <v>78</v>
      </c>
      <c r="L9">
        <v>200</v>
      </c>
      <c r="Q9">
        <v>150</v>
      </c>
      <c r="AF9">
        <v>550</v>
      </c>
      <c r="AK9">
        <v>1100</v>
      </c>
      <c r="AP9">
        <v>1100</v>
      </c>
    </row>
    <row r="10" spans="1:47" x14ac:dyDescent="0.25">
      <c r="A10">
        <f t="shared" si="0"/>
        <v>9</v>
      </c>
      <c r="B10" t="s">
        <v>75</v>
      </c>
      <c r="C10" t="s">
        <v>25</v>
      </c>
      <c r="D10" t="s">
        <v>9</v>
      </c>
      <c r="E10" t="s">
        <v>22</v>
      </c>
      <c r="F10" t="s">
        <v>26</v>
      </c>
      <c r="J10">
        <v>14</v>
      </c>
      <c r="O10">
        <v>100</v>
      </c>
      <c r="T10">
        <v>300</v>
      </c>
      <c r="AI10">
        <v>280</v>
      </c>
      <c r="AN10">
        <v>560</v>
      </c>
      <c r="AS10">
        <v>560</v>
      </c>
    </row>
    <row r="11" spans="1:47" x14ac:dyDescent="0.25">
      <c r="A11">
        <f t="shared" si="0"/>
        <v>10</v>
      </c>
      <c r="B11" t="s">
        <v>75</v>
      </c>
      <c r="C11" t="s">
        <v>25</v>
      </c>
      <c r="D11" t="s">
        <v>9</v>
      </c>
      <c r="E11" t="s">
        <v>22</v>
      </c>
      <c r="F11" t="s">
        <v>23</v>
      </c>
      <c r="G11">
        <v>80</v>
      </c>
      <c r="L11">
        <v>270</v>
      </c>
      <c r="Q11">
        <v>781.2</v>
      </c>
      <c r="AF11">
        <v>928.25</v>
      </c>
      <c r="AK11">
        <v>1856.5</v>
      </c>
      <c r="AP11">
        <v>1856.5</v>
      </c>
    </row>
    <row r="12" spans="1:47" x14ac:dyDescent="0.25">
      <c r="A12">
        <f t="shared" si="0"/>
        <v>11</v>
      </c>
      <c r="B12" t="s">
        <v>75</v>
      </c>
      <c r="C12" t="s">
        <v>9</v>
      </c>
      <c r="D12" t="s">
        <v>9</v>
      </c>
      <c r="E12" t="s">
        <v>22</v>
      </c>
      <c r="F12" t="s">
        <v>8</v>
      </c>
      <c r="L12">
        <v>64</v>
      </c>
      <c r="Q12">
        <v>360</v>
      </c>
      <c r="AF12">
        <v>928.25</v>
      </c>
      <c r="AK12">
        <v>1856.5</v>
      </c>
      <c r="AP12">
        <v>1856.5</v>
      </c>
    </row>
    <row r="13" spans="1:47" x14ac:dyDescent="0.25">
      <c r="A13">
        <f t="shared" si="0"/>
        <v>12</v>
      </c>
      <c r="B13" t="s">
        <v>75</v>
      </c>
      <c r="C13" t="s">
        <v>25</v>
      </c>
      <c r="D13" t="s">
        <v>9</v>
      </c>
      <c r="E13" t="s">
        <v>22</v>
      </c>
      <c r="F13" t="s">
        <v>26</v>
      </c>
      <c r="G13">
        <v>80</v>
      </c>
      <c r="L13">
        <v>150</v>
      </c>
      <c r="Q13">
        <v>200</v>
      </c>
      <c r="AA13">
        <v>750</v>
      </c>
      <c r="AF13">
        <v>1500</v>
      </c>
      <c r="AK13">
        <v>1500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</vt:lpstr>
      <vt:lpstr>B</vt:lpstr>
      <vt:lpstr>A</vt:lpstr>
      <vt:lpstr>BDD</vt:lpstr>
    </vt:vector>
  </TitlesOfParts>
  <Company>ONEPOINT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FRANCOIS</dc:creator>
  <cp:lastModifiedBy>Nicolas FRANCOIS</cp:lastModifiedBy>
  <dcterms:created xsi:type="dcterms:W3CDTF">2021-12-06T10:03:43Z</dcterms:created>
  <dcterms:modified xsi:type="dcterms:W3CDTF">2021-12-23T14:57:39Z</dcterms:modified>
</cp:coreProperties>
</file>