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codeName="{C5BBEA04-B48B-DB03-FC8F-E18A6752861A}"/>
  <workbookPr codeName="ThisWorkbook"/>
  <mc:AlternateContent xmlns:mc="http://schemas.openxmlformats.org/markup-compatibility/2006">
    <mc:Choice Requires="x15">
      <x15ac:absPath xmlns:x15ac="http://schemas.microsoft.com/office/spreadsheetml/2010/11/ac" url="https://onepoint365-my.sharepoint.com/personal/n_francois_groupeonepoint_com/Documents/Documents/TotalEnergies/Old/"/>
    </mc:Choice>
  </mc:AlternateContent>
  <xr:revisionPtr revIDLastSave="51" documentId="8_{414B9613-ECD9-4F84-AA8D-BA0DC5D5F73B}" xr6:coauthVersionLast="47" xr6:coauthVersionMax="47" xr10:uidLastSave="{42289E8E-BC45-4562-9AC5-17E95FB91D1A}"/>
  <bookViews>
    <workbookView xWindow="7200" yWindow="480" windowWidth="21600" windowHeight="11385" xr2:uid="{31829620-AD61-4251-A3E1-693B59DEB954}"/>
  </bookViews>
  <sheets>
    <sheet name="ListeProjets" sheetId="1" r:id="rId1"/>
    <sheet name="LNG" sheetId="568" r:id="rId2"/>
    <sheet name="REN" sheetId="567" state="hidden" r:id="rId3"/>
    <sheet name="POWERGEN" sheetId="566" state="hidden" r:id="rId4"/>
    <sheet name="CROSSBU" sheetId="565" state="hidden" r:id="rId5"/>
    <sheet name="BIOGAS" sheetId="564" state="hidden" r:id="rId6"/>
    <sheet name="TRADING" sheetId="563" state="hidden" r:id="rId7"/>
    <sheet name="SAFT" sheetId="562" state="hidden" r:id="rId8"/>
    <sheet name="MENU" sheetId="464" r:id="rId9"/>
    <sheet name="Parametre" sheetId="66" state="hidden" r:id="rId10"/>
  </sheets>
  <definedNames>
    <definedName name="ListeBU">Parametre!$A$7:$A$16</definedName>
  </definedNames>
  <calcPr calcId="19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35" i="567" l="1"/>
  <c r="K35" i="567"/>
  <c r="J35" i="567"/>
  <c r="I35" i="567"/>
  <c r="H35" i="567"/>
  <c r="G35" i="567"/>
  <c r="F35" i="567"/>
  <c r="E35" i="567"/>
  <c r="L26" i="567"/>
  <c r="K26" i="567"/>
  <c r="J26" i="567"/>
  <c r="I26" i="567"/>
  <c r="H26" i="567"/>
  <c r="G26" i="567"/>
  <c r="F26" i="567"/>
  <c r="E26" i="567"/>
  <c r="L17" i="567"/>
  <c r="K17" i="567"/>
  <c r="J17" i="567"/>
  <c r="I17" i="567"/>
  <c r="H17" i="567"/>
  <c r="G17" i="567"/>
  <c r="F11" i="567"/>
  <c r="F17" i="567" s="1"/>
  <c r="E11" i="567"/>
  <c r="E17" i="567" s="1"/>
  <c r="L8" i="567"/>
  <c r="K8" i="567"/>
  <c r="J8" i="567"/>
  <c r="I8" i="567"/>
  <c r="H8" i="567"/>
  <c r="G8" i="567"/>
  <c r="F2" i="567"/>
  <c r="F8" i="567" s="1"/>
  <c r="E2" i="567"/>
  <c r="E8" i="567" s="1"/>
  <c r="L62" i="566"/>
  <c r="K62" i="566"/>
  <c r="J62" i="566"/>
  <c r="H62" i="566"/>
  <c r="G62" i="566"/>
  <c r="F62" i="566"/>
  <c r="E62" i="566"/>
  <c r="I56" i="566"/>
  <c r="I62" i="566" s="1"/>
  <c r="I53" i="566"/>
  <c r="H53" i="566"/>
  <c r="G53" i="566"/>
  <c r="F53" i="566"/>
  <c r="E53" i="566"/>
  <c r="L47" i="566"/>
  <c r="L53" i="566" s="1"/>
  <c r="K47" i="566"/>
  <c r="K53" i="566" s="1"/>
  <c r="J47" i="566"/>
  <c r="J53" i="566" s="1"/>
  <c r="I44" i="566"/>
  <c r="H44" i="566"/>
  <c r="G44" i="566"/>
  <c r="F44" i="566"/>
  <c r="E44" i="566"/>
  <c r="L38" i="566"/>
  <c r="L44" i="566" s="1"/>
  <c r="K38" i="566"/>
  <c r="K44" i="566" s="1"/>
  <c r="J38" i="566"/>
  <c r="J44" i="566" s="1"/>
  <c r="L35" i="566"/>
  <c r="K35" i="566"/>
  <c r="I35" i="566"/>
  <c r="H35" i="566"/>
  <c r="G35" i="566"/>
  <c r="F35" i="566"/>
  <c r="E35" i="566"/>
  <c r="J32" i="566"/>
  <c r="J35" i="566" s="1"/>
  <c r="L26" i="566"/>
  <c r="K26" i="566"/>
  <c r="I26" i="566"/>
  <c r="H26" i="566"/>
  <c r="G26" i="566"/>
  <c r="F26" i="566"/>
  <c r="E26" i="566"/>
  <c r="J20" i="566"/>
  <c r="J26" i="566" s="1"/>
  <c r="L17" i="566"/>
  <c r="K17" i="566"/>
  <c r="J17" i="566"/>
  <c r="I17" i="566"/>
  <c r="H17" i="566"/>
  <c r="G17" i="566"/>
  <c r="F17" i="566"/>
  <c r="E17" i="566"/>
  <c r="L8" i="566"/>
  <c r="K8" i="566"/>
  <c r="J8" i="566"/>
  <c r="H8" i="566"/>
  <c r="G8" i="566"/>
  <c r="F8" i="566"/>
  <c r="E8" i="566"/>
  <c r="I2" i="566"/>
  <c r="I8" i="566" s="1"/>
  <c r="L8" i="565"/>
  <c r="K8" i="565"/>
  <c r="J8" i="565"/>
  <c r="I8" i="565"/>
  <c r="H8" i="565"/>
  <c r="G8" i="565"/>
  <c r="F8" i="565"/>
  <c r="E8" i="565"/>
  <c r="L35" i="564"/>
  <c r="K35" i="564"/>
  <c r="J35" i="564"/>
  <c r="I35" i="564"/>
  <c r="H35" i="564"/>
  <c r="G35" i="564"/>
  <c r="F35" i="564"/>
  <c r="E35" i="564"/>
  <c r="L26" i="564"/>
  <c r="K26" i="564"/>
  <c r="J26" i="564"/>
  <c r="I26" i="564"/>
  <c r="H26" i="564"/>
  <c r="G26" i="564"/>
  <c r="F26" i="564"/>
  <c r="E26" i="564"/>
  <c r="L17" i="564"/>
  <c r="K17" i="564"/>
  <c r="J17" i="564"/>
  <c r="I17" i="564"/>
  <c r="H17" i="564"/>
  <c r="G17" i="564"/>
  <c r="F17" i="564"/>
  <c r="E17" i="564"/>
  <c r="L8" i="564"/>
  <c r="K8" i="564"/>
  <c r="J8" i="564"/>
  <c r="I8" i="564"/>
  <c r="H8" i="564"/>
  <c r="G8" i="564"/>
  <c r="F8" i="564"/>
  <c r="E8" i="564"/>
  <c r="L8" i="563"/>
  <c r="K8" i="563"/>
  <c r="J8" i="563"/>
  <c r="I8" i="563"/>
  <c r="H8" i="563"/>
  <c r="G8" i="563"/>
  <c r="F8" i="563"/>
  <c r="E8" i="563"/>
  <c r="L35" i="562"/>
  <c r="K35" i="562"/>
  <c r="J35" i="562"/>
  <c r="I35" i="562"/>
  <c r="H35" i="562"/>
  <c r="G35" i="562"/>
  <c r="F30" i="562"/>
  <c r="F35" i="562" s="1"/>
  <c r="E30" i="562"/>
  <c r="E35" i="562" s="1"/>
  <c r="L26" i="562"/>
  <c r="K26" i="562"/>
  <c r="J26" i="562"/>
  <c r="I26" i="562"/>
  <c r="H26" i="562"/>
  <c r="G26" i="562"/>
  <c r="F21" i="562"/>
  <c r="F26" i="562" s="1"/>
  <c r="E21" i="562"/>
  <c r="E26" i="562" s="1"/>
  <c r="L17" i="562"/>
  <c r="K17" i="562"/>
  <c r="J17" i="562"/>
  <c r="I17" i="562"/>
  <c r="H17" i="562"/>
  <c r="G17" i="562"/>
  <c r="F11" i="562"/>
  <c r="F17" i="562" s="1"/>
  <c r="E11" i="562"/>
  <c r="E17" i="562" s="1"/>
  <c r="L8" i="562"/>
  <c r="K8" i="562"/>
  <c r="J8" i="562"/>
  <c r="I8" i="562"/>
  <c r="H8" i="562"/>
  <c r="G8" i="562"/>
  <c r="F5" i="562"/>
  <c r="F8" i="562" s="1"/>
  <c r="E5" i="562"/>
  <c r="E8" i="562" s="1"/>
  <c r="L188" i="1" l="1"/>
  <c r="K188" i="1"/>
  <c r="J188" i="1"/>
  <c r="I188" i="1"/>
  <c r="H188" i="1"/>
  <c r="G188" i="1"/>
  <c r="F188" i="1"/>
  <c r="E188" i="1"/>
  <c r="L179" i="1"/>
  <c r="K179" i="1"/>
  <c r="J179" i="1"/>
  <c r="I179" i="1"/>
  <c r="H179" i="1"/>
  <c r="G179" i="1"/>
  <c r="F179" i="1"/>
  <c r="E179" i="1"/>
  <c r="L170" i="1"/>
  <c r="K170" i="1"/>
  <c r="J170" i="1"/>
  <c r="I170" i="1"/>
  <c r="H170" i="1"/>
  <c r="G170" i="1"/>
  <c r="F170" i="1"/>
  <c r="E170" i="1"/>
  <c r="L161" i="1" l="1"/>
  <c r="K161" i="1"/>
  <c r="J161" i="1"/>
  <c r="I161" i="1"/>
  <c r="H161" i="1"/>
  <c r="G161" i="1"/>
  <c r="F161" i="1"/>
  <c r="E161" i="1"/>
  <c r="L152" i="1"/>
  <c r="K152" i="1"/>
  <c r="J152" i="1"/>
  <c r="I152" i="1"/>
  <c r="H152" i="1"/>
  <c r="G152" i="1"/>
  <c r="F152" i="1"/>
  <c r="E152" i="1"/>
  <c r="F137" i="1"/>
  <c r="E137" i="1"/>
  <c r="E143" i="1" s="1"/>
  <c r="F128" i="1"/>
  <c r="F134" i="1" s="1"/>
  <c r="E128" i="1"/>
  <c r="E134" i="1" s="1"/>
  <c r="L143" i="1"/>
  <c r="K143" i="1"/>
  <c r="J143" i="1"/>
  <c r="H143" i="1"/>
  <c r="G143" i="1"/>
  <c r="F143" i="1"/>
  <c r="I143" i="1"/>
  <c r="L134" i="1"/>
  <c r="K134" i="1"/>
  <c r="J134" i="1"/>
  <c r="I134" i="1"/>
  <c r="H134" i="1"/>
  <c r="G134" i="1"/>
  <c r="J110" i="1" l="1"/>
  <c r="J101" i="1"/>
  <c r="J107" i="1" s="1"/>
  <c r="I119" i="1"/>
  <c r="I125" i="1" s="1"/>
  <c r="L110" i="1"/>
  <c r="L116" i="1" s="1"/>
  <c r="K110" i="1"/>
  <c r="K116" i="1" s="1"/>
  <c r="L101" i="1"/>
  <c r="L107" i="1" s="1"/>
  <c r="K101" i="1"/>
  <c r="K107" i="1" s="1"/>
  <c r="J95" i="1"/>
  <c r="J98" i="1" s="1"/>
  <c r="J83" i="1"/>
  <c r="I65" i="1"/>
  <c r="F30" i="1"/>
  <c r="F35" i="1" s="1"/>
  <c r="E30" i="1"/>
  <c r="E35" i="1" s="1"/>
  <c r="F21" i="1"/>
  <c r="F26" i="1" s="1"/>
  <c r="E21" i="1"/>
  <c r="E26" i="1" s="1"/>
  <c r="F11" i="1"/>
  <c r="F17" i="1" s="1"/>
  <c r="E11" i="1"/>
  <c r="E17" i="1" s="1"/>
  <c r="F5" i="1"/>
  <c r="F8" i="1" s="1"/>
  <c r="E5" i="1"/>
  <c r="E8" i="1" s="1"/>
  <c r="L125" i="1"/>
  <c r="K125" i="1"/>
  <c r="J125" i="1"/>
  <c r="H125" i="1"/>
  <c r="G125" i="1"/>
  <c r="F125" i="1"/>
  <c r="E125" i="1"/>
  <c r="J116" i="1"/>
  <c r="I116" i="1"/>
  <c r="H116" i="1"/>
  <c r="G116" i="1"/>
  <c r="F116" i="1"/>
  <c r="E116" i="1"/>
  <c r="I107" i="1"/>
  <c r="H107" i="1"/>
  <c r="G107" i="1"/>
  <c r="F107" i="1"/>
  <c r="E107" i="1"/>
  <c r="L98" i="1"/>
  <c r="K98" i="1"/>
  <c r="I98" i="1"/>
  <c r="H98" i="1"/>
  <c r="G98" i="1"/>
  <c r="F98" i="1"/>
  <c r="E98" i="1"/>
  <c r="L89" i="1"/>
  <c r="K89" i="1"/>
  <c r="J89" i="1"/>
  <c r="I89" i="1"/>
  <c r="H89" i="1"/>
  <c r="G89" i="1"/>
  <c r="F89" i="1"/>
  <c r="E89" i="1"/>
  <c r="L80" i="1"/>
  <c r="K80" i="1"/>
  <c r="J80" i="1"/>
  <c r="I80" i="1"/>
  <c r="H80" i="1"/>
  <c r="G80" i="1"/>
  <c r="F80" i="1"/>
  <c r="E80" i="1"/>
  <c r="L71" i="1"/>
  <c r="K71" i="1"/>
  <c r="J71" i="1"/>
  <c r="I71" i="1"/>
  <c r="H71" i="1"/>
  <c r="G71" i="1"/>
  <c r="F71" i="1"/>
  <c r="E71" i="1"/>
  <c r="L62" i="1"/>
  <c r="K62" i="1"/>
  <c r="J62" i="1"/>
  <c r="I62" i="1"/>
  <c r="H62" i="1"/>
  <c r="G62" i="1"/>
  <c r="F62" i="1"/>
  <c r="E62" i="1"/>
  <c r="L53" i="1"/>
  <c r="K53" i="1"/>
  <c r="J53" i="1"/>
  <c r="I53" i="1"/>
  <c r="H53" i="1"/>
  <c r="G53" i="1"/>
  <c r="F53" i="1"/>
  <c r="E53" i="1"/>
  <c r="L44" i="1"/>
  <c r="K44" i="1"/>
  <c r="J44" i="1"/>
  <c r="I44" i="1"/>
  <c r="H44" i="1"/>
  <c r="G44" i="1"/>
  <c r="F44" i="1"/>
  <c r="E44" i="1"/>
  <c r="L35" i="1"/>
  <c r="K35" i="1"/>
  <c r="J35" i="1"/>
  <c r="I35" i="1"/>
  <c r="H35" i="1"/>
  <c r="G35" i="1"/>
  <c r="L26" i="1"/>
  <c r="K26" i="1"/>
  <c r="J26" i="1"/>
  <c r="I26" i="1"/>
  <c r="H26" i="1"/>
  <c r="G26" i="1"/>
  <c r="L17" i="1"/>
  <c r="K17" i="1"/>
  <c r="J17" i="1"/>
  <c r="I17" i="1"/>
  <c r="H17" i="1"/>
  <c r="G17" i="1"/>
  <c r="L8" i="1"/>
  <c r="K8" i="1"/>
  <c r="J8" i="1"/>
  <c r="I8" i="1"/>
  <c r="H8" i="1"/>
  <c r="G8"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Eric CANNEVA</author>
  </authors>
  <commentList>
    <comment ref="K65" authorId="0" shapeId="0" xr:uid="{58A19AC3-6572-43F9-A498-0D1BDDE49646}">
      <text>
        <r>
          <rPr>
            <b/>
            <sz val="9"/>
            <color indexed="81"/>
            <rFont val="Tahoma"/>
            <charset val="1"/>
          </rPr>
          <t>Eric CANNEVA:</t>
        </r>
        <r>
          <rPr>
            <sz val="9"/>
            <color indexed="81"/>
            <rFont val="Tahoma"/>
            <charset val="1"/>
          </rPr>
          <t xml:space="preserve">
Référence  Energy Management 
Hypothèses :
Un constat de 5 erreurs de transaction sur 3 ans a été fait 
Moyenne de 100K€ par erreur par centrale (700K€ pour les 7 centrales)
50% des cas ont été constatés pour que toutes les centrales soient impactées et 50% pour que ce soit une seule
La mise en place d’ASTUCE/GPM7 supprimerait ces erreurs
Nous avons extrapolé sur les 7 centrales à compter de septembre 2021
Calcul 
 (2,5*100 + 2,5*700) / 3 = 667K€/an de gains potentiels 
 (1 centrale impactée 2,5 fois sur 3 ans, soit 100K€ x2,5 +  toutes les centrales impactées 2,5 fois sur 3 ans, soit 700K€ x2,5) divisé par 3 ans
</t>
        </r>
      </text>
    </comment>
    <comment ref="K74" authorId="0" shapeId="0" xr:uid="{C2728940-A92E-46AD-ABBD-54FC1DCB2823}">
      <text>
        <r>
          <rPr>
            <b/>
            <sz val="9"/>
            <color indexed="81"/>
            <rFont val="Tahoma"/>
            <charset val="1"/>
          </rPr>
          <t>Eric CANNEVA:</t>
        </r>
        <r>
          <rPr>
            <sz val="9"/>
            <color indexed="81"/>
            <rFont val="Tahoma"/>
            <charset val="1"/>
          </rPr>
          <t xml:space="preserve">
Référence  Métiers maintenance et HSE CCGT
Hypothèses :
Environ 15 PPrev sont créés par mois (180/an)
La création d’un PPrev prend environ 20 min (création, impression, signature multipartites, dépose conduite, etc.)
L’automatisation du préventif dans Maximo permettra d’économiser 100% de ce temps 
Ce temps est constaté sur l’ensemble des 7 sites
Calcul 
 20 * 180 * 7 = 25 200 min = 420 heures (60h par site) = 50K€
</t>
        </r>
      </text>
    </comment>
    <comment ref="K83" authorId="0" shapeId="0" xr:uid="{1DEA0F44-8527-4A57-B5DC-129B63D1C0ED}">
      <text>
        <r>
          <rPr>
            <b/>
            <sz val="9"/>
            <color indexed="81"/>
            <rFont val="Tahoma"/>
            <charset val="1"/>
          </rPr>
          <t>Eric CANNEVA:</t>
        </r>
        <r>
          <rPr>
            <sz val="9"/>
            <color indexed="81"/>
            <rFont val="Tahoma"/>
            <charset val="1"/>
          </rPr>
          <t xml:space="preserve">
Référence  Analyse réalisée pour DexPro (Engie EP)
Hypothèses :
La mise en place d’une GMAO permet d’économiser entre 30 et 50% de la maintenance non planifiée. 
L’hypothèse prise pour ce calcul est de 20% pour prendre un cas réaliste pour CCGT
Les coûts de maintenance des fortuits sur 2020 est de 4M€ pour 5 sites et donc de 5,6 M€ extrapolé sur 7 sites
Calcul 
 20% * 5,6 = 1.1 M€
</t>
        </r>
      </text>
    </comment>
    <comment ref="K95" authorId="0" shapeId="0" xr:uid="{AFCECFA4-D0F3-40AC-B9CE-89A05E454AF9}">
      <text>
        <r>
          <rPr>
            <b/>
            <sz val="9"/>
            <color indexed="81"/>
            <rFont val="Tahoma"/>
            <family val="2"/>
          </rPr>
          <t>Eric CANNEVA:</t>
        </r>
        <r>
          <rPr>
            <sz val="9"/>
            <color indexed="81"/>
            <rFont val="Tahoma"/>
            <family val="2"/>
          </rPr>
          <t xml:space="preserve">
Référence  Historique métier Saint Avold
Hypothèses :
Les coûts des fortuits sur site, sur un an, se chiffrent à 4M€ / an pour 5 centrales
L’estimation proposée sur des données historiques de fortuits est qu’un fortuit sur 10 aurait pu être évité grâce à une anticipation des défaillance des équipements sur la détection de signaux faibles ou avant-coureurs d’une défaillance. 
Nous avons pris en compte les 7 centrales
Calcul 
 (4M€ / 5)*7 * 10% = 0.56 M€ / an de gains potentiels 
</t>
        </r>
      </text>
    </comment>
    <comment ref="J119" authorId="0" shapeId="0" xr:uid="{AD867BAC-3654-4BC1-9D34-68C7C52DBB42}">
      <text>
        <r>
          <rPr>
            <b/>
            <sz val="9"/>
            <color indexed="81"/>
            <rFont val="Tahoma"/>
            <family val="2"/>
          </rPr>
          <t>Eric CANNEVA:</t>
        </r>
        <r>
          <rPr>
            <sz val="9"/>
            <color indexed="81"/>
            <rFont val="Tahoma"/>
            <family val="2"/>
          </rPr>
          <t xml:space="preserve">
Référence  TIM validé par les référents métiers
Hypothèses :
Le gain de temps constaté par les opérateurs terrain post déploiement de TIM était aux environs de 30% sur les activités de leur quotidien
Nous avons validé avec les équipes un gain de 10% pour leurs activités
Constat d’une masse salariale site de 29,9 M€ en 2021 (extrapolé sur 7 centrales)
Nous avons considéré que seulement 50% de cette masse salariale sera impactée par la mobilité
Calcul 
 10% * 50% * 29,9 = 1,5 M€ / an de gains potentiels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Eric CANNEVA</author>
  </authors>
  <commentList>
    <comment ref="K2" authorId="0" shapeId="0" xr:uid="{D030D7B9-C709-4009-BD55-77B04A1BDC1F}">
      <text>
        <r>
          <rPr>
            <b/>
            <sz val="9"/>
            <color indexed="81"/>
            <rFont val="Tahoma"/>
            <charset val="1"/>
          </rPr>
          <t>Eric CANNEVA:</t>
        </r>
        <r>
          <rPr>
            <sz val="9"/>
            <color indexed="81"/>
            <rFont val="Tahoma"/>
            <charset val="1"/>
          </rPr>
          <t xml:space="preserve">
Référence  Energy Management 
Hypothèses :
Un constat de 5 erreurs de transaction sur 3 ans a été fait 
Moyenne de 100K€ par erreur par centrale (700K€ pour les 7 centrales)
50% des cas ont été constatés pour que toutes les centrales soient impactées et 50% pour que ce soit une seule
La mise en place d’ASTUCE/GPM7 supprimerait ces erreurs
Nous avons extrapolé sur les 7 centrales à compter de septembre 2021
Calcul 
 (2,5*100 + 2,5*700) / 3 = 667K€/an de gains potentiels 
 (1 centrale impactée 2,5 fois sur 3 ans, soit 100K€ x2,5 +  toutes les centrales impactées 2,5 fois sur 3 ans, soit 700K€ x2,5) divisé par 3 ans
</t>
        </r>
      </text>
    </comment>
    <comment ref="K11" authorId="0" shapeId="0" xr:uid="{A8EB3669-69D3-4AC7-AB0F-5322AA2346B8}">
      <text>
        <r>
          <rPr>
            <b/>
            <sz val="9"/>
            <color indexed="81"/>
            <rFont val="Tahoma"/>
            <charset val="1"/>
          </rPr>
          <t>Eric CANNEVA:</t>
        </r>
        <r>
          <rPr>
            <sz val="9"/>
            <color indexed="81"/>
            <rFont val="Tahoma"/>
            <charset val="1"/>
          </rPr>
          <t xml:space="preserve">
Référence  Métiers maintenance et HSE CCGT
Hypothèses :
Environ 15 PPrev sont créés par mois (180/an)
La création d’un PPrev prend environ 20 min (création, impression, signature multipartites, dépose conduite, etc.)
L’automatisation du préventif dans Maximo permettra d’économiser 100% de ce temps 
Ce temps est constaté sur l’ensemble des 7 sites
Calcul 
 20 * 180 * 7 = 25 200 min = 420 heures (60h par site) = 50K€
</t>
        </r>
      </text>
    </comment>
    <comment ref="K20" authorId="0" shapeId="0" xr:uid="{3DAB8000-C3EA-40AD-8727-2B0C606E1FEF}">
      <text>
        <r>
          <rPr>
            <b/>
            <sz val="9"/>
            <color indexed="81"/>
            <rFont val="Tahoma"/>
            <charset val="1"/>
          </rPr>
          <t>Eric CANNEVA:</t>
        </r>
        <r>
          <rPr>
            <sz val="9"/>
            <color indexed="81"/>
            <rFont val="Tahoma"/>
            <charset val="1"/>
          </rPr>
          <t xml:space="preserve">
Référence  Analyse réalisée pour DexPro (Engie EP)
Hypothèses :
La mise en place d’une GMAO permet d’économiser entre 30 et 50% de la maintenance non planifiée. 
L’hypothèse prise pour ce calcul est de 20% pour prendre un cas réaliste pour CCGT
Les coûts de maintenance des fortuits sur 2020 est de 4M€ pour 5 sites et donc de 5,6 M€ extrapolé sur 7 sites
Calcul 
 20% * 5,6 = 1.1 M€
</t>
        </r>
      </text>
    </comment>
    <comment ref="K32" authorId="0" shapeId="0" xr:uid="{7CEF5B2C-17E5-40DE-B8AA-3C8400AF54C8}">
      <text>
        <r>
          <rPr>
            <b/>
            <sz val="9"/>
            <color indexed="81"/>
            <rFont val="Tahoma"/>
            <family val="2"/>
          </rPr>
          <t>Eric CANNEVA:</t>
        </r>
        <r>
          <rPr>
            <sz val="9"/>
            <color indexed="81"/>
            <rFont val="Tahoma"/>
            <family val="2"/>
          </rPr>
          <t xml:space="preserve">
Référence  Historique métier Saint Avold
Hypothèses :
Les coûts des fortuits sur site, sur un an, se chiffrent à 4M€ / an pour 5 centrales
L’estimation proposée sur des données historiques de fortuits est qu’un fortuit sur 10 aurait pu être évité grâce à une anticipation des défaillance des équipements sur la détection de signaux faibles ou avant-coureurs d’une défaillance. 
Nous avons pris en compte les 7 centrales
Calcul 
 (4M€ / 5)*7 * 10% = 0.56 M€ / an de gains potentiels 
</t>
        </r>
      </text>
    </comment>
    <comment ref="J56" authorId="0" shapeId="0" xr:uid="{C8674322-489B-4F6C-9EE4-96D0BC2A2013}">
      <text>
        <r>
          <rPr>
            <b/>
            <sz val="9"/>
            <color indexed="81"/>
            <rFont val="Tahoma"/>
            <family val="2"/>
          </rPr>
          <t>Eric CANNEVA:</t>
        </r>
        <r>
          <rPr>
            <sz val="9"/>
            <color indexed="81"/>
            <rFont val="Tahoma"/>
            <family val="2"/>
          </rPr>
          <t xml:space="preserve">
Référence  TIM validé par les référents métiers
Hypothèses :
Le gain de temps constaté par les opérateurs terrain post déploiement de TIM était aux environs de 30% sur les activités de leur quotidien
Nous avons validé avec les équipes un gain de 10% pour leurs activités
Constat d’une masse salariale site de 29,9 M€ en 2021 (extrapolé sur 7 centrales)
Nous avons considéré que seulement 50% de cette masse salariale sera impactée par la mobilité
Calcul 
 10% * 50% * 29,9 = 1,5 M€ / an de gains potentiels </t>
        </r>
      </text>
    </comment>
  </commentList>
</comments>
</file>

<file path=xl/sharedStrings.xml><?xml version="1.0" encoding="utf-8"?>
<sst xmlns="http://schemas.openxmlformats.org/spreadsheetml/2006/main" count="2469" uniqueCount="173">
  <si>
    <t>Types de gains</t>
  </si>
  <si>
    <t>Activity efficiency</t>
  </si>
  <si>
    <t>Business increase</t>
  </si>
  <si>
    <t>Client relation</t>
  </si>
  <si>
    <t>Cost Reduction</t>
  </si>
  <si>
    <t>Others</t>
  </si>
  <si>
    <t>Project name</t>
  </si>
  <si>
    <t>BU</t>
  </si>
  <si>
    <t>SAFT</t>
  </si>
  <si>
    <t>TDF</t>
  </si>
  <si>
    <t>Yes</t>
  </si>
  <si>
    <t>New ?</t>
  </si>
  <si>
    <t>Cost 2021</t>
  </si>
  <si>
    <t>BU 2022</t>
  </si>
  <si>
    <t>BU 2023</t>
  </si>
  <si>
    <t>VALUE 2021 (real)</t>
  </si>
  <si>
    <t>VALUE 2022 (expected)</t>
  </si>
  <si>
    <t>VALUE 2023 (expected)</t>
  </si>
  <si>
    <t>VALUE 2024 (expected)</t>
  </si>
  <si>
    <t>VALUE 2025 (expected)</t>
  </si>
  <si>
    <t>Comments</t>
  </si>
  <si>
    <t>Total</t>
  </si>
  <si>
    <t xml:space="preserve">Contact </t>
  </si>
  <si>
    <t>X</t>
  </si>
  <si>
    <t>Y</t>
  </si>
  <si>
    <t>LNG</t>
  </si>
  <si>
    <t>Run</t>
  </si>
  <si>
    <t>Statut</t>
  </si>
  <si>
    <t>REN</t>
  </si>
  <si>
    <t>Nbr de projets</t>
  </si>
  <si>
    <t>Build</t>
  </si>
  <si>
    <t>BIOGAS</t>
  </si>
  <si>
    <t>H2</t>
  </si>
  <si>
    <t>HQ</t>
  </si>
  <si>
    <t>PGE</t>
  </si>
  <si>
    <t>POWERGEN</t>
  </si>
  <si>
    <t>TRADING</t>
  </si>
  <si>
    <t>YES</t>
  </si>
  <si>
    <t>NO</t>
  </si>
  <si>
    <t>4Mation</t>
  </si>
  <si>
    <t>Other projects supporting Operational Excellence</t>
  </si>
  <si>
    <t>No</t>
  </si>
  <si>
    <t>Reducing working cap + savings on storage</t>
  </si>
  <si>
    <t>« ESS digital twin » MVP2 (contract mgmt)</t>
  </si>
  <si>
    <t>Other projects supporting Growth</t>
  </si>
  <si>
    <t>SCOR16</t>
  </si>
  <si>
    <t>All projects</t>
  </si>
  <si>
    <t>TIM</t>
  </si>
  <si>
    <t>CROSSBU</t>
  </si>
  <si>
    <t>AUTOMATISER LES TACHES
ENERGY MANAGEMENT</t>
  </si>
  <si>
    <t>MIEUX PILOTER NOS FOURNISSEURS - CTAIMA</t>
  </si>
  <si>
    <t xml:space="preserve">MIEUX PILOTER NOS ACTIVITES </t>
  </si>
  <si>
    <t>ANALYTICS - PREVENTIF - RAID</t>
  </si>
  <si>
    <t>ANALYTICS - PREDICTIF PERFORMANCE - METROSCOPE</t>
  </si>
  <si>
    <t>Data Exploration &amp; autres expertise Data à la TDF</t>
  </si>
  <si>
    <t>MOBILITE: TIM Implémenter MyForm pour remplacer Formulaires</t>
  </si>
  <si>
    <t>BU 20922</t>
  </si>
  <si>
    <t>Benoit Colin</t>
  </si>
  <si>
    <t>REN Sizing Tools</t>
  </si>
  <si>
    <t>REN Cockpit</t>
  </si>
  <si>
    <t>Spliter les gains sur les 2 projets</t>
  </si>
  <si>
    <t>03C</t>
  </si>
  <si>
    <t>SOLEAD</t>
  </si>
  <si>
    <t>Prédire les anomalies pour anticiper les interventions sur les assets</t>
  </si>
  <si>
    <t>Outil d'aide aux commerciaux qui estime le potentiel PV et calcule notamment sa viabilité économique</t>
  </si>
  <si>
    <t xml:space="preserve"> L'objectif est de créer une plateforme pour retrouver les différents outils des métiers intervenant sur la partie : "Developpement and Modeling &amp; Simulation" d'un projet. Cas d'usage : Un ingénieur veut concevoir un projet éolien. Aujourd'hui, il n'a pas d'outil, il fait de l'Excel pour calculer X KPI relatif à son projet. L'idée est de standardiser les outils entre les différentes filiales de REN. (Aujourd'hui pour un même projet, le calcul du ROI sera différent par exemple en la Fr et l'Int.</t>
  </si>
  <si>
    <t>Cas d'usage : quelle est la centrale qui fonctionne la mieux ? Celle qui fonctionne la moins bien (…). Aujourd'hui, impossible de répondre rapidement à cette problématique. Obligé d'aller dans chaque plateforme, faire des consolidations de données à la main etc.  Il existe X plateformes, l'objectif est de se placer au-dessus de tous ces logiciels pour agréger les données et les restituer de manière globale filiale REN.</t>
  </si>
  <si>
    <t>Le programme Cookpt se lance dans un premier temps sur le bloc 3 "RE Asset Fleet Monitoring and control". L'objectif est bien de le déployer sur l'ensemble des phases d'un projets (1 à 6)</t>
  </si>
  <si>
    <t>Examples: Digital Bid mgmt, digital supplier invoice automation, Big Data analysis in Mass production, Digital Customer Order Management, Digital non conformity mgmt</t>
  </si>
  <si>
    <t>2023 on rajouterait une autre usine</t>
  </si>
  <si>
    <t>optimiser les temps passer à valider les appals d'offre</t>
  </si>
  <si>
    <t xml:space="preserve">digitalisation des factures </t>
  </si>
  <si>
    <t>data science appliquée (usine en suede) =&gt;mvp1. Reduction de la densité d'énergie pour la poudre utilisée pour les cellules (150 000 gain net)</t>
  </si>
  <si>
    <t>opti du customer service : outil de workflow pour remplacer les mails / routage automatique</t>
  </si>
  <si>
    <t>Deployment in January 2022</t>
  </si>
  <si>
    <t xml:space="preserve">service digital. On va vendre ce service. Suivi de SLA de facon digital. </t>
  </si>
  <si>
    <t>ordre de grandeur : 500 et 1000 à partir de 2023</t>
  </si>
  <si>
    <t>amener à grossir de manière importante</t>
  </si>
  <si>
    <t>Examples: IoT online simulation, ESS digital twin MVP2, Basics lead generator, IntelliConnect digital monitoring for NiCd</t>
  </si>
  <si>
    <t>gain de vente en gross margin</t>
  </si>
  <si>
    <t>1 squad allocated fulltime to develop SCOR16 first and then next UCs defined by Business</t>
  </si>
  <si>
    <t>1 squad allocated fulltime to develop VALBENNE first and then next UC defined by Business</t>
  </si>
  <si>
    <t>400K€ d'investissement IT en 2020</t>
  </si>
  <si>
    <t xml:space="preserve">Fiabiliser les échanges de production (vendus sur les marchés): outil d’envoi de masse vers les centrales qui centralise les ordres issus du trading (EPEX/OTC) et les ordres de RTE </t>
  </si>
  <si>
    <t>Fiabiliser tous les échanges liés aux indisponibilités</t>
  </si>
  <si>
    <t xml:space="preserve">Optimiser la programmation intra journalière  </t>
  </si>
  <si>
    <t xml:space="preserve"> Les trader qui disent oui ou non il faut faire fonctionner. Connection auto à la place de fichier excel</t>
  </si>
  <si>
    <t>Gain de temps, Sureté des sites et sécuriser les procédures légales</t>
  </si>
  <si>
    <t>doc papier qui auto avec des formulaires les entreprises à venir sur le site. Demain site internet pour digitaliser procédure d'entrée</t>
  </si>
  <si>
    <t xml:space="preserve">CT (Maximo, Management Visuel), </t>
  </si>
  <si>
    <t xml:space="preserve">MT, LT - Plannificateur digital des arrêts  (YESS 40K), </t>
  </si>
  <si>
    <t>ONE ACTION  (EP 30K)</t>
  </si>
  <si>
    <t>grace à l'ERP on va piloter les activités en suivant les taches = auto de processus existant. CT : management visuel+Maximo. MT et LT : planificateur type Msproject (=YESS). One action : excel en ligne sur internet pour suivre les actions. Pour toutes les equipes</t>
  </si>
  <si>
    <t xml:space="preserve">Que fait on des données de nos sites. Prédictif (prévoir les emmerdes). Raid=prévoir des merdes sur les machines des centrales avec des donnés empiriques (stats). </t>
  </si>
  <si>
    <t>Optimiser la phase de démarrage pour arriver à pleine puissance (15 min)</t>
  </si>
  <si>
    <t>Réduire les coûts de maintenance d’au moins 10%</t>
  </si>
  <si>
    <t>Réduire les coûts liés aux fortuits d’au moins 10%</t>
  </si>
  <si>
    <t>Augmenter la capacité d'être sélectionné par le dispatcheur en augmentant de 0,4 le rendement</t>
  </si>
  <si>
    <t>Sujet principale : Lancer une data Explo. Recréer les équations thermodynamiques, reprendre cette connaissance pour faire de la maintenance prédictive</t>
  </si>
  <si>
    <t>revoir le dipatch des gains avec le projet : ANALYTICS - PREDICTIF PERFORMANCE - METROSCOPE</t>
  </si>
  <si>
    <t>Digitalisation des processus métiers à l’aide des outils disponibles dans la Compagnie: TIM</t>
  </si>
  <si>
    <t xml:space="preserve">#MySafety Associer les actions correctives aux observations </t>
  </si>
  <si>
    <t>#MyShift Rondes opérateurs à consommer par PI, PowerBI</t>
  </si>
  <si>
    <t>#MyForms: / Formulaires observations, Life saving check</t>
  </si>
  <si>
    <t>TIM : digitaliser les formulaires. Appli web pour transposer tout ce qui est manuel sur du digital</t>
  </si>
  <si>
    <t>initiative Ren France</t>
  </si>
  <si>
    <t>Arnaud Menager</t>
  </si>
  <si>
    <t>Tracabilité</t>
  </si>
  <si>
    <t>Contrôle de la performance</t>
  </si>
  <si>
    <t>Prévoir la performance</t>
  </si>
  <si>
    <t>Frédéric Deybach</t>
  </si>
  <si>
    <t>Deals management &amp; execution</t>
  </si>
  <si>
    <t>Attention déduire scor16</t>
  </si>
  <si>
    <t>Build TDF</t>
  </si>
  <si>
    <t>Build BU</t>
  </si>
  <si>
    <t>CRM (Customer Relationship Management)</t>
  </si>
  <si>
    <t>Market Intelligence</t>
  </si>
  <si>
    <t>New LT deals impact on portfolio</t>
  </si>
  <si>
    <t>CLM (Contract Lifecycle Management)</t>
  </si>
  <si>
    <t>Shipping Operations Monitoring (Collect &amp; Process)</t>
  </si>
  <si>
    <t>Shipping Performance and Data management (Action)</t>
  </si>
  <si>
    <t>Global emissions reporting and calculations</t>
  </si>
  <si>
    <t>Liq. Assets’ reporting automation</t>
  </si>
  <si>
    <t>Portfolio optimization with emissions</t>
  </si>
  <si>
    <t>Data empowering for chartering</t>
  </si>
  <si>
    <t>MyPocketLNG improvements</t>
  </si>
  <si>
    <t>Project management</t>
  </si>
  <si>
    <t>Collaboration workshops</t>
  </si>
  <si>
    <t>CubeLogic improvement</t>
  </si>
  <si>
    <t>Knowledge management</t>
  </si>
  <si>
    <t>Digital economics</t>
  </si>
  <si>
    <t>Flow</t>
  </si>
  <si>
    <t>Signal</t>
  </si>
  <si>
    <t>Utrack</t>
  </si>
  <si>
    <t>A</t>
  </si>
  <si>
    <t>B</t>
  </si>
  <si>
    <t>C</t>
  </si>
  <si>
    <t>D</t>
  </si>
  <si>
    <t>E</t>
  </si>
  <si>
    <t>F</t>
  </si>
  <si>
    <t>G</t>
  </si>
  <si>
    <t>H</t>
  </si>
  <si>
    <t>I</t>
  </si>
  <si>
    <t>J</t>
  </si>
  <si>
    <t>K</t>
  </si>
  <si>
    <t>L</t>
  </si>
  <si>
    <t>M</t>
  </si>
  <si>
    <t>N</t>
  </si>
  <si>
    <t>O</t>
  </si>
  <si>
    <t>P</t>
  </si>
  <si>
    <t>Q</t>
  </si>
  <si>
    <t>R</t>
  </si>
  <si>
    <t>S</t>
  </si>
  <si>
    <t>T</t>
  </si>
  <si>
    <t>U</t>
  </si>
  <si>
    <t>V</t>
  </si>
  <si>
    <t>W</t>
  </si>
  <si>
    <t>Z</t>
  </si>
  <si>
    <t>AA</t>
  </si>
  <si>
    <t>AB</t>
  </si>
  <si>
    <t>AC</t>
  </si>
  <si>
    <t>AD</t>
  </si>
  <si>
    <t>AE</t>
  </si>
  <si>
    <t>AF</t>
  </si>
  <si>
    <t>AG</t>
  </si>
  <si>
    <t>AH</t>
  </si>
  <si>
    <t>AI</t>
  </si>
  <si>
    <t>AJ</t>
  </si>
  <si>
    <t>AK</t>
  </si>
  <si>
    <t>AL</t>
  </si>
  <si>
    <t>AM</t>
  </si>
  <si>
    <t>AN</t>
  </si>
  <si>
    <t>AO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</si>
</sst>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 \K&quot;€&quot;"/>
    <numFmt numFmtId="165" formatCode="#,##0\ \K\€"/>
  </numFmts>
  <fonts count="19" x14ac:knownFonts="1">
    <font>
      <sz val="11"/>
      <color theme="1"/>
      <name val="Calibri"/>
      <family val="2"/>
      <scheme val="minor"/>
    </font>
    <font>
      <sz val="11"/>
      <color rgb="FF000000"/>
      <name val="Calibri"/>
      <family val="2"/>
      <scheme val="minor"/>
    </font>
    <font>
      <b/>
      <sz val="9"/>
      <color rgb="FFFFFFFF"/>
      <name val="Calibri"/>
      <family val="2"/>
      <scheme val="minor"/>
    </font>
    <font>
      <b/>
      <sz val="11"/>
      <color theme="4"/>
      <name val="Calibri"/>
      <family val="2"/>
      <scheme val="minor"/>
    </font>
    <font>
      <i/>
      <sz val="11"/>
      <color theme="4"/>
      <name val="Calibri"/>
      <family val="2"/>
      <scheme val="minor"/>
    </font>
    <font>
      <b/>
      <sz val="11"/>
      <color theme="4" tint="-0.499984740745262"/>
      <name val="Calibri"/>
      <family val="2"/>
      <scheme val="minor"/>
    </font>
    <font>
      <b/>
      <sz val="12"/>
      <color theme="4"/>
      <name val="Calibri"/>
      <family val="2"/>
      <scheme val="minor"/>
    </font>
    <font>
      <b/>
      <sz val="12"/>
      <color theme="4" tint="-0.499984740745262"/>
      <name val="Calibri"/>
      <family val="2"/>
      <scheme val="minor"/>
    </font>
    <font>
      <b/>
      <sz val="12"/>
      <color rgb="FFFF0000"/>
      <name val="Calibri"/>
      <family val="2"/>
      <scheme val="minor"/>
    </font>
    <font>
      <sz val="9"/>
      <color theme="1"/>
      <name val="Calibri"/>
      <family val="2"/>
      <scheme val="minor"/>
    </font>
    <font>
      <b/>
      <sz val="9"/>
      <color indexed="81"/>
      <name val="Tahoma"/>
      <charset val="1"/>
    </font>
    <font>
      <sz val="9"/>
      <color indexed="81"/>
      <name val="Tahoma"/>
      <charset val="1"/>
    </font>
    <font>
      <b/>
      <sz val="9"/>
      <color indexed="81"/>
      <name val="Tahoma"/>
      <family val="2"/>
    </font>
    <font>
      <sz val="9"/>
      <color indexed="81"/>
      <name val="Tahoma"/>
      <family val="2"/>
    </font>
    <font>
      <i/>
      <sz val="11"/>
      <color rgb="FF4472C4"/>
      <name val="Calibri"/>
      <family val="2"/>
      <scheme val="minor"/>
    </font>
    <font>
      <i/>
      <sz val="11"/>
      <color theme="1"/>
      <name val="Calibri"/>
      <family val="2"/>
      <scheme val="minor"/>
    </font>
    <font>
      <b/>
      <sz val="11"/>
      <color rgb="FF203764"/>
      <name val="Calibri"/>
      <family val="2"/>
      <scheme val="minor"/>
    </font>
    <font>
      <b/>
      <sz val="11"/>
      <color rgb="FF4472C4"/>
      <name val="Calibri"/>
      <family val="2"/>
      <scheme val="minor"/>
    </font>
    <font>
      <b/>
      <sz val="12"/>
      <color rgb="FF4472C4"/>
      <name val="Calibri"/>
      <family val="2"/>
      <scheme val="minor"/>
    </font>
  </fonts>
  <fills count="12">
    <fill>
      <patternFill patternType="none"/>
    </fill>
    <fill>
      <patternFill patternType="gray125"/>
    </fill>
    <fill>
      <patternFill patternType="solid">
        <fgColor rgb="FF808080"/>
        <bgColor rgb="FF000000"/>
      </patternFill>
    </fill>
    <fill>
      <patternFill patternType="solid">
        <fgColor theme="0"/>
        <bgColor indexed="64"/>
      </patternFill>
    </fill>
    <fill>
      <patternFill patternType="solid">
        <fgColor theme="5"/>
        <bgColor rgb="FF000000"/>
      </patternFill>
    </fill>
    <fill>
      <patternFill patternType="solid">
        <fgColor theme="8"/>
        <bgColor rgb="FF000000"/>
      </patternFill>
    </fill>
    <fill>
      <patternFill patternType="solid">
        <fgColor theme="0" tint="-0.14999847407452621"/>
        <bgColor indexed="64"/>
      </patternFill>
    </fill>
    <fill>
      <patternFill patternType="solid">
        <fgColor rgb="FF00B050"/>
        <bgColor indexed="64"/>
      </patternFill>
    </fill>
    <fill>
      <patternFill patternType="solid">
        <fgColor rgb="FFD9D9D9"/>
        <bgColor indexed="64"/>
      </patternFill>
    </fill>
    <fill>
      <patternFill patternType="solid">
        <fgColor rgb="FFED7D31"/>
        <bgColor indexed="64"/>
      </patternFill>
    </fill>
    <fill>
      <patternFill patternType="solid">
        <fgColor rgb="FF5B9BD5"/>
        <bgColor indexed="64"/>
      </patternFill>
    </fill>
    <fill>
      <patternFill patternType="solid">
        <fgColor rgb="FFFFFFFF"/>
        <bgColor indexed="64"/>
      </patternFill>
    </fill>
  </fills>
  <borders count="25">
    <border>
      <left/>
      <right/>
      <top/>
      <bottom/>
      <diagonal/>
    </border>
    <border>
      <left style="medium">
        <color theme="4" tint="-0.499984740745262"/>
      </left>
      <right/>
      <top style="medium">
        <color theme="4" tint="-0.499984740745262"/>
      </top>
      <bottom/>
      <diagonal/>
    </border>
    <border>
      <left/>
      <right/>
      <top style="medium">
        <color theme="4" tint="-0.499984740745262"/>
      </top>
      <bottom/>
      <diagonal/>
    </border>
    <border>
      <left/>
      <right style="medium">
        <color theme="4" tint="-0.499984740745262"/>
      </right>
      <top style="medium">
        <color theme="4" tint="-0.499984740745262"/>
      </top>
      <bottom/>
      <diagonal/>
    </border>
    <border>
      <left style="medium">
        <color theme="4" tint="-0.499984740745262"/>
      </left>
      <right/>
      <top/>
      <bottom/>
      <diagonal/>
    </border>
    <border>
      <left/>
      <right style="medium">
        <color theme="4" tint="-0.499984740745262"/>
      </right>
      <top/>
      <bottom/>
      <diagonal/>
    </border>
    <border>
      <left style="medium">
        <color theme="4" tint="-0.499984740745262"/>
      </left>
      <right/>
      <top/>
      <bottom style="medium">
        <color theme="4" tint="-0.499984740745262"/>
      </bottom>
      <diagonal/>
    </border>
    <border>
      <left/>
      <right/>
      <top/>
      <bottom style="medium">
        <color theme="4" tint="-0.499984740745262"/>
      </bottom>
      <diagonal/>
    </border>
    <border>
      <left/>
      <right style="medium">
        <color theme="4" tint="-0.499984740745262"/>
      </right>
      <top/>
      <bottom style="medium">
        <color theme="4" tint="-0.499984740745262"/>
      </bottom>
      <diagonal/>
    </border>
    <border>
      <left style="medium">
        <color theme="4" tint="-0.499984740745262"/>
      </left>
      <right/>
      <top style="double">
        <color theme="4" tint="-0.499984740745262"/>
      </top>
      <bottom style="medium">
        <color theme="4" tint="-0.499984740745262"/>
      </bottom>
      <diagonal/>
    </border>
    <border>
      <left/>
      <right/>
      <top style="double">
        <color theme="4" tint="-0.499984740745262"/>
      </top>
      <bottom style="medium">
        <color theme="4" tint="-0.499984740745262"/>
      </bottom>
      <diagonal/>
    </border>
    <border>
      <left/>
      <right style="medium">
        <color theme="4" tint="-0.499984740745262"/>
      </right>
      <top style="double">
        <color theme="4" tint="-0.499984740745262"/>
      </top>
      <bottom style="medium">
        <color theme="4" tint="-0.499984740745262"/>
      </bottom>
      <diagonal/>
    </border>
    <border>
      <left style="thin">
        <color theme="4" tint="-0.499984740745262"/>
      </left>
      <right style="thin">
        <color theme="4" tint="-0.499984740745262"/>
      </right>
      <top style="thin">
        <color theme="4" tint="-0.499984740745262"/>
      </top>
      <bottom style="thin">
        <color theme="4" tint="-0.499984740745262"/>
      </bottom>
      <diagonal/>
    </border>
    <border>
      <left style="thin">
        <color rgb="FF203764"/>
      </left>
      <right style="thin">
        <color rgb="FF203764"/>
      </right>
      <top style="thin">
        <color rgb="FF203764"/>
      </top>
      <bottom style="thin">
        <color rgb="FF203764"/>
      </bottom>
      <diagonal/>
    </border>
    <border>
      <left style="medium">
        <color rgb="FF203764"/>
      </left>
      <right/>
      <top style="medium">
        <color rgb="FF203764"/>
      </top>
      <bottom/>
      <diagonal/>
    </border>
    <border>
      <left/>
      <right/>
      <top style="medium">
        <color rgb="FF203764"/>
      </top>
      <bottom/>
      <diagonal/>
    </border>
    <border>
      <left/>
      <right style="medium">
        <color rgb="FF203764"/>
      </right>
      <top style="medium">
        <color rgb="FF203764"/>
      </top>
      <bottom/>
      <diagonal/>
    </border>
    <border>
      <left style="medium">
        <color rgb="FF203764"/>
      </left>
      <right/>
      <top/>
      <bottom/>
      <diagonal/>
    </border>
    <border>
      <left/>
      <right style="medium">
        <color rgb="FF203764"/>
      </right>
      <top/>
      <bottom/>
      <diagonal/>
    </border>
    <border>
      <left style="medium">
        <color rgb="FF203764"/>
      </left>
      <right/>
      <top/>
      <bottom style="medium">
        <color rgb="FF203764"/>
      </bottom>
      <diagonal/>
    </border>
    <border>
      <left/>
      <right/>
      <top/>
      <bottom style="medium">
        <color rgb="FF203764"/>
      </bottom>
      <diagonal/>
    </border>
    <border>
      <left/>
      <right style="medium">
        <color rgb="FF203764"/>
      </right>
      <top/>
      <bottom style="medium">
        <color rgb="FF203764"/>
      </bottom>
      <diagonal/>
    </border>
    <border>
      <left style="medium">
        <color rgb="FF203764"/>
      </left>
      <right/>
      <top style="double">
        <color rgb="FF203764"/>
      </top>
      <bottom style="medium">
        <color rgb="FF203764"/>
      </bottom>
      <diagonal/>
    </border>
    <border>
      <left/>
      <right/>
      <top style="double">
        <color rgb="FF203764"/>
      </top>
      <bottom style="medium">
        <color rgb="FF203764"/>
      </bottom>
      <diagonal/>
    </border>
    <border>
      <left/>
      <right style="medium">
        <color rgb="FF203764"/>
      </right>
      <top style="double">
        <color rgb="FF203764"/>
      </top>
      <bottom style="medium">
        <color rgb="FF203764"/>
      </bottom>
      <diagonal/>
    </border>
  </borders>
  <cellStyleXfs count="1">
    <xf numFmtId="0" fontId="0" fillId="0" borderId="0"/>
  </cellStyleXfs>
  <cellXfs count="46">
    <xf numFmtId="0" fontId="0" fillId="0" borderId="0" xfId="0"/>
    <xf numFmtId="0" fontId="1" fillId="0" borderId="0" xfId="0" applyFont="1" applyAlignment="1">
      <alignment vertical="center" wrapText="1"/>
    </xf>
    <xf numFmtId="0" fontId="2" fillId="2" borderId="0" xfId="0" applyFont="1" applyFill="1" applyAlignment="1">
      <alignment vertical="center" wrapText="1"/>
    </xf>
    <xf numFmtId="0" fontId="0" fillId="3" borderId="0" xfId="0" applyFill="1" applyBorder="1"/>
    <xf numFmtId="0" fontId="4" fillId="3" borderId="1" xfId="0" applyFont="1" applyFill="1" applyBorder="1"/>
    <xf numFmtId="0" fontId="4" fillId="3" borderId="4" xfId="0" applyFont="1" applyFill="1" applyBorder="1"/>
    <xf numFmtId="0" fontId="4" fillId="3" borderId="6" xfId="0" applyFont="1" applyFill="1" applyBorder="1"/>
    <xf numFmtId="0" fontId="3" fillId="3" borderId="9" xfId="0" applyFont="1" applyFill="1" applyBorder="1"/>
    <xf numFmtId="0" fontId="6" fillId="3" borderId="12" xfId="0" applyFont="1" applyFill="1" applyBorder="1" applyAlignment="1">
      <alignment horizontal="center" vertical="center"/>
    </xf>
    <xf numFmtId="0" fontId="7" fillId="3" borderId="12" xfId="0" applyFont="1" applyFill="1" applyBorder="1" applyAlignment="1">
      <alignment horizontal="center" vertical="center"/>
    </xf>
    <xf numFmtId="0" fontId="5" fillId="4" borderId="0" xfId="0" applyFont="1" applyFill="1" applyBorder="1" applyAlignment="1">
      <alignment horizontal="center" vertical="center" wrapText="1"/>
    </xf>
    <xf numFmtId="0" fontId="5" fillId="5" borderId="0" xfId="0" applyFont="1" applyFill="1" applyBorder="1" applyAlignment="1">
      <alignment horizontal="center" vertical="center" wrapText="1"/>
    </xf>
    <xf numFmtId="0" fontId="5" fillId="6" borderId="0" xfId="0" applyFont="1" applyFill="1" applyBorder="1" applyAlignment="1">
      <alignment horizontal="center" vertical="center"/>
    </xf>
    <xf numFmtId="0" fontId="0" fillId="7" borderId="0" xfId="0" applyFill="1"/>
    <xf numFmtId="0" fontId="9" fillId="0" borderId="0" xfId="0" applyFont="1" applyAlignment="1">
      <alignment vertical="center"/>
    </xf>
    <xf numFmtId="164" fontId="0" fillId="3" borderId="2" xfId="0" applyNumberFormat="1" applyFill="1" applyBorder="1"/>
    <xf numFmtId="164" fontId="0" fillId="3" borderId="3" xfId="0" applyNumberFormat="1" applyFill="1" applyBorder="1"/>
    <xf numFmtId="164" fontId="0" fillId="3" borderId="0" xfId="0" applyNumberFormat="1" applyFill="1" applyBorder="1"/>
    <xf numFmtId="164" fontId="0" fillId="3" borderId="5" xfId="0" applyNumberFormat="1" applyFill="1" applyBorder="1"/>
    <xf numFmtId="164" fontId="0" fillId="3" borderId="7" xfId="0" applyNumberFormat="1" applyFill="1" applyBorder="1"/>
    <xf numFmtId="164" fontId="0" fillId="3" borderId="8" xfId="0" applyNumberFormat="1" applyFill="1" applyBorder="1"/>
    <xf numFmtId="164" fontId="0" fillId="3" borderId="10" xfId="0" applyNumberFormat="1" applyFill="1" applyBorder="1"/>
    <xf numFmtId="164" fontId="0" fillId="3" borderId="11" xfId="0" applyNumberFormat="1" applyFill="1" applyBorder="1"/>
    <xf numFmtId="0" fontId="15" fillId="0" borderId="0" xfId="0" applyFont="1"/>
    <xf numFmtId="0" fontId="0" fillId="0" borderId="0" xfId="0" applyFont="1" applyAlignment="1">
      <alignment horizontal="center" vertical="center"/>
    </xf>
    <xf numFmtId="0" fontId="0" fillId="0" borderId="0" xfId="0" applyAlignment="1">
      <alignment horizontal="center" vertical="center"/>
    </xf>
    <xf numFmtId="0" fontId="16" fillId="8" borderId="0" xfId="0" applyFont="1" applyFill="1" applyAlignment="1">
      <alignment horizontal="center" vertical="center"/>
    </xf>
    <xf numFmtId="0" fontId="16" fillId="9" borderId="0" xfId="0" applyFont="1" applyFill="1" applyAlignment="1">
      <alignment horizontal="center" vertical="center"/>
    </xf>
    <xf numFmtId="0" fontId="16" fillId="10" borderId="0" xfId="0" applyFont="1" applyFill="1" applyAlignment="1">
      <alignment horizontal="center" vertical="center"/>
    </xf>
    <xf numFmtId="0" fontId="18" fillId="0" borderId="13" xfId="0" applyFont="1" applyFill="1" applyBorder="1" applyAlignment="1">
      <alignment horizontal="center" vertical="center"/>
    </xf>
    <xf numFmtId="0" fontId="8" fillId="0" borderId="13" xfId="0" applyFont="1" applyFill="1" applyBorder="1" applyAlignment="1">
      <alignment horizontal="center" vertical="center"/>
    </xf>
    <xf numFmtId="0" fontId="14" fillId="11" borderId="14" xfId="0" applyFont="1" applyFill="1" applyBorder="1" applyAlignment="1">
      <alignment horizontal="center" vertical="center"/>
    </xf>
    <xf numFmtId="0" fontId="14" fillId="11" borderId="17" xfId="0" applyFont="1" applyFill="1" applyBorder="1" applyAlignment="1">
      <alignment horizontal="center" vertical="center"/>
    </xf>
    <xf numFmtId="0" fontId="14" fillId="11" borderId="19" xfId="0" applyFont="1" applyFill="1" applyBorder="1" applyAlignment="1">
      <alignment horizontal="center" vertical="center"/>
    </xf>
    <xf numFmtId="0" fontId="17" fillId="11" borderId="22" xfId="0" applyFont="1" applyFill="1" applyBorder="1" applyAlignment="1">
      <alignment horizontal="center" vertical="center"/>
    </xf>
    <xf numFmtId="0" fontId="0" fillId="0" borderId="0" xfId="0" applyAlignment="1">
      <alignment horizontal="left" vertical="center" indent="1"/>
    </xf>
    <xf numFmtId="0" fontId="0" fillId="0" borderId="0" xfId="0" applyAlignment="1">
      <alignment vertical="center"/>
    </xf>
    <xf numFmtId="165" fontId="0" fillId="11" borderId="15" xfId="0" applyNumberFormat="1" applyFill="1" applyBorder="1" applyAlignment="1">
      <alignment horizontal="center" vertical="center"/>
    </xf>
    <xf numFmtId="165" fontId="0" fillId="11" borderId="16" xfId="0" applyNumberFormat="1" applyFill="1" applyBorder="1" applyAlignment="1">
      <alignment horizontal="center" vertical="center"/>
    </xf>
    <xf numFmtId="165" fontId="0" fillId="11" borderId="0" xfId="0" applyNumberFormat="1" applyFill="1" applyBorder="1" applyAlignment="1">
      <alignment horizontal="center" vertical="center"/>
    </xf>
    <xf numFmtId="165" fontId="0" fillId="11" borderId="18" xfId="0" applyNumberFormat="1" applyFill="1" applyBorder="1" applyAlignment="1">
      <alignment horizontal="center" vertical="center"/>
    </xf>
    <xf numFmtId="165" fontId="0" fillId="11" borderId="20" xfId="0" applyNumberFormat="1" applyFill="1" applyBorder="1" applyAlignment="1">
      <alignment horizontal="center" vertical="center"/>
    </xf>
    <xf numFmtId="165" fontId="0" fillId="11" borderId="21" xfId="0" applyNumberFormat="1" applyFill="1" applyBorder="1" applyAlignment="1">
      <alignment horizontal="center" vertical="center"/>
    </xf>
    <xf numFmtId="165" fontId="0" fillId="0" borderId="0" xfId="0" applyNumberFormat="1" applyAlignment="1">
      <alignment horizontal="center" vertical="center"/>
    </xf>
    <xf numFmtId="165" fontId="0" fillId="11" borderId="23" xfId="0" applyNumberFormat="1" applyFill="1" applyBorder="1" applyAlignment="1">
      <alignment horizontal="center" vertical="center"/>
    </xf>
    <xf numFmtId="165" fontId="0" fillId="11" borderId="24" xfId="0" applyNumberFormat="1"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C6E0B4"/>
      <color rgb="FF4472C4"/>
      <color rgb="FFFFFFFF"/>
      <color rgb="FF203764"/>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742950</xdr:colOff>
      <xdr:row>3</xdr:row>
      <xdr:rowOff>180975</xdr:rowOff>
    </xdr:from>
    <xdr:to>
      <xdr:col>2</xdr:col>
      <xdr:colOff>752475</xdr:colOff>
      <xdr:row>5</xdr:row>
      <xdr:rowOff>0</xdr:rowOff>
    </xdr:to>
    <xdr:sp macro="[0]!splitBU" textlink="">
      <xdr:nvSpPr>
        <xdr:cNvPr id="2" name="Rectangle 1">
          <a:extLst>
            <a:ext uri="{FF2B5EF4-FFF2-40B4-BE49-F238E27FC236}">
              <a16:creationId xmlns:a16="http://schemas.microsoft.com/office/drawing/2014/main" id="{1D1043A5-4703-4A9A-8EE1-54A7D79CFEA2}"/>
            </a:ext>
          </a:extLst>
        </xdr:cNvPr>
        <xdr:cNvSpPr/>
      </xdr:nvSpPr>
      <xdr:spPr>
        <a:xfrm>
          <a:off x="7600950" y="752475"/>
          <a:ext cx="771525" cy="2000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BU</a:t>
          </a:r>
        </a:p>
      </xdr:txBody>
    </xdr:sp>
    <xdr:clientData/>
  </xdr:twoCellAnchor>
  <xdr:twoCellAnchor>
    <xdr:from>
      <xdr:col>1</xdr:col>
      <xdr:colOff>723900</xdr:colOff>
      <xdr:row>5</xdr:row>
      <xdr:rowOff>123825</xdr:rowOff>
    </xdr:from>
    <xdr:to>
      <xdr:col>2</xdr:col>
      <xdr:colOff>733425</xdr:colOff>
      <xdr:row>6</xdr:row>
      <xdr:rowOff>133350</xdr:rowOff>
    </xdr:to>
    <xdr:sp macro="[0]!Lancement" textlink="">
      <xdr:nvSpPr>
        <xdr:cNvPr id="3" name="Rectangle 2">
          <a:extLst>
            <a:ext uri="{FF2B5EF4-FFF2-40B4-BE49-F238E27FC236}">
              <a16:creationId xmlns:a16="http://schemas.microsoft.com/office/drawing/2014/main" id="{D830E4AA-137C-4AEC-8FA7-577DEB69ABDD}"/>
            </a:ext>
          </a:extLst>
        </xdr:cNvPr>
        <xdr:cNvSpPr/>
      </xdr:nvSpPr>
      <xdr:spPr>
        <a:xfrm>
          <a:off x="7581900" y="1076325"/>
          <a:ext cx="771525" cy="2000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Synthèse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571501</xdr:colOff>
      <xdr:row>0</xdr:row>
      <xdr:rowOff>180975</xdr:rowOff>
    </xdr:from>
    <xdr:to>
      <xdr:col>11</xdr:col>
      <xdr:colOff>742951</xdr:colOff>
      <xdr:row>9</xdr:row>
      <xdr:rowOff>9525</xdr:rowOff>
    </xdr:to>
    <xdr:sp macro="" textlink="">
      <xdr:nvSpPr>
        <xdr:cNvPr id="4" name="Rectangle 3">
          <a:extLst>
            <a:ext uri="{FF2B5EF4-FFF2-40B4-BE49-F238E27FC236}">
              <a16:creationId xmlns:a16="http://schemas.microsoft.com/office/drawing/2014/main" id="{B1E581DB-D4C8-4F7D-830A-A4C0039A4226}"/>
            </a:ext>
          </a:extLst>
        </xdr:cNvPr>
        <xdr:cNvSpPr/>
      </xdr:nvSpPr>
      <xdr:spPr>
        <a:xfrm>
          <a:off x="2857501" y="180975"/>
          <a:ext cx="6267450" cy="1543050"/>
        </a:xfrm>
        <a:prstGeom prst="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600" b="1">
              <a:solidFill>
                <a:schemeClr val="accent1">
                  <a:lumMod val="50000"/>
                </a:schemeClr>
              </a:solidFill>
            </a:rPr>
            <a:t>Pour</a:t>
          </a:r>
          <a:r>
            <a:rPr lang="fr-FR" sz="1600" b="1" baseline="0">
              <a:solidFill>
                <a:schemeClr val="accent1">
                  <a:lumMod val="50000"/>
                </a:schemeClr>
              </a:solidFill>
            </a:rPr>
            <a:t> un détail par BU, cliquez sur le bouton "BU" =&gt;</a:t>
          </a:r>
          <a:endParaRPr lang="fr-FR" sz="1600" b="1">
            <a:solidFill>
              <a:schemeClr val="accent1">
                <a:lumMod val="50000"/>
              </a:schemeClr>
            </a:solidFill>
          </a:endParaRPr>
        </a:p>
      </xdr:txBody>
    </xdr:sp>
    <xdr:clientData/>
  </xdr:twoCellAnchor>
  <xdr:twoCellAnchor>
    <xdr:from>
      <xdr:col>10</xdr:col>
      <xdr:colOff>352425</xdr:colOff>
      <xdr:row>3</xdr:row>
      <xdr:rowOff>66675</xdr:rowOff>
    </xdr:from>
    <xdr:to>
      <xdr:col>11</xdr:col>
      <xdr:colOff>619125</xdr:colOff>
      <xdr:row>6</xdr:row>
      <xdr:rowOff>123825</xdr:rowOff>
    </xdr:to>
    <xdr:sp macro="[0]!splitBU" textlink="">
      <xdr:nvSpPr>
        <xdr:cNvPr id="2" name="Rectangle 1">
          <a:extLst>
            <a:ext uri="{FF2B5EF4-FFF2-40B4-BE49-F238E27FC236}">
              <a16:creationId xmlns:a16="http://schemas.microsoft.com/office/drawing/2014/main" id="{317D4A31-D2FD-425F-9EFE-51FE253E4974}"/>
            </a:ext>
          </a:extLst>
        </xdr:cNvPr>
        <xdr:cNvSpPr/>
      </xdr:nvSpPr>
      <xdr:spPr>
        <a:xfrm>
          <a:off x="7972425" y="638175"/>
          <a:ext cx="1028700" cy="628650"/>
        </a:xfrm>
        <a:prstGeom prst="rect">
          <a:avLst/>
        </a:prstGeom>
        <a:solidFill>
          <a:schemeClr val="accent2">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1">
                  <a:lumMod val="50000"/>
                </a:schemeClr>
              </a:solidFill>
            </a:rPr>
            <a:t>BU</a:t>
          </a:r>
        </a:p>
      </xdr:txBody>
    </xdr:sp>
    <xdr:clientData/>
  </xdr:twoCellAnchor>
  <xdr:twoCellAnchor>
    <xdr:from>
      <xdr:col>3</xdr:col>
      <xdr:colOff>571501</xdr:colOff>
      <xdr:row>10</xdr:row>
      <xdr:rowOff>161925</xdr:rowOff>
    </xdr:from>
    <xdr:to>
      <xdr:col>11</xdr:col>
      <xdr:colOff>742951</xdr:colOff>
      <xdr:row>18</xdr:row>
      <xdr:rowOff>180975</xdr:rowOff>
    </xdr:to>
    <xdr:sp macro="" textlink="">
      <xdr:nvSpPr>
        <xdr:cNvPr id="5" name="Rectangle 4">
          <a:extLst>
            <a:ext uri="{FF2B5EF4-FFF2-40B4-BE49-F238E27FC236}">
              <a16:creationId xmlns:a16="http://schemas.microsoft.com/office/drawing/2014/main" id="{460105AC-B746-44AB-8AE2-54CE0E7B8F3A}"/>
            </a:ext>
          </a:extLst>
        </xdr:cNvPr>
        <xdr:cNvSpPr/>
      </xdr:nvSpPr>
      <xdr:spPr>
        <a:xfrm>
          <a:off x="2857501" y="2066925"/>
          <a:ext cx="6267450" cy="1543050"/>
        </a:xfrm>
        <a:prstGeom prst="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1600" b="1">
              <a:solidFill>
                <a:schemeClr val="accent1">
                  <a:lumMod val="50000"/>
                </a:schemeClr>
              </a:solidFill>
            </a:rPr>
            <a:t>Pour</a:t>
          </a:r>
          <a:r>
            <a:rPr lang="fr-FR" sz="1600" b="1" baseline="0">
              <a:solidFill>
                <a:schemeClr val="accent1">
                  <a:lumMod val="50000"/>
                </a:schemeClr>
              </a:solidFill>
            </a:rPr>
            <a:t> une consolidation, cliquez sur le bouton "Synthèse" =&gt;</a:t>
          </a:r>
          <a:endParaRPr lang="fr-FR" sz="1600" b="1">
            <a:solidFill>
              <a:schemeClr val="accent1">
                <a:lumMod val="50000"/>
              </a:schemeClr>
            </a:solidFill>
          </a:endParaRPr>
        </a:p>
      </xdr:txBody>
    </xdr:sp>
    <xdr:clientData/>
  </xdr:twoCellAnchor>
  <xdr:twoCellAnchor>
    <xdr:from>
      <xdr:col>10</xdr:col>
      <xdr:colOff>352425</xdr:colOff>
      <xdr:row>13</xdr:row>
      <xdr:rowOff>47625</xdr:rowOff>
    </xdr:from>
    <xdr:to>
      <xdr:col>11</xdr:col>
      <xdr:colOff>619125</xdr:colOff>
      <xdr:row>16</xdr:row>
      <xdr:rowOff>104775</xdr:rowOff>
    </xdr:to>
    <xdr:sp macro="[0]!Lancement" textlink="">
      <xdr:nvSpPr>
        <xdr:cNvPr id="6" name="Rectangle 5">
          <a:extLst>
            <a:ext uri="{FF2B5EF4-FFF2-40B4-BE49-F238E27FC236}">
              <a16:creationId xmlns:a16="http://schemas.microsoft.com/office/drawing/2014/main" id="{1432ED7C-5382-4BE4-AB20-1284AEAB5ECB}"/>
            </a:ext>
          </a:extLst>
        </xdr:cNvPr>
        <xdr:cNvSpPr/>
      </xdr:nvSpPr>
      <xdr:spPr>
        <a:xfrm>
          <a:off x="7972425" y="2524125"/>
          <a:ext cx="1028700" cy="628650"/>
        </a:xfrm>
        <a:prstGeom prst="rect">
          <a:avLst/>
        </a:prstGeom>
        <a:solidFill>
          <a:schemeClr val="accent4">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1">
                  <a:lumMod val="50000"/>
                </a:schemeClr>
              </a:solidFill>
            </a:rPr>
            <a:t>Synhèse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07-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B77417-0FFE-4C75-A4F0-428F2B611BE5}">
  <sheetPr codeName="Feuil1"/>
  <dimension ref="A1:L368"/>
  <sheetViews>
    <sheetView tabSelected="1" topLeftCell="B1" workbookViewId="0">
      <selection activeCell="B6" sqref="B6"/>
    </sheetView>
  </sheetViews>
  <sheetFormatPr baseColWidth="10" defaultRowHeight="15" x14ac:dyDescent="0.25"/>
  <cols>
    <col min="1" max="1" width="14" bestFit="1" customWidth="1"/>
    <col min="2" max="2" width="66.140625" bestFit="1" customWidth="1"/>
    <col min="3" max="3" width="1.42578125" customWidth="1"/>
    <col min="4" max="4" width="17" bestFit="1" customWidth="1"/>
  </cols>
  <sheetData>
    <row r="1" spans="1:12" ht="30.75" thickBot="1" x14ac:dyDescent="0.3">
      <c r="A1" s="8" t="s">
        <v>6</v>
      </c>
      <c r="B1" s="9" t="s">
        <v>134</v>
      </c>
      <c r="C1" s="1"/>
      <c r="D1" s="12" t="s">
        <v>0</v>
      </c>
      <c r="E1" s="10" t="s">
        <v>12</v>
      </c>
      <c r="F1" s="10" t="s">
        <v>13</v>
      </c>
      <c r="G1" s="10" t="s">
        <v>14</v>
      </c>
      <c r="H1" s="11" t="s">
        <v>15</v>
      </c>
      <c r="I1" s="11" t="s">
        <v>16</v>
      </c>
      <c r="J1" s="11" t="s">
        <v>17</v>
      </c>
      <c r="K1" s="11" t="s">
        <v>18</v>
      </c>
      <c r="L1" s="11" t="s">
        <v>19</v>
      </c>
    </row>
    <row r="2" spans="1:12" ht="15.75" x14ac:dyDescent="0.25">
      <c r="A2" s="8" t="s">
        <v>7</v>
      </c>
      <c r="B2" s="9" t="s">
        <v>8</v>
      </c>
      <c r="D2" s="4" t="s">
        <v>1</v>
      </c>
      <c r="E2" s="15"/>
      <c r="F2" s="15"/>
      <c r="G2" s="15"/>
      <c r="H2" s="15"/>
      <c r="I2" s="15"/>
      <c r="J2" s="15"/>
      <c r="K2" s="15"/>
      <c r="L2" s="15"/>
    </row>
    <row r="3" spans="1:12" ht="15.75" x14ac:dyDescent="0.25">
      <c r="A3" s="8" t="s">
        <v>9</v>
      </c>
      <c r="B3" s="9" t="s">
        <v>10</v>
      </c>
      <c r="D3" s="5" t="s">
        <v>2</v>
      </c>
      <c r="E3" s="17"/>
      <c r="F3" s="17"/>
      <c r="G3" s="17"/>
      <c r="H3" s="17"/>
      <c r="I3" s="17"/>
      <c r="J3" s="17"/>
      <c r="K3" s="17"/>
      <c r="L3" s="18"/>
    </row>
    <row r="4" spans="1:12" ht="15.75" x14ac:dyDescent="0.25">
      <c r="A4" s="8" t="s">
        <v>11</v>
      </c>
      <c r="B4" s="9" t="s">
        <v>41</v>
      </c>
      <c r="D4" s="5" t="s">
        <v>3</v>
      </c>
      <c r="E4" s="17"/>
      <c r="F4" s="17"/>
      <c r="G4" s="17"/>
      <c r="H4" s="17"/>
      <c r="I4" s="17"/>
      <c r="J4" s="17"/>
      <c r="K4" s="17"/>
      <c r="L4" s="18"/>
    </row>
    <row r="5" spans="1:12" ht="15.75" x14ac:dyDescent="0.25">
      <c r="A5" s="8" t="s">
        <v>22</v>
      </c>
      <c r="B5" s="9" t="s">
        <v>23</v>
      </c>
      <c r="D5" s="5" t="s">
        <v>4</v>
      </c>
      <c r="E5" s="17">
        <f>950/4</f>
        <v>237.5</v>
      </c>
      <c r="F5" s="17">
        <f>1400/4</f>
        <v>350</v>
      </c>
      <c r="G5" s="17"/>
      <c r="H5" s="17">
        <v>60</v>
      </c>
      <c r="I5" s="17">
        <v>410</v>
      </c>
      <c r="J5" s="17"/>
      <c r="K5" s="17"/>
      <c r="L5" s="18"/>
    </row>
    <row r="6" spans="1:12" ht="16.5" thickBot="1" x14ac:dyDescent="0.3">
      <c r="A6" s="8" t="s">
        <v>27</v>
      </c>
      <c r="B6" s="9" t="s">
        <v>26</v>
      </c>
      <c r="D6" s="6" t="s">
        <v>5</v>
      </c>
      <c r="E6" s="19"/>
      <c r="F6" s="19"/>
      <c r="G6" s="19"/>
      <c r="H6" s="19"/>
      <c r="I6" s="19"/>
      <c r="J6" s="19"/>
      <c r="K6" s="19"/>
      <c r="L6" s="20"/>
    </row>
    <row r="7" spans="1:12" ht="15.75" thickBot="1" x14ac:dyDescent="0.3">
      <c r="D7" s="3"/>
      <c r="E7" s="3"/>
      <c r="F7" s="3"/>
      <c r="G7" s="3"/>
      <c r="H7" s="3"/>
      <c r="I7" s="3"/>
      <c r="J7" s="3"/>
      <c r="K7" s="3"/>
      <c r="L7" s="3"/>
    </row>
    <row r="8" spans="1:12" ht="16.5" thickTop="1" thickBot="1" x14ac:dyDescent="0.3">
      <c r="D8" s="7" t="s">
        <v>21</v>
      </c>
      <c r="E8" s="21">
        <f t="shared" ref="E8:L8" si="0">SUM(E2:E6)</f>
        <v>237.5</v>
      </c>
      <c r="F8" s="21">
        <f t="shared" si="0"/>
        <v>350</v>
      </c>
      <c r="G8" s="21">
        <f t="shared" si="0"/>
        <v>0</v>
      </c>
      <c r="H8" s="21">
        <f t="shared" si="0"/>
        <v>60</v>
      </c>
      <c r="I8" s="21">
        <f t="shared" si="0"/>
        <v>410</v>
      </c>
      <c r="J8" s="21">
        <f t="shared" si="0"/>
        <v>0</v>
      </c>
      <c r="K8" s="21">
        <f t="shared" si="0"/>
        <v>0</v>
      </c>
      <c r="L8" s="22">
        <f t="shared" si="0"/>
        <v>0</v>
      </c>
    </row>
    <row r="10" spans="1:12" ht="30.75" thickBot="1" x14ac:dyDescent="0.3">
      <c r="A10" s="8" t="s">
        <v>6</v>
      </c>
      <c r="B10" s="9" t="s">
        <v>135</v>
      </c>
      <c r="C10" s="1"/>
      <c r="D10" s="12" t="s">
        <v>0</v>
      </c>
      <c r="E10" s="10" t="s">
        <v>12</v>
      </c>
      <c r="F10" s="10" t="s">
        <v>13</v>
      </c>
      <c r="G10" s="10" t="s">
        <v>14</v>
      </c>
      <c r="H10" s="11" t="s">
        <v>15</v>
      </c>
      <c r="I10" s="11" t="s">
        <v>16</v>
      </c>
      <c r="J10" s="11" t="s">
        <v>17</v>
      </c>
      <c r="K10" s="11" t="s">
        <v>18</v>
      </c>
      <c r="L10" s="11" t="s">
        <v>19</v>
      </c>
    </row>
    <row r="11" spans="1:12" ht="15.75" x14ac:dyDescent="0.25">
      <c r="A11" s="8" t="s">
        <v>7</v>
      </c>
      <c r="B11" s="9" t="s">
        <v>8</v>
      </c>
      <c r="D11" s="4" t="s">
        <v>1</v>
      </c>
      <c r="E11" s="15">
        <f>950/4</f>
        <v>237.5</v>
      </c>
      <c r="F11" s="15">
        <f>1400/4</f>
        <v>350</v>
      </c>
      <c r="G11" s="15"/>
      <c r="H11" s="15">
        <v>700</v>
      </c>
      <c r="I11" s="15">
        <v>1930</v>
      </c>
      <c r="J11" s="15"/>
      <c r="K11" s="15"/>
      <c r="L11" s="16"/>
    </row>
    <row r="12" spans="1:12" ht="15.75" x14ac:dyDescent="0.25">
      <c r="A12" s="8" t="s">
        <v>9</v>
      </c>
      <c r="B12" s="9" t="s">
        <v>41</v>
      </c>
      <c r="D12" s="5" t="s">
        <v>2</v>
      </c>
      <c r="E12" s="17"/>
      <c r="F12" s="17"/>
      <c r="G12" s="17"/>
      <c r="H12" s="17"/>
      <c r="I12" s="17"/>
      <c r="J12" s="17"/>
      <c r="K12" s="17"/>
      <c r="L12" s="18"/>
    </row>
    <row r="13" spans="1:12" ht="15.75" x14ac:dyDescent="0.25">
      <c r="A13" s="8" t="s">
        <v>11</v>
      </c>
      <c r="B13" s="9" t="s">
        <v>10</v>
      </c>
      <c r="D13" s="5" t="s">
        <v>3</v>
      </c>
      <c r="E13" s="17"/>
      <c r="F13" s="17"/>
      <c r="G13" s="17"/>
      <c r="H13" s="17"/>
      <c r="I13" s="17"/>
      <c r="J13" s="17"/>
      <c r="K13" s="17"/>
      <c r="L13" s="18"/>
    </row>
    <row r="14" spans="1:12" ht="15.75" x14ac:dyDescent="0.25">
      <c r="A14" s="8" t="s">
        <v>22</v>
      </c>
      <c r="B14" s="9" t="s">
        <v>24</v>
      </c>
      <c r="D14" s="5" t="s">
        <v>4</v>
      </c>
      <c r="E14" s="17"/>
      <c r="F14" s="17"/>
      <c r="G14" s="17"/>
      <c r="H14" s="17"/>
      <c r="I14" s="17"/>
      <c r="J14" s="17"/>
      <c r="K14" s="17"/>
      <c r="L14" s="18"/>
    </row>
    <row r="15" spans="1:12" ht="16.5" thickBot="1" x14ac:dyDescent="0.3">
      <c r="A15" s="8" t="s">
        <v>27</v>
      </c>
      <c r="B15" s="9" t="s">
        <v>26</v>
      </c>
      <c r="D15" s="6" t="s">
        <v>5</v>
      </c>
      <c r="E15" s="19"/>
      <c r="F15" s="19"/>
      <c r="G15" s="19"/>
      <c r="H15" s="19"/>
      <c r="I15" s="19"/>
      <c r="J15" s="19"/>
      <c r="K15" s="19"/>
      <c r="L15" s="20"/>
    </row>
    <row r="16" spans="1:12" ht="15.75" thickBot="1" x14ac:dyDescent="0.3">
      <c r="D16" s="3"/>
      <c r="E16" s="3"/>
      <c r="F16" s="3"/>
      <c r="G16" s="3"/>
      <c r="H16" s="3"/>
      <c r="I16" s="3"/>
      <c r="J16" s="3"/>
      <c r="K16" s="3"/>
      <c r="L16" s="3"/>
    </row>
    <row r="17" spans="1:12" ht="16.5" thickTop="1" thickBot="1" x14ac:dyDescent="0.3">
      <c r="D17" s="7" t="s">
        <v>21</v>
      </c>
      <c r="E17" s="21">
        <f>SUM(E11:E15)</f>
        <v>237.5</v>
      </c>
      <c r="F17" s="21">
        <f t="shared" ref="F17:L17" si="1">SUM(F11:F15)</f>
        <v>350</v>
      </c>
      <c r="G17" s="21">
        <f t="shared" si="1"/>
        <v>0</v>
      </c>
      <c r="H17" s="21">
        <f t="shared" si="1"/>
        <v>700</v>
      </c>
      <c r="I17" s="21">
        <f t="shared" si="1"/>
        <v>1930</v>
      </c>
      <c r="J17" s="21">
        <f t="shared" si="1"/>
        <v>0</v>
      </c>
      <c r="K17" s="21">
        <f t="shared" si="1"/>
        <v>0</v>
      </c>
      <c r="L17" s="22">
        <f t="shared" si="1"/>
        <v>0</v>
      </c>
    </row>
    <row r="19" spans="1:12" ht="30.75" thickBot="1" x14ac:dyDescent="0.3">
      <c r="A19" s="8" t="s">
        <v>6</v>
      </c>
      <c r="B19" s="9" t="s">
        <v>136</v>
      </c>
      <c r="C19" s="1"/>
      <c r="D19" s="12" t="s">
        <v>0</v>
      </c>
      <c r="E19" s="10" t="s">
        <v>12</v>
      </c>
      <c r="F19" s="10" t="s">
        <v>13</v>
      </c>
      <c r="G19" s="10" t="s">
        <v>14</v>
      </c>
      <c r="H19" s="11" t="s">
        <v>15</v>
      </c>
      <c r="I19" s="11" t="s">
        <v>16</v>
      </c>
      <c r="J19" s="11" t="s">
        <v>17</v>
      </c>
      <c r="K19" s="11" t="s">
        <v>18</v>
      </c>
      <c r="L19" s="11" t="s">
        <v>19</v>
      </c>
    </row>
    <row r="20" spans="1:12" ht="15.75" x14ac:dyDescent="0.25">
      <c r="A20" s="8" t="s">
        <v>7</v>
      </c>
      <c r="B20" s="9" t="s">
        <v>8</v>
      </c>
      <c r="D20" s="4" t="s">
        <v>1</v>
      </c>
      <c r="E20" s="15"/>
      <c r="F20" s="15"/>
      <c r="G20" s="15"/>
      <c r="H20" s="15"/>
      <c r="I20" s="15"/>
      <c r="J20" s="15"/>
      <c r="K20" s="15"/>
      <c r="L20" s="16"/>
    </row>
    <row r="21" spans="1:12" ht="15.75" x14ac:dyDescent="0.25">
      <c r="A21" s="8" t="s">
        <v>9</v>
      </c>
      <c r="B21" s="9" t="s">
        <v>41</v>
      </c>
      <c r="D21" s="5" t="s">
        <v>2</v>
      </c>
      <c r="E21" s="17">
        <f>950/4</f>
        <v>237.5</v>
      </c>
      <c r="F21" s="17">
        <f>1400/4</f>
        <v>350</v>
      </c>
      <c r="G21" s="17"/>
      <c r="H21" s="17">
        <v>0</v>
      </c>
      <c r="I21" s="17">
        <v>110</v>
      </c>
      <c r="J21" s="17"/>
      <c r="K21" s="17"/>
      <c r="L21" s="18"/>
    </row>
    <row r="22" spans="1:12" ht="15.75" x14ac:dyDescent="0.25">
      <c r="A22" s="8" t="s">
        <v>11</v>
      </c>
      <c r="B22" s="9" t="s">
        <v>41</v>
      </c>
      <c r="D22" s="5" t="s">
        <v>3</v>
      </c>
      <c r="E22" s="17"/>
      <c r="F22" s="17"/>
      <c r="G22" s="17"/>
      <c r="H22" s="17"/>
      <c r="I22" s="17"/>
      <c r="J22" s="17"/>
      <c r="K22" s="17"/>
      <c r="L22" s="18"/>
    </row>
    <row r="23" spans="1:12" ht="15.75" x14ac:dyDescent="0.25">
      <c r="A23" s="8" t="s">
        <v>22</v>
      </c>
      <c r="B23" s="9" t="s">
        <v>23</v>
      </c>
      <c r="D23" s="5" t="s">
        <v>4</v>
      </c>
      <c r="E23" s="17"/>
      <c r="F23" s="17"/>
      <c r="G23" s="17"/>
      <c r="H23" s="17"/>
      <c r="I23" s="17"/>
      <c r="J23" s="17"/>
      <c r="K23" s="17"/>
      <c r="L23" s="18"/>
    </row>
    <row r="24" spans="1:12" ht="16.5" thickBot="1" x14ac:dyDescent="0.3">
      <c r="A24" s="8" t="s">
        <v>27</v>
      </c>
      <c r="B24" s="9" t="s">
        <v>26</v>
      </c>
      <c r="D24" s="6" t="s">
        <v>5</v>
      </c>
      <c r="E24" s="19"/>
      <c r="F24" s="19"/>
      <c r="G24" s="19"/>
      <c r="H24" s="19"/>
      <c r="I24" s="19"/>
      <c r="J24" s="19"/>
      <c r="K24" s="19"/>
      <c r="L24" s="20"/>
    </row>
    <row r="25" spans="1:12" ht="15.75" thickBot="1" x14ac:dyDescent="0.3">
      <c r="D25" s="3"/>
      <c r="E25" s="3"/>
      <c r="F25" s="3"/>
      <c r="G25" s="3"/>
      <c r="H25" s="3"/>
      <c r="I25" s="3"/>
      <c r="J25" s="3"/>
      <c r="K25" s="3"/>
      <c r="L25" s="3"/>
    </row>
    <row r="26" spans="1:12" ht="16.5" thickTop="1" thickBot="1" x14ac:dyDescent="0.3">
      <c r="D26" s="7" t="s">
        <v>21</v>
      </c>
      <c r="E26" s="21">
        <f t="shared" ref="E26:L26" si="2">SUM(E20:E24)</f>
        <v>237.5</v>
      </c>
      <c r="F26" s="21">
        <f t="shared" si="2"/>
        <v>350</v>
      </c>
      <c r="G26" s="21">
        <f t="shared" si="2"/>
        <v>0</v>
      </c>
      <c r="H26" s="21">
        <f t="shared" si="2"/>
        <v>0</v>
      </c>
      <c r="I26" s="21">
        <f t="shared" si="2"/>
        <v>110</v>
      </c>
      <c r="J26" s="21">
        <f t="shared" si="2"/>
        <v>0</v>
      </c>
      <c r="K26" s="21">
        <f t="shared" si="2"/>
        <v>0</v>
      </c>
      <c r="L26" s="22">
        <f t="shared" si="2"/>
        <v>0</v>
      </c>
    </row>
    <row r="28" spans="1:12" ht="30.75" thickBot="1" x14ac:dyDescent="0.3">
      <c r="A28" s="8" t="s">
        <v>6</v>
      </c>
      <c r="B28" s="9" t="s">
        <v>137</v>
      </c>
      <c r="C28" s="1"/>
      <c r="D28" s="12" t="s">
        <v>0</v>
      </c>
      <c r="E28" s="10" t="s">
        <v>12</v>
      </c>
      <c r="F28" s="10" t="s">
        <v>13</v>
      </c>
      <c r="G28" s="10" t="s">
        <v>14</v>
      </c>
      <c r="H28" s="11" t="s">
        <v>15</v>
      </c>
      <c r="I28" s="11" t="s">
        <v>16</v>
      </c>
      <c r="J28" s="11" t="s">
        <v>17</v>
      </c>
      <c r="K28" s="11" t="s">
        <v>18</v>
      </c>
      <c r="L28" s="11" t="s">
        <v>19</v>
      </c>
    </row>
    <row r="29" spans="1:12" ht="15.75" x14ac:dyDescent="0.25">
      <c r="A29" s="8" t="s">
        <v>7</v>
      </c>
      <c r="B29" s="9" t="s">
        <v>8</v>
      </c>
      <c r="D29" s="4" t="s">
        <v>1</v>
      </c>
      <c r="E29" s="15"/>
      <c r="F29" s="15"/>
      <c r="G29" s="15"/>
      <c r="H29" s="15"/>
      <c r="I29" s="15"/>
      <c r="J29" s="15"/>
      <c r="K29" s="15"/>
      <c r="L29" s="16"/>
    </row>
    <row r="30" spans="1:12" ht="15.75" x14ac:dyDescent="0.25">
      <c r="A30" s="8" t="s">
        <v>9</v>
      </c>
      <c r="B30" s="9" t="s">
        <v>41</v>
      </c>
      <c r="D30" s="5" t="s">
        <v>2</v>
      </c>
      <c r="E30" s="17">
        <f>950/4</f>
        <v>237.5</v>
      </c>
      <c r="F30" s="17">
        <f>1400/4</f>
        <v>350</v>
      </c>
      <c r="G30" s="17"/>
      <c r="H30" s="17">
        <v>0</v>
      </c>
      <c r="I30" s="17">
        <v>490</v>
      </c>
      <c r="J30" s="17"/>
      <c r="K30" s="17"/>
      <c r="L30" s="18"/>
    </row>
    <row r="31" spans="1:12" ht="15.75" x14ac:dyDescent="0.25">
      <c r="A31" s="8" t="s">
        <v>11</v>
      </c>
      <c r="B31" s="9" t="s">
        <v>10</v>
      </c>
      <c r="D31" s="5" t="s">
        <v>3</v>
      </c>
      <c r="E31" s="17"/>
      <c r="F31" s="17"/>
      <c r="G31" s="17"/>
      <c r="H31" s="17"/>
      <c r="I31" s="17"/>
      <c r="J31" s="17"/>
      <c r="K31" s="17"/>
      <c r="L31" s="18"/>
    </row>
    <row r="32" spans="1:12" ht="15.75" x14ac:dyDescent="0.25">
      <c r="A32" s="8" t="s">
        <v>22</v>
      </c>
      <c r="B32" s="9" t="s">
        <v>24</v>
      </c>
      <c r="D32" s="5" t="s">
        <v>4</v>
      </c>
      <c r="E32" s="17"/>
      <c r="F32" s="17"/>
      <c r="G32" s="17"/>
      <c r="H32" s="17"/>
      <c r="I32" s="17"/>
      <c r="J32" s="17"/>
      <c r="K32" s="17"/>
      <c r="L32" s="18"/>
    </row>
    <row r="33" spans="1:12" ht="16.5" thickBot="1" x14ac:dyDescent="0.3">
      <c r="A33" s="8" t="s">
        <v>27</v>
      </c>
      <c r="B33" s="9" t="s">
        <v>26</v>
      </c>
      <c r="D33" s="6" t="s">
        <v>5</v>
      </c>
      <c r="E33" s="19"/>
      <c r="F33" s="19"/>
      <c r="G33" s="19"/>
      <c r="H33" s="19"/>
      <c r="I33" s="19"/>
      <c r="J33" s="19"/>
      <c r="K33" s="19"/>
      <c r="L33" s="20"/>
    </row>
    <row r="34" spans="1:12" ht="15.75" thickBot="1" x14ac:dyDescent="0.3">
      <c r="D34" s="3"/>
      <c r="E34" s="3"/>
      <c r="F34" s="3"/>
      <c r="G34" s="3"/>
      <c r="H34" s="3"/>
      <c r="I34" s="3"/>
      <c r="J34" s="3"/>
      <c r="K34" s="3"/>
      <c r="L34" s="3"/>
    </row>
    <row r="35" spans="1:12" ht="16.5" thickTop="1" thickBot="1" x14ac:dyDescent="0.3">
      <c r="D35" s="7" t="s">
        <v>21</v>
      </c>
      <c r="E35" s="21">
        <f>SUM(E29:E33)</f>
        <v>237.5</v>
      </c>
      <c r="F35" s="21">
        <f t="shared" ref="F35:L35" si="3">SUM(F29:F33)</f>
        <v>350</v>
      </c>
      <c r="G35" s="21">
        <f t="shared" si="3"/>
        <v>0</v>
      </c>
      <c r="H35" s="21">
        <f t="shared" si="3"/>
        <v>0</v>
      </c>
      <c r="I35" s="21">
        <f t="shared" si="3"/>
        <v>490</v>
      </c>
      <c r="J35" s="21">
        <f t="shared" si="3"/>
        <v>0</v>
      </c>
      <c r="K35" s="21">
        <f t="shared" si="3"/>
        <v>0</v>
      </c>
      <c r="L35" s="22">
        <f t="shared" si="3"/>
        <v>0</v>
      </c>
    </row>
    <row r="37" spans="1:12" ht="30.75" thickBot="1" x14ac:dyDescent="0.3">
      <c r="A37" s="8" t="s">
        <v>6</v>
      </c>
      <c r="B37" s="9" t="s">
        <v>138</v>
      </c>
      <c r="C37" s="1"/>
      <c r="D37" s="12" t="s">
        <v>0</v>
      </c>
      <c r="E37" s="10" t="s">
        <v>12</v>
      </c>
      <c r="F37" s="10" t="s">
        <v>13</v>
      </c>
      <c r="G37" s="10" t="s">
        <v>14</v>
      </c>
      <c r="H37" s="11" t="s">
        <v>15</v>
      </c>
      <c r="I37" s="11" t="s">
        <v>16</v>
      </c>
      <c r="J37" s="11" t="s">
        <v>17</v>
      </c>
      <c r="K37" s="11" t="s">
        <v>18</v>
      </c>
      <c r="L37" s="11" t="s">
        <v>19</v>
      </c>
    </row>
    <row r="38" spans="1:12" ht="15.75" x14ac:dyDescent="0.25">
      <c r="A38" s="8" t="s">
        <v>7</v>
      </c>
      <c r="B38" s="9" t="s">
        <v>36</v>
      </c>
      <c r="D38" s="4" t="s">
        <v>1</v>
      </c>
      <c r="E38" s="15"/>
      <c r="F38" s="15"/>
      <c r="G38" s="15"/>
      <c r="H38" s="15"/>
      <c r="I38" s="15"/>
      <c r="J38" s="15"/>
      <c r="K38" s="15"/>
      <c r="L38" s="16"/>
    </row>
    <row r="39" spans="1:12" ht="15.75" x14ac:dyDescent="0.25">
      <c r="A39" s="8" t="s">
        <v>9</v>
      </c>
      <c r="B39" s="9" t="s">
        <v>10</v>
      </c>
      <c r="D39" s="5" t="s">
        <v>2</v>
      </c>
      <c r="E39" s="17"/>
      <c r="F39" s="17">
        <v>1800</v>
      </c>
      <c r="G39" s="17"/>
      <c r="H39" s="17"/>
      <c r="I39" s="17"/>
      <c r="J39" s="17"/>
      <c r="K39" s="17"/>
      <c r="L39" s="18"/>
    </row>
    <row r="40" spans="1:12" ht="15.75" x14ac:dyDescent="0.25">
      <c r="A40" s="8" t="s">
        <v>11</v>
      </c>
      <c r="B40" s="9" t="s">
        <v>41</v>
      </c>
      <c r="D40" s="5" t="s">
        <v>3</v>
      </c>
      <c r="E40" s="17"/>
      <c r="F40" s="17"/>
      <c r="G40" s="17"/>
      <c r="H40" s="17"/>
      <c r="I40" s="17"/>
      <c r="J40" s="17"/>
      <c r="K40" s="17"/>
      <c r="L40" s="18"/>
    </row>
    <row r="41" spans="1:12" ht="15.75" x14ac:dyDescent="0.25">
      <c r="A41" s="8" t="s">
        <v>22</v>
      </c>
      <c r="B41" s="9" t="s">
        <v>24</v>
      </c>
      <c r="D41" s="5" t="s">
        <v>4</v>
      </c>
      <c r="E41" s="17"/>
      <c r="F41" s="17"/>
      <c r="G41" s="17"/>
      <c r="H41" s="17"/>
      <c r="I41" s="17"/>
      <c r="J41" s="17"/>
      <c r="K41" s="17"/>
      <c r="L41" s="18"/>
    </row>
    <row r="42" spans="1:12" ht="16.5" thickBot="1" x14ac:dyDescent="0.3">
      <c r="A42" s="8" t="s">
        <v>27</v>
      </c>
      <c r="B42" s="9" t="s">
        <v>26</v>
      </c>
      <c r="D42" s="6" t="s">
        <v>5</v>
      </c>
      <c r="E42" s="19"/>
      <c r="F42" s="19"/>
      <c r="G42" s="19"/>
      <c r="H42" s="19"/>
      <c r="I42" s="19"/>
      <c r="J42" s="19"/>
      <c r="K42" s="19"/>
      <c r="L42" s="20"/>
    </row>
    <row r="43" spans="1:12" ht="15.75" thickBot="1" x14ac:dyDescent="0.3">
      <c r="D43" s="3"/>
      <c r="E43" s="3"/>
      <c r="F43" s="3"/>
      <c r="G43" s="3"/>
      <c r="H43" s="3"/>
      <c r="I43" s="3"/>
      <c r="J43" s="3"/>
      <c r="K43" s="3"/>
      <c r="L43" s="3"/>
    </row>
    <row r="44" spans="1:12" ht="16.5" thickTop="1" thickBot="1" x14ac:dyDescent="0.3">
      <c r="D44" s="7" t="s">
        <v>21</v>
      </c>
      <c r="E44" s="21">
        <f>SUM(E38:E42)</f>
        <v>0</v>
      </c>
      <c r="F44" s="21">
        <f t="shared" ref="F44:L44" si="4">SUM(F38:F42)</f>
        <v>1800</v>
      </c>
      <c r="G44" s="21">
        <f t="shared" si="4"/>
        <v>0</v>
      </c>
      <c r="H44" s="21">
        <f t="shared" si="4"/>
        <v>0</v>
      </c>
      <c r="I44" s="21">
        <f t="shared" si="4"/>
        <v>0</v>
      </c>
      <c r="J44" s="21">
        <f t="shared" si="4"/>
        <v>0</v>
      </c>
      <c r="K44" s="21">
        <f t="shared" si="4"/>
        <v>0</v>
      </c>
      <c r="L44" s="22">
        <f t="shared" si="4"/>
        <v>0</v>
      </c>
    </row>
    <row r="46" spans="1:12" ht="30.75" thickBot="1" x14ac:dyDescent="0.3">
      <c r="A46" s="8" t="s">
        <v>6</v>
      </c>
      <c r="B46" s="9" t="s">
        <v>139</v>
      </c>
      <c r="C46" s="1"/>
      <c r="D46" s="12" t="s">
        <v>0</v>
      </c>
      <c r="E46" s="10" t="s">
        <v>12</v>
      </c>
      <c r="F46" s="10" t="s">
        <v>13</v>
      </c>
      <c r="G46" s="10" t="s">
        <v>14</v>
      </c>
      <c r="H46" s="11" t="s">
        <v>15</v>
      </c>
      <c r="I46" s="11" t="s">
        <v>16</v>
      </c>
      <c r="J46" s="11" t="s">
        <v>17</v>
      </c>
      <c r="K46" s="11" t="s">
        <v>18</v>
      </c>
      <c r="L46" s="11" t="s">
        <v>19</v>
      </c>
    </row>
    <row r="47" spans="1:12" ht="15.75" x14ac:dyDescent="0.25">
      <c r="A47" s="8" t="s">
        <v>7</v>
      </c>
      <c r="B47" s="9" t="s">
        <v>31</v>
      </c>
      <c r="D47" s="4" t="s">
        <v>1</v>
      </c>
      <c r="E47" s="15"/>
      <c r="F47" s="15"/>
      <c r="G47" s="15"/>
      <c r="H47" s="15"/>
      <c r="I47" s="15"/>
      <c r="J47" s="15"/>
      <c r="K47" s="15"/>
      <c r="L47" s="16"/>
    </row>
    <row r="48" spans="1:12" ht="15.75" x14ac:dyDescent="0.25">
      <c r="A48" s="8" t="s">
        <v>9</v>
      </c>
      <c r="B48" s="9"/>
      <c r="D48" s="5" t="s">
        <v>2</v>
      </c>
      <c r="E48" s="17"/>
      <c r="F48" s="17"/>
      <c r="G48" s="17"/>
      <c r="H48" s="17"/>
      <c r="I48" s="17"/>
      <c r="J48" s="17"/>
      <c r="K48" s="17"/>
      <c r="L48" s="18"/>
    </row>
    <row r="49" spans="1:12" ht="15.75" x14ac:dyDescent="0.25">
      <c r="A49" s="8" t="s">
        <v>11</v>
      </c>
      <c r="B49" s="9" t="s">
        <v>10</v>
      </c>
      <c r="D49" s="5" t="s">
        <v>3</v>
      </c>
      <c r="E49" s="17"/>
      <c r="F49" s="17"/>
      <c r="G49" s="17"/>
      <c r="H49" s="17"/>
      <c r="I49" s="17"/>
      <c r="J49" s="17"/>
      <c r="K49" s="17"/>
      <c r="L49" s="18"/>
    </row>
    <row r="50" spans="1:12" ht="15.75" x14ac:dyDescent="0.25">
      <c r="A50" s="8" t="s">
        <v>22</v>
      </c>
      <c r="B50" s="9" t="s">
        <v>23</v>
      </c>
      <c r="D50" s="5" t="s">
        <v>4</v>
      </c>
      <c r="E50" s="17"/>
      <c r="F50" s="17"/>
      <c r="G50" s="17"/>
      <c r="H50" s="17"/>
      <c r="I50" s="17"/>
      <c r="J50" s="17"/>
      <c r="K50" s="17"/>
      <c r="L50" s="18"/>
    </row>
    <row r="51" spans="1:12" ht="16.5" thickBot="1" x14ac:dyDescent="0.3">
      <c r="A51" s="8" t="s">
        <v>27</v>
      </c>
      <c r="B51" s="9" t="s">
        <v>26</v>
      </c>
      <c r="D51" s="6" t="s">
        <v>5</v>
      </c>
      <c r="E51" s="19"/>
      <c r="F51" s="19">
        <v>1400</v>
      </c>
      <c r="G51" s="19"/>
      <c r="H51" s="19"/>
      <c r="I51" s="19">
        <v>1000</v>
      </c>
      <c r="J51" s="19"/>
      <c r="K51" s="19"/>
      <c r="L51" s="20"/>
    </row>
    <row r="52" spans="1:12" ht="15.75" thickBot="1" x14ac:dyDescent="0.3">
      <c r="D52" s="3"/>
      <c r="E52" s="3"/>
      <c r="F52" s="3"/>
      <c r="G52" s="3"/>
      <c r="H52" s="3"/>
      <c r="I52" s="3"/>
      <c r="J52" s="3"/>
      <c r="K52" s="3"/>
      <c r="L52" s="3"/>
    </row>
    <row r="53" spans="1:12" ht="16.5" thickTop="1" thickBot="1" x14ac:dyDescent="0.3">
      <c r="D53" s="7" t="s">
        <v>21</v>
      </c>
      <c r="E53" s="21">
        <f t="shared" ref="E53:L53" si="5">SUM(E47:E51)</f>
        <v>0</v>
      </c>
      <c r="F53" s="21">
        <f>SUM(F48:F51)</f>
        <v>1400</v>
      </c>
      <c r="G53" s="21">
        <f>SUM(G48:G51)</f>
        <v>0</v>
      </c>
      <c r="H53" s="21">
        <f>SUM(H48:H51)</f>
        <v>0</v>
      </c>
      <c r="I53" s="21">
        <f>SUM(I48:I51)</f>
        <v>1000</v>
      </c>
      <c r="J53" s="21">
        <f t="shared" si="5"/>
        <v>0</v>
      </c>
      <c r="K53" s="21">
        <f t="shared" si="5"/>
        <v>0</v>
      </c>
      <c r="L53" s="22">
        <f t="shared" si="5"/>
        <v>0</v>
      </c>
    </row>
    <row r="55" spans="1:12" ht="30.75" thickBot="1" x14ac:dyDescent="0.3">
      <c r="A55" s="8" t="s">
        <v>6</v>
      </c>
      <c r="B55" s="9" t="s">
        <v>140</v>
      </c>
      <c r="C55" s="1"/>
      <c r="D55" s="12" t="s">
        <v>0</v>
      </c>
      <c r="E55" s="10" t="s">
        <v>12</v>
      </c>
      <c r="F55" s="10" t="s">
        <v>13</v>
      </c>
      <c r="G55" s="10" t="s">
        <v>14</v>
      </c>
      <c r="H55" s="11" t="s">
        <v>15</v>
      </c>
      <c r="I55" s="11" t="s">
        <v>16</v>
      </c>
      <c r="J55" s="11" t="s">
        <v>17</v>
      </c>
      <c r="K55" s="11" t="s">
        <v>18</v>
      </c>
      <c r="L55" s="11" t="s">
        <v>19</v>
      </c>
    </row>
    <row r="56" spans="1:12" ht="15.75" x14ac:dyDescent="0.25">
      <c r="A56" s="8" t="s">
        <v>7</v>
      </c>
      <c r="B56" s="9" t="s">
        <v>48</v>
      </c>
      <c r="D56" s="4" t="s">
        <v>1</v>
      </c>
      <c r="E56" s="15">
        <v>140</v>
      </c>
      <c r="F56" s="15"/>
      <c r="G56" s="15"/>
      <c r="H56" s="15"/>
      <c r="I56" s="15"/>
      <c r="J56" s="15"/>
      <c r="K56" s="15"/>
      <c r="L56" s="16"/>
    </row>
    <row r="57" spans="1:12" ht="15.75" x14ac:dyDescent="0.25">
      <c r="A57" s="8" t="s">
        <v>9</v>
      </c>
      <c r="B57" s="9" t="s">
        <v>41</v>
      </c>
      <c r="D57" s="5" t="s">
        <v>2</v>
      </c>
      <c r="E57" s="17"/>
      <c r="F57" s="17"/>
      <c r="G57" s="17"/>
      <c r="H57" s="17"/>
      <c r="I57" s="17"/>
      <c r="J57" s="17"/>
      <c r="K57" s="17"/>
      <c r="L57" s="18"/>
    </row>
    <row r="58" spans="1:12" ht="15.75" x14ac:dyDescent="0.25">
      <c r="A58" s="8" t="s">
        <v>11</v>
      </c>
      <c r="B58" s="9" t="s">
        <v>41</v>
      </c>
      <c r="D58" s="5" t="s">
        <v>3</v>
      </c>
      <c r="E58" s="17"/>
      <c r="F58" s="17"/>
      <c r="G58" s="17"/>
      <c r="H58" s="17"/>
      <c r="I58" s="17"/>
      <c r="J58" s="17"/>
      <c r="K58" s="17"/>
      <c r="L58" s="18"/>
    </row>
    <row r="59" spans="1:12" ht="15.75" x14ac:dyDescent="0.25">
      <c r="A59" s="8" t="s">
        <v>22</v>
      </c>
      <c r="B59" s="9" t="s">
        <v>24</v>
      </c>
      <c r="D59" s="5" t="s">
        <v>4</v>
      </c>
      <c r="E59" s="17"/>
      <c r="F59" s="17"/>
      <c r="G59" s="17"/>
      <c r="H59" s="17"/>
      <c r="I59" s="17"/>
      <c r="J59" s="17"/>
      <c r="K59" s="17"/>
      <c r="L59" s="18"/>
    </row>
    <row r="60" spans="1:12" ht="16.5" thickBot="1" x14ac:dyDescent="0.3">
      <c r="A60" s="8" t="s">
        <v>27</v>
      </c>
      <c r="B60" s="9" t="s">
        <v>30</v>
      </c>
      <c r="D60" s="6" t="s">
        <v>5</v>
      </c>
      <c r="E60" s="19"/>
      <c r="F60" s="19"/>
      <c r="G60" s="19"/>
      <c r="H60" s="19"/>
      <c r="I60" s="19"/>
      <c r="J60" s="19"/>
      <c r="K60" s="19"/>
      <c r="L60" s="20"/>
    </row>
    <row r="61" spans="1:12" ht="15.75" thickBot="1" x14ac:dyDescent="0.3">
      <c r="D61" s="3"/>
      <c r="E61" s="3"/>
      <c r="F61" s="3"/>
      <c r="G61" s="3"/>
      <c r="H61" s="3"/>
      <c r="I61" s="3"/>
      <c r="J61" s="3"/>
      <c r="K61" s="3"/>
      <c r="L61" s="3"/>
    </row>
    <row r="62" spans="1:12" ht="16.5" thickTop="1" thickBot="1" x14ac:dyDescent="0.3">
      <c r="D62" s="7" t="s">
        <v>21</v>
      </c>
      <c r="E62" s="21">
        <f>SUM(E56:E60)</f>
        <v>140</v>
      </c>
      <c r="F62" s="21">
        <f t="shared" ref="F62:L62" si="6">SUM(F56:F60)</f>
        <v>0</v>
      </c>
      <c r="G62" s="21">
        <f t="shared" si="6"/>
        <v>0</v>
      </c>
      <c r="H62" s="21">
        <f t="shared" si="6"/>
        <v>0</v>
      </c>
      <c r="I62" s="21">
        <f t="shared" si="6"/>
        <v>0</v>
      </c>
      <c r="J62" s="21">
        <f t="shared" si="6"/>
        <v>0</v>
      </c>
      <c r="K62" s="21">
        <f t="shared" si="6"/>
        <v>0</v>
      </c>
      <c r="L62" s="22">
        <f t="shared" si="6"/>
        <v>0</v>
      </c>
    </row>
    <row r="64" spans="1:12" ht="30.75" thickBot="1" x14ac:dyDescent="0.3">
      <c r="A64" s="8" t="s">
        <v>6</v>
      </c>
      <c r="B64" s="9" t="s">
        <v>141</v>
      </c>
      <c r="C64" s="1"/>
      <c r="D64" s="12" t="s">
        <v>0</v>
      </c>
      <c r="E64" s="10" t="s">
        <v>12</v>
      </c>
      <c r="F64" s="10" t="s">
        <v>13</v>
      </c>
      <c r="G64" s="10" t="s">
        <v>14</v>
      </c>
      <c r="H64" s="11" t="s">
        <v>15</v>
      </c>
      <c r="I64" s="11" t="s">
        <v>16</v>
      </c>
      <c r="J64" s="11" t="s">
        <v>17</v>
      </c>
      <c r="K64" s="11" t="s">
        <v>18</v>
      </c>
      <c r="L64" s="11" t="s">
        <v>19</v>
      </c>
    </row>
    <row r="65" spans="1:12" ht="15.75" x14ac:dyDescent="0.25">
      <c r="A65" s="8" t="s">
        <v>7</v>
      </c>
      <c r="B65" s="9" t="s">
        <v>35</v>
      </c>
      <c r="D65" s="4" t="s">
        <v>1</v>
      </c>
      <c r="E65" s="15"/>
      <c r="F65" s="15">
        <v>160</v>
      </c>
      <c r="G65" s="15">
        <v>160</v>
      </c>
      <c r="H65" s="15"/>
      <c r="I65" s="15">
        <f>667/2</f>
        <v>333.5</v>
      </c>
      <c r="J65" s="15">
        <v>667</v>
      </c>
      <c r="K65" s="15">
        <v>667</v>
      </c>
      <c r="L65" s="16">
        <v>667</v>
      </c>
    </row>
    <row r="66" spans="1:12" ht="15.75" x14ac:dyDescent="0.25">
      <c r="A66" s="8" t="s">
        <v>9</v>
      </c>
      <c r="B66" s="9" t="s">
        <v>41</v>
      </c>
      <c r="D66" s="5" t="s">
        <v>2</v>
      </c>
      <c r="E66" s="17"/>
      <c r="F66" s="17"/>
      <c r="G66" s="17"/>
      <c r="H66" s="17"/>
      <c r="I66" s="17"/>
      <c r="J66" s="17"/>
      <c r="K66" s="17"/>
      <c r="L66" s="18"/>
    </row>
    <row r="67" spans="1:12" ht="15.75" x14ac:dyDescent="0.25">
      <c r="A67" s="8" t="s">
        <v>11</v>
      </c>
      <c r="B67" s="9" t="s">
        <v>10</v>
      </c>
      <c r="D67" s="5" t="s">
        <v>3</v>
      </c>
      <c r="E67" s="17"/>
      <c r="F67" s="17"/>
      <c r="G67" s="17"/>
      <c r="H67" s="17"/>
      <c r="I67" s="17"/>
      <c r="J67" s="17"/>
      <c r="K67" s="17"/>
      <c r="L67" s="18"/>
    </row>
    <row r="68" spans="1:12" ht="15.75" x14ac:dyDescent="0.25">
      <c r="A68" s="8" t="s">
        <v>22</v>
      </c>
      <c r="B68" s="9" t="s">
        <v>24</v>
      </c>
      <c r="D68" s="5" t="s">
        <v>4</v>
      </c>
      <c r="E68" s="17"/>
      <c r="F68" s="17"/>
      <c r="G68" s="17"/>
      <c r="H68" s="17"/>
      <c r="I68" s="17"/>
      <c r="J68" s="17"/>
      <c r="K68" s="17"/>
      <c r="L68" s="18"/>
    </row>
    <row r="69" spans="1:12" ht="16.5" thickBot="1" x14ac:dyDescent="0.3">
      <c r="A69" s="8" t="s">
        <v>27</v>
      </c>
      <c r="B69" s="9" t="s">
        <v>30</v>
      </c>
      <c r="D69" s="6" t="s">
        <v>5</v>
      </c>
      <c r="E69" s="19"/>
      <c r="F69" s="19"/>
      <c r="G69" s="19"/>
      <c r="H69" s="19"/>
      <c r="I69" s="19"/>
      <c r="J69" s="19"/>
      <c r="K69" s="19"/>
      <c r="L69" s="20"/>
    </row>
    <row r="70" spans="1:12" ht="15.75" thickBot="1" x14ac:dyDescent="0.3">
      <c r="D70" s="3"/>
      <c r="E70" s="3"/>
      <c r="F70" s="3"/>
      <c r="G70" s="3"/>
      <c r="H70" s="3"/>
      <c r="I70" s="3"/>
      <c r="J70" s="3"/>
      <c r="K70" s="3"/>
      <c r="L70" s="3"/>
    </row>
    <row r="71" spans="1:12" ht="16.5" thickTop="1" thickBot="1" x14ac:dyDescent="0.3">
      <c r="D71" s="7" t="s">
        <v>21</v>
      </c>
      <c r="E71" s="21">
        <f>SUM(E65:E69)</f>
        <v>0</v>
      </c>
      <c r="F71" s="21">
        <f t="shared" ref="F71:L71" si="7">SUM(F65:F69)</f>
        <v>160</v>
      </c>
      <c r="G71" s="21">
        <f t="shared" si="7"/>
        <v>160</v>
      </c>
      <c r="H71" s="21">
        <f t="shared" si="7"/>
        <v>0</v>
      </c>
      <c r="I71" s="21">
        <f t="shared" si="7"/>
        <v>333.5</v>
      </c>
      <c r="J71" s="21">
        <f t="shared" si="7"/>
        <v>667</v>
      </c>
      <c r="K71" s="21">
        <f t="shared" si="7"/>
        <v>667</v>
      </c>
      <c r="L71" s="22">
        <f t="shared" si="7"/>
        <v>667</v>
      </c>
    </row>
    <row r="73" spans="1:12" ht="30.75" thickBot="1" x14ac:dyDescent="0.3">
      <c r="A73" s="8" t="s">
        <v>6</v>
      </c>
      <c r="B73" s="9" t="s">
        <v>142</v>
      </c>
      <c r="C73" s="1"/>
      <c r="D73" s="12" t="s">
        <v>0</v>
      </c>
      <c r="E73" s="10" t="s">
        <v>12</v>
      </c>
      <c r="F73" s="10" t="s">
        <v>13</v>
      </c>
      <c r="G73" s="10" t="s">
        <v>14</v>
      </c>
      <c r="H73" s="11" t="s">
        <v>15</v>
      </c>
      <c r="I73" s="11" t="s">
        <v>16</v>
      </c>
      <c r="J73" s="11" t="s">
        <v>17</v>
      </c>
      <c r="K73" s="11" t="s">
        <v>18</v>
      </c>
      <c r="L73" s="11" t="s">
        <v>19</v>
      </c>
    </row>
    <row r="74" spans="1:12" ht="15.75" x14ac:dyDescent="0.25">
      <c r="A74" s="8" t="s">
        <v>7</v>
      </c>
      <c r="B74" s="9" t="s">
        <v>35</v>
      </c>
      <c r="D74" s="4" t="s">
        <v>1</v>
      </c>
      <c r="E74" s="15">
        <v>28</v>
      </c>
      <c r="F74" s="15">
        <v>56</v>
      </c>
      <c r="G74" s="15">
        <v>50</v>
      </c>
      <c r="H74" s="15"/>
      <c r="I74" s="15"/>
      <c r="J74" s="15">
        <v>50</v>
      </c>
      <c r="K74" s="15">
        <v>50</v>
      </c>
      <c r="L74" s="16">
        <v>50</v>
      </c>
    </row>
    <row r="75" spans="1:12" ht="15.75" x14ac:dyDescent="0.25">
      <c r="A75" s="8" t="s">
        <v>9</v>
      </c>
      <c r="B75" s="9" t="s">
        <v>41</v>
      </c>
      <c r="D75" s="5" t="s">
        <v>2</v>
      </c>
      <c r="E75" s="17"/>
      <c r="F75" s="17"/>
      <c r="G75" s="17"/>
      <c r="H75" s="17"/>
      <c r="I75" s="17"/>
      <c r="J75" s="17"/>
      <c r="K75" s="17"/>
      <c r="L75" s="18"/>
    </row>
    <row r="76" spans="1:12" ht="15.75" x14ac:dyDescent="0.25">
      <c r="A76" s="8" t="s">
        <v>11</v>
      </c>
      <c r="B76" s="9" t="s">
        <v>10</v>
      </c>
      <c r="D76" s="5" t="s">
        <v>3</v>
      </c>
      <c r="E76" s="17"/>
      <c r="F76" s="17"/>
      <c r="G76" s="17"/>
      <c r="H76" s="17"/>
      <c r="I76" s="17"/>
      <c r="J76" s="17"/>
      <c r="K76" s="17"/>
      <c r="L76" s="18"/>
    </row>
    <row r="77" spans="1:12" ht="15.75" x14ac:dyDescent="0.25">
      <c r="A77" s="8" t="s">
        <v>22</v>
      </c>
      <c r="B77" s="9" t="s">
        <v>23</v>
      </c>
      <c r="D77" s="5" t="s">
        <v>4</v>
      </c>
      <c r="E77" s="17"/>
      <c r="F77" s="17"/>
      <c r="G77" s="17"/>
      <c r="H77" s="17"/>
      <c r="I77" s="17"/>
      <c r="J77" s="17"/>
      <c r="K77" s="17"/>
      <c r="L77" s="18"/>
    </row>
    <row r="78" spans="1:12" ht="16.5" thickBot="1" x14ac:dyDescent="0.3">
      <c r="A78" s="8" t="s">
        <v>27</v>
      </c>
      <c r="B78" s="9" t="s">
        <v>30</v>
      </c>
      <c r="D78" s="6" t="s">
        <v>5</v>
      </c>
      <c r="E78" s="19"/>
      <c r="F78" s="19"/>
      <c r="G78" s="19"/>
      <c r="H78" s="19"/>
      <c r="I78" s="19"/>
      <c r="J78" s="19"/>
      <c r="K78" s="19"/>
      <c r="L78" s="20"/>
    </row>
    <row r="79" spans="1:12" ht="15.75" thickBot="1" x14ac:dyDescent="0.3">
      <c r="D79" s="3"/>
      <c r="E79" s="3"/>
      <c r="F79" s="3"/>
      <c r="G79" s="3"/>
      <c r="H79" s="3"/>
      <c r="I79" s="3"/>
      <c r="J79" s="3"/>
      <c r="K79" s="3"/>
      <c r="L79" s="3"/>
    </row>
    <row r="80" spans="1:12" ht="16.5" thickTop="1" thickBot="1" x14ac:dyDescent="0.3">
      <c r="D80" s="7" t="s">
        <v>21</v>
      </c>
      <c r="E80" s="21">
        <f t="shared" ref="E80:L80" si="8">SUM(E74:E78)</f>
        <v>28</v>
      </c>
      <c r="F80" s="21">
        <f t="shared" si="8"/>
        <v>56</v>
      </c>
      <c r="G80" s="21">
        <f t="shared" si="8"/>
        <v>50</v>
      </c>
      <c r="H80" s="21">
        <f t="shared" si="8"/>
        <v>0</v>
      </c>
      <c r="I80" s="21">
        <f t="shared" si="8"/>
        <v>0</v>
      </c>
      <c r="J80" s="21">
        <f t="shared" si="8"/>
        <v>50</v>
      </c>
      <c r="K80" s="21">
        <f t="shared" si="8"/>
        <v>50</v>
      </c>
      <c r="L80" s="22">
        <f t="shared" si="8"/>
        <v>50</v>
      </c>
    </row>
    <row r="82" spans="1:12" ht="30.75" thickBot="1" x14ac:dyDescent="0.3">
      <c r="A82" s="8" t="s">
        <v>6</v>
      </c>
      <c r="B82" s="9" t="s">
        <v>143</v>
      </c>
      <c r="C82" s="1"/>
      <c r="D82" s="12" t="s">
        <v>0</v>
      </c>
      <c r="E82" s="10" t="s">
        <v>12</v>
      </c>
      <c r="F82" s="10" t="s">
        <v>13</v>
      </c>
      <c r="G82" s="10" t="s">
        <v>14</v>
      </c>
      <c r="H82" s="11" t="s">
        <v>15</v>
      </c>
      <c r="I82" s="11" t="s">
        <v>16</v>
      </c>
      <c r="J82" s="11" t="s">
        <v>17</v>
      </c>
      <c r="K82" s="11" t="s">
        <v>18</v>
      </c>
      <c r="L82" s="11" t="s">
        <v>19</v>
      </c>
    </row>
    <row r="83" spans="1:12" ht="15.75" x14ac:dyDescent="0.25">
      <c r="A83" s="8" t="s">
        <v>7</v>
      </c>
      <c r="B83" s="9" t="s">
        <v>35</v>
      </c>
      <c r="D83" s="4" t="s">
        <v>1</v>
      </c>
      <c r="E83" s="15">
        <v>78</v>
      </c>
      <c r="F83" s="15">
        <v>200</v>
      </c>
      <c r="G83" s="15">
        <v>150</v>
      </c>
      <c r="H83" s="15"/>
      <c r="I83" s="15"/>
      <c r="J83" s="15">
        <f>1100/2</f>
        <v>550</v>
      </c>
      <c r="K83" s="15">
        <v>1100</v>
      </c>
      <c r="L83" s="16">
        <v>1100</v>
      </c>
    </row>
    <row r="84" spans="1:12" ht="15.75" x14ac:dyDescent="0.25">
      <c r="A84" s="8" t="s">
        <v>9</v>
      </c>
      <c r="B84" s="9" t="s">
        <v>41</v>
      </c>
      <c r="D84" s="5" t="s">
        <v>2</v>
      </c>
      <c r="E84" s="17"/>
      <c r="F84" s="17"/>
      <c r="G84" s="17"/>
      <c r="H84" s="17"/>
      <c r="I84" s="17"/>
      <c r="J84" s="17"/>
      <c r="K84" s="17"/>
      <c r="L84" s="18"/>
    </row>
    <row r="85" spans="1:12" ht="15.75" x14ac:dyDescent="0.25">
      <c r="A85" s="8" t="s">
        <v>11</v>
      </c>
      <c r="B85" s="9" t="s">
        <v>10</v>
      </c>
      <c r="D85" s="5" t="s">
        <v>3</v>
      </c>
      <c r="E85" s="17"/>
      <c r="F85" s="17"/>
      <c r="G85" s="17"/>
      <c r="H85" s="17"/>
      <c r="I85" s="17"/>
      <c r="J85" s="17"/>
      <c r="K85" s="17"/>
      <c r="L85" s="18"/>
    </row>
    <row r="86" spans="1:12" ht="15.75" x14ac:dyDescent="0.25">
      <c r="A86" s="8" t="s">
        <v>22</v>
      </c>
      <c r="B86" s="9" t="s">
        <v>24</v>
      </c>
      <c r="D86" s="5" t="s">
        <v>4</v>
      </c>
      <c r="E86" s="17"/>
      <c r="F86" s="17"/>
      <c r="G86" s="17"/>
      <c r="H86" s="17"/>
      <c r="I86" s="17"/>
      <c r="J86" s="17"/>
      <c r="K86" s="17"/>
      <c r="L86" s="18"/>
    </row>
    <row r="87" spans="1:12" ht="16.5" thickBot="1" x14ac:dyDescent="0.3">
      <c r="A87" s="8" t="s">
        <v>27</v>
      </c>
      <c r="B87" s="9" t="s">
        <v>30</v>
      </c>
      <c r="D87" s="6" t="s">
        <v>5</v>
      </c>
      <c r="E87" s="19"/>
      <c r="F87" s="19"/>
      <c r="G87" s="19"/>
      <c r="H87" s="19"/>
      <c r="I87" s="19"/>
      <c r="J87" s="19"/>
      <c r="K87" s="19"/>
      <c r="L87" s="20"/>
    </row>
    <row r="88" spans="1:12" ht="15.75" thickBot="1" x14ac:dyDescent="0.3">
      <c r="D88" s="3"/>
      <c r="E88" s="3"/>
      <c r="F88" s="3"/>
      <c r="G88" s="3"/>
      <c r="H88" s="3"/>
      <c r="I88" s="3"/>
      <c r="J88" s="3"/>
      <c r="K88" s="3"/>
      <c r="L88" s="3"/>
    </row>
    <row r="89" spans="1:12" ht="16.5" thickTop="1" thickBot="1" x14ac:dyDescent="0.3">
      <c r="D89" s="7" t="s">
        <v>21</v>
      </c>
      <c r="E89" s="21">
        <f>SUM(E83:E87)</f>
        <v>78</v>
      </c>
      <c r="F89" s="21">
        <f t="shared" ref="F89:L89" si="9">SUM(F83:F87)</f>
        <v>200</v>
      </c>
      <c r="G89" s="21">
        <f t="shared" si="9"/>
        <v>150</v>
      </c>
      <c r="H89" s="21">
        <f t="shared" si="9"/>
        <v>0</v>
      </c>
      <c r="I89" s="21">
        <f t="shared" si="9"/>
        <v>0</v>
      </c>
      <c r="J89" s="21">
        <f t="shared" si="9"/>
        <v>550</v>
      </c>
      <c r="K89" s="21">
        <f t="shared" si="9"/>
        <v>1100</v>
      </c>
      <c r="L89" s="22">
        <f t="shared" si="9"/>
        <v>1100</v>
      </c>
    </row>
    <row r="91" spans="1:12" ht="30.75" thickBot="1" x14ac:dyDescent="0.3">
      <c r="A91" s="8" t="s">
        <v>6</v>
      </c>
      <c r="B91" s="9" t="s">
        <v>144</v>
      </c>
      <c r="C91" s="1"/>
      <c r="D91" s="12" t="s">
        <v>0</v>
      </c>
      <c r="E91" s="10" t="s">
        <v>12</v>
      </c>
      <c r="F91" s="10" t="s">
        <v>13</v>
      </c>
      <c r="G91" s="10" t="s">
        <v>14</v>
      </c>
      <c r="H91" s="11" t="s">
        <v>15</v>
      </c>
      <c r="I91" s="11" t="s">
        <v>16</v>
      </c>
      <c r="J91" s="11" t="s">
        <v>17</v>
      </c>
      <c r="K91" s="11" t="s">
        <v>18</v>
      </c>
      <c r="L91" s="11" t="s">
        <v>19</v>
      </c>
    </row>
    <row r="92" spans="1:12" ht="15.75" x14ac:dyDescent="0.25">
      <c r="A92" s="8" t="s">
        <v>7</v>
      </c>
      <c r="B92" s="9" t="s">
        <v>35</v>
      </c>
      <c r="D92" s="4" t="s">
        <v>1</v>
      </c>
      <c r="E92" s="15"/>
      <c r="F92" s="15"/>
      <c r="G92" s="15"/>
      <c r="H92" s="15"/>
      <c r="I92" s="15"/>
      <c r="J92" s="15"/>
      <c r="K92" s="15"/>
      <c r="L92" s="16"/>
    </row>
    <row r="93" spans="1:12" ht="15.75" x14ac:dyDescent="0.25">
      <c r="A93" s="8" t="s">
        <v>9</v>
      </c>
      <c r="B93" s="9" t="s">
        <v>41</v>
      </c>
      <c r="D93" s="5" t="s">
        <v>2</v>
      </c>
      <c r="E93" s="17"/>
      <c r="F93" s="17"/>
      <c r="G93" s="17"/>
      <c r="H93" s="17"/>
      <c r="I93" s="17"/>
      <c r="J93" s="17"/>
      <c r="K93" s="17"/>
      <c r="L93" s="18"/>
    </row>
    <row r="94" spans="1:12" ht="15.75" x14ac:dyDescent="0.25">
      <c r="A94" s="8" t="s">
        <v>11</v>
      </c>
      <c r="B94" s="9" t="s">
        <v>10</v>
      </c>
      <c r="D94" s="5" t="s">
        <v>3</v>
      </c>
      <c r="E94" s="17"/>
      <c r="F94" s="17"/>
      <c r="G94" s="17"/>
      <c r="H94" s="17"/>
      <c r="I94" s="17"/>
      <c r="J94" s="17"/>
      <c r="K94" s="17"/>
      <c r="L94" s="18"/>
    </row>
    <row r="95" spans="1:12" ht="15.75" x14ac:dyDescent="0.25">
      <c r="A95" s="8" t="s">
        <v>22</v>
      </c>
      <c r="B95" s="9" t="s">
        <v>24</v>
      </c>
      <c r="D95" s="5" t="s">
        <v>4</v>
      </c>
      <c r="E95" s="17">
        <v>14</v>
      </c>
      <c r="F95" s="17">
        <v>100</v>
      </c>
      <c r="G95" s="17">
        <v>300</v>
      </c>
      <c r="H95" s="17"/>
      <c r="I95" s="17"/>
      <c r="J95" s="17">
        <f>L95/2</f>
        <v>280</v>
      </c>
      <c r="K95" s="17">
        <v>560</v>
      </c>
      <c r="L95" s="18">
        <v>560</v>
      </c>
    </row>
    <row r="96" spans="1:12" ht="16.5" thickBot="1" x14ac:dyDescent="0.3">
      <c r="A96" s="8" t="s">
        <v>27</v>
      </c>
      <c r="B96" s="9" t="s">
        <v>30</v>
      </c>
      <c r="D96" s="6" t="s">
        <v>5</v>
      </c>
      <c r="E96" s="19"/>
      <c r="F96" s="19"/>
      <c r="G96" s="19"/>
      <c r="H96" s="19"/>
      <c r="I96" s="19"/>
      <c r="J96" s="19"/>
      <c r="K96" s="19"/>
      <c r="L96" s="20"/>
    </row>
    <row r="97" spans="1:12" ht="15.75" thickBot="1" x14ac:dyDescent="0.3">
      <c r="D97" s="3"/>
      <c r="E97" s="3"/>
      <c r="F97" s="3"/>
      <c r="G97" s="3"/>
      <c r="H97" s="3"/>
      <c r="I97" s="3"/>
      <c r="J97" s="3"/>
      <c r="K97" s="3"/>
      <c r="L97" s="3"/>
    </row>
    <row r="98" spans="1:12" ht="16.5" thickTop="1" thickBot="1" x14ac:dyDescent="0.3">
      <c r="D98" s="7" t="s">
        <v>21</v>
      </c>
      <c r="E98" s="21">
        <f>SUM(E92:E96)</f>
        <v>14</v>
      </c>
      <c r="F98" s="21">
        <f t="shared" ref="F98:L98" si="10">SUM(F92:F96)</f>
        <v>100</v>
      </c>
      <c r="G98" s="21">
        <f t="shared" si="10"/>
        <v>300</v>
      </c>
      <c r="H98" s="21">
        <f t="shared" si="10"/>
        <v>0</v>
      </c>
      <c r="I98" s="21">
        <f t="shared" si="10"/>
        <v>0</v>
      </c>
      <c r="J98" s="21">
        <f t="shared" si="10"/>
        <v>280</v>
      </c>
      <c r="K98" s="21">
        <f t="shared" si="10"/>
        <v>560</v>
      </c>
      <c r="L98" s="22">
        <f t="shared" si="10"/>
        <v>560</v>
      </c>
    </row>
    <row r="100" spans="1:12" ht="30.75" thickBot="1" x14ac:dyDescent="0.3">
      <c r="A100" s="8" t="s">
        <v>6</v>
      </c>
      <c r="B100" s="9" t="s">
        <v>145</v>
      </c>
      <c r="C100" s="1"/>
      <c r="D100" s="12" t="s">
        <v>0</v>
      </c>
      <c r="E100" s="10" t="s">
        <v>12</v>
      </c>
      <c r="F100" s="10" t="s">
        <v>13</v>
      </c>
      <c r="G100" s="10" t="s">
        <v>14</v>
      </c>
      <c r="H100" s="11" t="s">
        <v>15</v>
      </c>
      <c r="I100" s="11" t="s">
        <v>16</v>
      </c>
      <c r="J100" s="11" t="s">
        <v>17</v>
      </c>
      <c r="K100" s="11" t="s">
        <v>18</v>
      </c>
      <c r="L100" s="11" t="s">
        <v>19</v>
      </c>
    </row>
    <row r="101" spans="1:12" ht="15.75" x14ac:dyDescent="0.25">
      <c r="A101" s="8" t="s">
        <v>7</v>
      </c>
      <c r="B101" s="9" t="s">
        <v>35</v>
      </c>
      <c r="D101" s="4" t="s">
        <v>1</v>
      </c>
      <c r="E101" s="15">
        <v>80</v>
      </c>
      <c r="F101" s="15">
        <v>270</v>
      </c>
      <c r="G101" s="15">
        <v>781.2</v>
      </c>
      <c r="H101" s="15"/>
      <c r="I101" s="15"/>
      <c r="J101" s="15">
        <f>1856.5/2</f>
        <v>928.25</v>
      </c>
      <c r="K101" s="15">
        <f>3713/2</f>
        <v>1856.5</v>
      </c>
      <c r="L101" s="16">
        <f>3713/2</f>
        <v>1856.5</v>
      </c>
    </row>
    <row r="102" spans="1:12" ht="15.75" x14ac:dyDescent="0.25">
      <c r="A102" s="8" t="s">
        <v>9</v>
      </c>
      <c r="B102" s="9" t="s">
        <v>41</v>
      </c>
      <c r="D102" s="5" t="s">
        <v>2</v>
      </c>
      <c r="E102" s="17"/>
      <c r="F102" s="17"/>
      <c r="G102" s="17"/>
      <c r="H102" s="17"/>
      <c r="I102" s="17"/>
      <c r="J102" s="17"/>
      <c r="K102" s="17"/>
      <c r="L102" s="18"/>
    </row>
    <row r="103" spans="1:12" ht="15.75" x14ac:dyDescent="0.25">
      <c r="A103" s="8" t="s">
        <v>11</v>
      </c>
      <c r="B103" s="9" t="s">
        <v>10</v>
      </c>
      <c r="D103" s="5" t="s">
        <v>3</v>
      </c>
      <c r="E103" s="17"/>
      <c r="F103" s="17"/>
      <c r="G103" s="17"/>
      <c r="H103" s="17"/>
      <c r="I103" s="17"/>
      <c r="J103" s="17"/>
      <c r="K103" s="17"/>
      <c r="L103" s="18"/>
    </row>
    <row r="104" spans="1:12" ht="15.75" x14ac:dyDescent="0.25">
      <c r="A104" s="8" t="s">
        <v>22</v>
      </c>
      <c r="B104" s="9" t="s">
        <v>23</v>
      </c>
      <c r="D104" s="5" t="s">
        <v>4</v>
      </c>
      <c r="E104" s="17"/>
      <c r="F104" s="17"/>
      <c r="G104" s="17"/>
      <c r="H104" s="17"/>
      <c r="I104" s="17"/>
      <c r="J104" s="17"/>
      <c r="K104" s="17"/>
      <c r="L104" s="18"/>
    </row>
    <row r="105" spans="1:12" ht="16.5" thickBot="1" x14ac:dyDescent="0.3">
      <c r="A105" s="8" t="s">
        <v>27</v>
      </c>
      <c r="B105" s="9" t="s">
        <v>26</v>
      </c>
      <c r="D105" s="6" t="s">
        <v>5</v>
      </c>
      <c r="E105" s="19"/>
      <c r="F105" s="19"/>
      <c r="G105" s="19"/>
      <c r="H105" s="19"/>
      <c r="I105" s="19"/>
      <c r="J105" s="19"/>
      <c r="K105" s="19"/>
      <c r="L105" s="20"/>
    </row>
    <row r="106" spans="1:12" ht="15.75" thickBot="1" x14ac:dyDescent="0.3">
      <c r="D106" s="3"/>
      <c r="E106" s="3"/>
      <c r="F106" s="3"/>
      <c r="G106" s="3"/>
      <c r="H106" s="3"/>
      <c r="I106" s="3"/>
      <c r="J106" s="3"/>
      <c r="K106" s="3"/>
      <c r="L106" s="3"/>
    </row>
    <row r="107" spans="1:12" ht="16.5" thickTop="1" thickBot="1" x14ac:dyDescent="0.3">
      <c r="D107" s="7" t="s">
        <v>21</v>
      </c>
      <c r="E107" s="21">
        <f t="shared" ref="E107:L107" si="11">SUM(E101:E105)</f>
        <v>80</v>
      </c>
      <c r="F107" s="21">
        <f t="shared" si="11"/>
        <v>270</v>
      </c>
      <c r="G107" s="21">
        <f t="shared" si="11"/>
        <v>781.2</v>
      </c>
      <c r="H107" s="21">
        <f t="shared" si="11"/>
        <v>0</v>
      </c>
      <c r="I107" s="21">
        <f t="shared" si="11"/>
        <v>0</v>
      </c>
      <c r="J107" s="21">
        <f t="shared" si="11"/>
        <v>928.25</v>
      </c>
      <c r="K107" s="21">
        <f t="shared" si="11"/>
        <v>1856.5</v>
      </c>
      <c r="L107" s="22">
        <f t="shared" si="11"/>
        <v>1856.5</v>
      </c>
    </row>
    <row r="109" spans="1:12" ht="30.75" thickBot="1" x14ac:dyDescent="0.3">
      <c r="A109" s="8" t="s">
        <v>6</v>
      </c>
      <c r="B109" s="9" t="s">
        <v>146</v>
      </c>
      <c r="C109" s="1"/>
      <c r="D109" s="12" t="s">
        <v>0</v>
      </c>
      <c r="E109" s="10" t="s">
        <v>12</v>
      </c>
      <c r="F109" s="10" t="s">
        <v>13</v>
      </c>
      <c r="G109" s="10" t="s">
        <v>14</v>
      </c>
      <c r="H109" s="11" t="s">
        <v>15</v>
      </c>
      <c r="I109" s="11" t="s">
        <v>16</v>
      </c>
      <c r="J109" s="11" t="s">
        <v>17</v>
      </c>
      <c r="K109" s="11" t="s">
        <v>18</v>
      </c>
      <c r="L109" s="11" t="s">
        <v>19</v>
      </c>
    </row>
    <row r="110" spans="1:12" ht="15.75" x14ac:dyDescent="0.25">
      <c r="A110" s="8" t="s">
        <v>7</v>
      </c>
      <c r="B110" s="9" t="s">
        <v>35</v>
      </c>
      <c r="D110" s="4" t="s">
        <v>1</v>
      </c>
      <c r="E110" s="15"/>
      <c r="F110" s="15">
        <v>64</v>
      </c>
      <c r="G110" s="15">
        <v>360</v>
      </c>
      <c r="H110" s="15"/>
      <c r="I110" s="15"/>
      <c r="J110" s="15">
        <f>1856.5/2</f>
        <v>928.25</v>
      </c>
      <c r="K110" s="15">
        <f>3713/2</f>
        <v>1856.5</v>
      </c>
      <c r="L110" s="16">
        <f>3713/2</f>
        <v>1856.5</v>
      </c>
    </row>
    <row r="111" spans="1:12" ht="15.75" x14ac:dyDescent="0.25">
      <c r="A111" s="8" t="s">
        <v>9</v>
      </c>
      <c r="B111" s="9" t="s">
        <v>10</v>
      </c>
      <c r="D111" s="5" t="s">
        <v>2</v>
      </c>
      <c r="E111" s="17"/>
      <c r="F111" s="17"/>
      <c r="G111" s="17"/>
      <c r="H111" s="17"/>
      <c r="I111" s="17"/>
      <c r="J111" s="17"/>
      <c r="K111" s="17"/>
      <c r="L111" s="18"/>
    </row>
    <row r="112" spans="1:12" ht="15.75" x14ac:dyDescent="0.25">
      <c r="A112" s="8" t="s">
        <v>11</v>
      </c>
      <c r="B112" s="9" t="s">
        <v>10</v>
      </c>
      <c r="D112" s="5" t="s">
        <v>3</v>
      </c>
      <c r="E112" s="17"/>
      <c r="F112" s="17"/>
      <c r="G112" s="17"/>
      <c r="H112" s="17"/>
      <c r="I112" s="17"/>
      <c r="J112" s="17"/>
      <c r="K112" s="17"/>
      <c r="L112" s="18"/>
    </row>
    <row r="113" spans="1:12" ht="15.75" x14ac:dyDescent="0.25">
      <c r="A113" s="8" t="s">
        <v>22</v>
      </c>
      <c r="B113" s="9" t="s">
        <v>24</v>
      </c>
      <c r="D113" s="5" t="s">
        <v>4</v>
      </c>
      <c r="E113" s="17"/>
      <c r="F113" s="17"/>
      <c r="G113" s="17"/>
      <c r="H113" s="17"/>
      <c r="I113" s="17"/>
      <c r="J113" s="17"/>
      <c r="K113" s="17"/>
      <c r="L113" s="18"/>
    </row>
    <row r="114" spans="1:12" ht="16.5" thickBot="1" x14ac:dyDescent="0.3">
      <c r="A114" s="8" t="s">
        <v>27</v>
      </c>
      <c r="B114" s="9" t="s">
        <v>30</v>
      </c>
      <c r="D114" s="6" t="s">
        <v>5</v>
      </c>
      <c r="E114" s="19"/>
      <c r="F114" s="19"/>
      <c r="G114" s="19"/>
      <c r="H114" s="19"/>
      <c r="I114" s="19"/>
      <c r="J114" s="19"/>
      <c r="K114" s="19"/>
      <c r="L114" s="20"/>
    </row>
    <row r="115" spans="1:12" ht="15.75" thickBot="1" x14ac:dyDescent="0.3">
      <c r="D115" s="3"/>
      <c r="E115" s="3"/>
      <c r="F115" s="3"/>
      <c r="G115" s="3"/>
      <c r="H115" s="3"/>
      <c r="I115" s="3"/>
      <c r="J115" s="3"/>
      <c r="K115" s="3"/>
      <c r="L115" s="3"/>
    </row>
    <row r="116" spans="1:12" ht="16.5" thickTop="1" thickBot="1" x14ac:dyDescent="0.3">
      <c r="D116" s="7" t="s">
        <v>21</v>
      </c>
      <c r="E116" s="21">
        <f>SUM(E110:E114)</f>
        <v>0</v>
      </c>
      <c r="F116" s="21">
        <f t="shared" ref="F116:L116" si="12">SUM(F110:F114)</f>
        <v>64</v>
      </c>
      <c r="G116" s="21">
        <f t="shared" si="12"/>
        <v>360</v>
      </c>
      <c r="H116" s="21">
        <f t="shared" si="12"/>
        <v>0</v>
      </c>
      <c r="I116" s="21">
        <f t="shared" si="12"/>
        <v>0</v>
      </c>
      <c r="J116" s="21">
        <f t="shared" si="12"/>
        <v>928.25</v>
      </c>
      <c r="K116" s="21">
        <f t="shared" si="12"/>
        <v>1856.5</v>
      </c>
      <c r="L116" s="22">
        <f t="shared" si="12"/>
        <v>1856.5</v>
      </c>
    </row>
    <row r="118" spans="1:12" ht="30.75" thickBot="1" x14ac:dyDescent="0.3">
      <c r="A118" s="8" t="s">
        <v>6</v>
      </c>
      <c r="B118" s="9" t="s">
        <v>147</v>
      </c>
      <c r="C118" s="1"/>
      <c r="D118" s="12" t="s">
        <v>0</v>
      </c>
      <c r="E118" s="10" t="s">
        <v>12</v>
      </c>
      <c r="F118" s="10" t="s">
        <v>13</v>
      </c>
      <c r="G118" s="10" t="s">
        <v>14</v>
      </c>
      <c r="H118" s="11" t="s">
        <v>15</v>
      </c>
      <c r="I118" s="11" t="s">
        <v>16</v>
      </c>
      <c r="J118" s="11" t="s">
        <v>17</v>
      </c>
      <c r="K118" s="11" t="s">
        <v>18</v>
      </c>
      <c r="L118" s="11" t="s">
        <v>19</v>
      </c>
    </row>
    <row r="119" spans="1:12" ht="15.75" x14ac:dyDescent="0.25">
      <c r="A119" s="8" t="s">
        <v>7</v>
      </c>
      <c r="B119" s="9" t="s">
        <v>35</v>
      </c>
      <c r="D119" s="4" t="s">
        <v>1</v>
      </c>
      <c r="E119" s="15">
        <v>80</v>
      </c>
      <c r="F119" s="15">
        <v>150</v>
      </c>
      <c r="G119" s="15">
        <v>200</v>
      </c>
      <c r="H119" s="15"/>
      <c r="I119" s="15">
        <f>K119/2</f>
        <v>750</v>
      </c>
      <c r="J119" s="15">
        <v>1500</v>
      </c>
      <c r="K119" s="15">
        <v>1500</v>
      </c>
      <c r="L119" s="16"/>
    </row>
    <row r="120" spans="1:12" ht="15.75" x14ac:dyDescent="0.25">
      <c r="A120" s="8" t="s">
        <v>9</v>
      </c>
      <c r="B120" s="9" t="s">
        <v>41</v>
      </c>
      <c r="D120" s="5" t="s">
        <v>2</v>
      </c>
      <c r="E120" s="17"/>
      <c r="F120" s="17"/>
      <c r="G120" s="17"/>
      <c r="H120" s="17"/>
      <c r="I120" s="17"/>
      <c r="J120" s="17"/>
      <c r="K120" s="17"/>
      <c r="L120" s="18"/>
    </row>
    <row r="121" spans="1:12" ht="15.75" x14ac:dyDescent="0.25">
      <c r="A121" s="8" t="s">
        <v>11</v>
      </c>
      <c r="B121" s="9" t="s">
        <v>10</v>
      </c>
      <c r="D121" s="5" t="s">
        <v>3</v>
      </c>
      <c r="E121" s="17"/>
      <c r="F121" s="17"/>
      <c r="G121" s="17"/>
      <c r="H121" s="17"/>
      <c r="I121" s="17"/>
      <c r="J121" s="17"/>
      <c r="K121" s="17"/>
      <c r="L121" s="18"/>
    </row>
    <row r="122" spans="1:12" ht="15.75" x14ac:dyDescent="0.25">
      <c r="A122" s="8" t="s">
        <v>22</v>
      </c>
      <c r="B122" s="9" t="s">
        <v>24</v>
      </c>
      <c r="D122" s="5" t="s">
        <v>4</v>
      </c>
      <c r="E122" s="17"/>
      <c r="F122" s="17"/>
      <c r="G122" s="17"/>
      <c r="H122" s="17"/>
      <c r="I122" s="17"/>
      <c r="J122" s="17"/>
      <c r="K122" s="17"/>
      <c r="L122" s="18"/>
    </row>
    <row r="123" spans="1:12" ht="16.5" thickBot="1" x14ac:dyDescent="0.3">
      <c r="A123" s="8" t="s">
        <v>27</v>
      </c>
      <c r="B123" s="9" t="s">
        <v>30</v>
      </c>
      <c r="D123" s="6" t="s">
        <v>5</v>
      </c>
      <c r="E123" s="19"/>
      <c r="F123" s="19"/>
      <c r="G123" s="19"/>
      <c r="H123" s="19"/>
      <c r="I123" s="19"/>
      <c r="J123" s="19"/>
      <c r="K123" s="19"/>
      <c r="L123" s="20"/>
    </row>
    <row r="124" spans="1:12" ht="15.75" thickBot="1" x14ac:dyDescent="0.3">
      <c r="D124" s="3"/>
      <c r="E124" s="3"/>
      <c r="F124" s="3"/>
      <c r="G124" s="3"/>
      <c r="H124" s="3"/>
      <c r="I124" s="3"/>
      <c r="J124" s="3"/>
      <c r="K124" s="3"/>
      <c r="L124" s="3"/>
    </row>
    <row r="125" spans="1:12" ht="16.5" thickTop="1" thickBot="1" x14ac:dyDescent="0.3">
      <c r="D125" s="7" t="s">
        <v>21</v>
      </c>
      <c r="E125" s="21">
        <f>SUM(E119:E123)</f>
        <v>80</v>
      </c>
      <c r="F125" s="21">
        <f t="shared" ref="F125:L125" si="13">SUM(F119:F123)</f>
        <v>150</v>
      </c>
      <c r="G125" s="21">
        <f t="shared" si="13"/>
        <v>200</v>
      </c>
      <c r="H125" s="21">
        <f t="shared" si="13"/>
        <v>0</v>
      </c>
      <c r="I125" s="21">
        <f t="shared" si="13"/>
        <v>750</v>
      </c>
      <c r="J125" s="21">
        <f t="shared" si="13"/>
        <v>1500</v>
      </c>
      <c r="K125" s="21">
        <f t="shared" si="13"/>
        <v>1500</v>
      </c>
      <c r="L125" s="22">
        <f t="shared" si="13"/>
        <v>0</v>
      </c>
    </row>
    <row r="127" spans="1:12" ht="30.75" thickBot="1" x14ac:dyDescent="0.3">
      <c r="A127" s="8" t="s">
        <v>6</v>
      </c>
      <c r="B127" s="9" t="s">
        <v>148</v>
      </c>
      <c r="C127" s="1"/>
      <c r="D127" s="12" t="s">
        <v>0</v>
      </c>
      <c r="E127" s="10" t="s">
        <v>12</v>
      </c>
      <c r="F127" s="10" t="s">
        <v>13</v>
      </c>
      <c r="G127" s="10" t="s">
        <v>14</v>
      </c>
      <c r="H127" s="11" t="s">
        <v>15</v>
      </c>
      <c r="I127" s="11" t="s">
        <v>16</v>
      </c>
      <c r="J127" s="11" t="s">
        <v>17</v>
      </c>
      <c r="K127" s="11" t="s">
        <v>18</v>
      </c>
      <c r="L127" s="11" t="s">
        <v>19</v>
      </c>
    </row>
    <row r="128" spans="1:12" ht="15.75" x14ac:dyDescent="0.25">
      <c r="A128" s="8" t="s">
        <v>7</v>
      </c>
      <c r="B128" s="9" t="s">
        <v>28</v>
      </c>
      <c r="D128" s="4" t="s">
        <v>1</v>
      </c>
      <c r="E128" s="15">
        <f>595+250/2</f>
        <v>720</v>
      </c>
      <c r="F128" s="15">
        <f>1200+250/2</f>
        <v>1325</v>
      </c>
      <c r="G128" s="15"/>
      <c r="H128" s="15"/>
      <c r="I128" s="15"/>
      <c r="J128" s="15"/>
      <c r="K128" s="15"/>
      <c r="L128" s="16"/>
    </row>
    <row r="129" spans="1:12" ht="15.75" x14ac:dyDescent="0.25">
      <c r="A129" s="8" t="s">
        <v>9</v>
      </c>
      <c r="B129" s="9" t="s">
        <v>41</v>
      </c>
      <c r="D129" s="5" t="s">
        <v>2</v>
      </c>
      <c r="E129" s="17"/>
      <c r="F129" s="17"/>
      <c r="G129" s="17"/>
      <c r="H129" s="17"/>
      <c r="I129" s="17"/>
      <c r="J129" s="17"/>
      <c r="K129" s="17"/>
      <c r="L129" s="18"/>
    </row>
    <row r="130" spans="1:12" ht="15.75" x14ac:dyDescent="0.25">
      <c r="A130" s="8" t="s">
        <v>11</v>
      </c>
      <c r="B130" s="9" t="s">
        <v>10</v>
      </c>
      <c r="D130" s="5" t="s">
        <v>3</v>
      </c>
      <c r="E130" s="17"/>
      <c r="F130" s="17"/>
      <c r="G130" s="17"/>
      <c r="H130" s="17"/>
      <c r="I130" s="17"/>
      <c r="J130" s="17"/>
      <c r="K130" s="17"/>
      <c r="L130" s="18"/>
    </row>
    <row r="131" spans="1:12" ht="15.75" x14ac:dyDescent="0.25">
      <c r="A131" s="8" t="s">
        <v>22</v>
      </c>
      <c r="B131" s="9" t="s">
        <v>57</v>
      </c>
      <c r="D131" s="5" t="s">
        <v>4</v>
      </c>
      <c r="E131" s="17"/>
      <c r="F131" s="17"/>
      <c r="G131" s="17"/>
      <c r="H131" s="17"/>
      <c r="I131" s="17"/>
      <c r="J131" s="17"/>
      <c r="K131" s="17"/>
      <c r="L131" s="18"/>
    </row>
    <row r="132" spans="1:12" ht="16.5" thickBot="1" x14ac:dyDescent="0.3">
      <c r="A132" s="8" t="s">
        <v>27</v>
      </c>
      <c r="B132" s="9" t="s">
        <v>30</v>
      </c>
      <c r="D132" s="6" t="s">
        <v>5</v>
      </c>
      <c r="E132" s="19"/>
      <c r="F132" s="19"/>
      <c r="G132" s="19"/>
      <c r="H132" s="19"/>
      <c r="I132" s="19"/>
      <c r="J132" s="19"/>
      <c r="K132" s="19"/>
      <c r="L132" s="20"/>
    </row>
    <row r="133" spans="1:12" ht="15.75" thickBot="1" x14ac:dyDescent="0.3">
      <c r="D133" s="3"/>
      <c r="E133" s="3"/>
      <c r="F133" s="3"/>
      <c r="G133" s="3"/>
      <c r="H133" s="3"/>
      <c r="I133" s="3"/>
      <c r="J133" s="3"/>
      <c r="K133" s="3"/>
      <c r="L133" s="3"/>
    </row>
    <row r="134" spans="1:12" ht="16.5" thickTop="1" thickBot="1" x14ac:dyDescent="0.3">
      <c r="D134" s="7" t="s">
        <v>21</v>
      </c>
      <c r="E134" s="21">
        <f>SUM(E128:E132)</f>
        <v>720</v>
      </c>
      <c r="F134" s="21">
        <f t="shared" ref="F134:L134" si="14">SUM(F128:F132)</f>
        <v>1325</v>
      </c>
      <c r="G134" s="21">
        <f t="shared" si="14"/>
        <v>0</v>
      </c>
      <c r="H134" s="21">
        <f t="shared" si="14"/>
        <v>0</v>
      </c>
      <c r="I134" s="21">
        <f t="shared" si="14"/>
        <v>0</v>
      </c>
      <c r="J134" s="21">
        <f t="shared" si="14"/>
        <v>0</v>
      </c>
      <c r="K134" s="21">
        <f t="shared" si="14"/>
        <v>0</v>
      </c>
      <c r="L134" s="22">
        <f t="shared" si="14"/>
        <v>0</v>
      </c>
    </row>
    <row r="136" spans="1:12" ht="30.75" thickBot="1" x14ac:dyDescent="0.3">
      <c r="A136" s="8" t="s">
        <v>6</v>
      </c>
      <c r="B136" s="9" t="s">
        <v>149</v>
      </c>
      <c r="C136" s="1"/>
      <c r="D136" s="12" t="s">
        <v>0</v>
      </c>
      <c r="E136" s="10" t="s">
        <v>12</v>
      </c>
      <c r="F136" s="10" t="s">
        <v>13</v>
      </c>
      <c r="G136" s="10" t="s">
        <v>14</v>
      </c>
      <c r="H136" s="11" t="s">
        <v>15</v>
      </c>
      <c r="I136" s="11" t="s">
        <v>16</v>
      </c>
      <c r="J136" s="11" t="s">
        <v>17</v>
      </c>
      <c r="K136" s="11" t="s">
        <v>18</v>
      </c>
      <c r="L136" s="11" t="s">
        <v>19</v>
      </c>
    </row>
    <row r="137" spans="1:12" ht="15.75" x14ac:dyDescent="0.25">
      <c r="A137" s="8" t="s">
        <v>7</v>
      </c>
      <c r="B137" s="9" t="s">
        <v>28</v>
      </c>
      <c r="D137" s="4" t="s">
        <v>1</v>
      </c>
      <c r="E137" s="15">
        <f>900+250/2</f>
        <v>1025</v>
      </c>
      <c r="F137" s="15">
        <f>1380+250/2</f>
        <v>1505</v>
      </c>
      <c r="G137" s="15"/>
      <c r="H137" s="15"/>
      <c r="I137" s="15">
        <v>3000</v>
      </c>
      <c r="J137" s="15">
        <v>10000</v>
      </c>
      <c r="K137" s="15">
        <v>24000</v>
      </c>
      <c r="L137" s="16">
        <v>31000</v>
      </c>
    </row>
    <row r="138" spans="1:12" ht="15.75" x14ac:dyDescent="0.25">
      <c r="A138" s="8" t="s">
        <v>9</v>
      </c>
      <c r="B138" s="9" t="s">
        <v>41</v>
      </c>
      <c r="D138" s="5" t="s">
        <v>2</v>
      </c>
      <c r="E138" s="17"/>
      <c r="F138" s="17"/>
      <c r="G138" s="17"/>
      <c r="H138" s="17"/>
      <c r="I138" s="17"/>
      <c r="J138" s="17"/>
      <c r="K138" s="17"/>
      <c r="L138" s="18"/>
    </row>
    <row r="139" spans="1:12" ht="15.75" x14ac:dyDescent="0.25">
      <c r="A139" s="8" t="s">
        <v>11</v>
      </c>
      <c r="B139" s="9" t="s">
        <v>10</v>
      </c>
      <c r="D139" s="5" t="s">
        <v>3</v>
      </c>
      <c r="E139" s="17"/>
      <c r="F139" s="17"/>
      <c r="G139" s="17"/>
      <c r="H139" s="17"/>
      <c r="I139" s="17"/>
      <c r="J139" s="17"/>
      <c r="K139" s="17"/>
      <c r="L139" s="18"/>
    </row>
    <row r="140" spans="1:12" ht="15.75" x14ac:dyDescent="0.25">
      <c r="A140" s="8" t="s">
        <v>22</v>
      </c>
      <c r="B140" s="9" t="s">
        <v>57</v>
      </c>
      <c r="D140" s="5" t="s">
        <v>4</v>
      </c>
      <c r="E140" s="17"/>
      <c r="F140" s="17"/>
      <c r="G140" s="17"/>
      <c r="H140" s="17"/>
      <c r="I140" s="17"/>
      <c r="J140" s="17"/>
      <c r="K140" s="17"/>
      <c r="L140" s="18"/>
    </row>
    <row r="141" spans="1:12" ht="16.5" thickBot="1" x14ac:dyDescent="0.3">
      <c r="A141" s="8" t="s">
        <v>27</v>
      </c>
      <c r="B141" s="9" t="s">
        <v>30</v>
      </c>
      <c r="D141" s="6" t="s">
        <v>5</v>
      </c>
      <c r="E141" s="19"/>
      <c r="F141" s="19"/>
      <c r="G141" s="19"/>
      <c r="H141" s="19"/>
      <c r="I141" s="19"/>
      <c r="J141" s="19"/>
      <c r="K141" s="19"/>
      <c r="L141" s="20"/>
    </row>
    <row r="142" spans="1:12" ht="15.75" thickBot="1" x14ac:dyDescent="0.3">
      <c r="D142" s="3"/>
      <c r="E142" s="3"/>
      <c r="F142" s="3"/>
      <c r="G142" s="3"/>
      <c r="H142" s="3"/>
      <c r="I142" s="3"/>
      <c r="J142" s="3"/>
      <c r="K142" s="3"/>
      <c r="L142" s="3"/>
    </row>
    <row r="143" spans="1:12" ht="16.5" thickTop="1" thickBot="1" x14ac:dyDescent="0.3">
      <c r="D143" s="7" t="s">
        <v>21</v>
      </c>
      <c r="E143" s="21">
        <f>SUM(E137:E141)</f>
        <v>1025</v>
      </c>
      <c r="F143" s="21">
        <f t="shared" ref="F143:L143" si="15">SUM(F137:F141)</f>
        <v>1505</v>
      </c>
      <c r="G143" s="21">
        <f t="shared" si="15"/>
        <v>0</v>
      </c>
      <c r="H143" s="21">
        <f t="shared" si="15"/>
        <v>0</v>
      </c>
      <c r="I143" s="21">
        <f t="shared" si="15"/>
        <v>3000</v>
      </c>
      <c r="J143" s="21">
        <f t="shared" si="15"/>
        <v>10000</v>
      </c>
      <c r="K143" s="21">
        <f t="shared" si="15"/>
        <v>24000</v>
      </c>
      <c r="L143" s="22">
        <f t="shared" si="15"/>
        <v>31000</v>
      </c>
    </row>
    <row r="145" spans="1:12" ht="30.75" thickBot="1" x14ac:dyDescent="0.3">
      <c r="A145" s="8" t="s">
        <v>6</v>
      </c>
      <c r="B145" s="9" t="s">
        <v>150</v>
      </c>
      <c r="C145" s="1"/>
      <c r="D145" s="12" t="s">
        <v>0</v>
      </c>
      <c r="E145" s="10" t="s">
        <v>12</v>
      </c>
      <c r="F145" s="10" t="s">
        <v>13</v>
      </c>
      <c r="G145" s="10" t="s">
        <v>14</v>
      </c>
      <c r="H145" s="11" t="s">
        <v>15</v>
      </c>
      <c r="I145" s="11" t="s">
        <v>16</v>
      </c>
      <c r="J145" s="11" t="s">
        <v>17</v>
      </c>
      <c r="K145" s="11" t="s">
        <v>18</v>
      </c>
      <c r="L145" s="11" t="s">
        <v>19</v>
      </c>
    </row>
    <row r="146" spans="1:12" ht="15.75" x14ac:dyDescent="0.25">
      <c r="A146" s="8" t="s">
        <v>7</v>
      </c>
      <c r="B146" s="9" t="s">
        <v>28</v>
      </c>
      <c r="D146" s="4" t="s">
        <v>1</v>
      </c>
      <c r="E146" s="15"/>
      <c r="F146" s="15"/>
      <c r="G146" s="15"/>
      <c r="H146" s="15"/>
      <c r="I146" s="15"/>
      <c r="J146" s="15"/>
      <c r="K146" s="15"/>
      <c r="L146" s="16"/>
    </row>
    <row r="147" spans="1:12" ht="15.75" x14ac:dyDescent="0.25">
      <c r="A147" s="8" t="s">
        <v>9</v>
      </c>
      <c r="B147" s="9" t="s">
        <v>10</v>
      </c>
      <c r="D147" s="5" t="s">
        <v>2</v>
      </c>
      <c r="E147" s="17"/>
      <c r="F147" s="17"/>
      <c r="G147" s="17"/>
      <c r="H147" s="17"/>
      <c r="I147" s="17"/>
      <c r="J147" s="17"/>
      <c r="K147" s="17"/>
      <c r="L147" s="18"/>
    </row>
    <row r="148" spans="1:12" ht="15.75" x14ac:dyDescent="0.25">
      <c r="A148" s="8" t="s">
        <v>11</v>
      </c>
      <c r="B148" s="9" t="s">
        <v>10</v>
      </c>
      <c r="D148" s="5" t="s">
        <v>3</v>
      </c>
      <c r="E148" s="17"/>
      <c r="F148" s="17"/>
      <c r="G148" s="17"/>
      <c r="H148" s="17"/>
      <c r="I148" s="17"/>
      <c r="J148" s="17"/>
      <c r="K148" s="17"/>
      <c r="L148" s="18"/>
    </row>
    <row r="149" spans="1:12" ht="15.75" x14ac:dyDescent="0.25">
      <c r="A149" s="8" t="s">
        <v>22</v>
      </c>
      <c r="B149" s="9" t="s">
        <v>57</v>
      </c>
      <c r="D149" s="5" t="s">
        <v>4</v>
      </c>
      <c r="E149" s="17"/>
      <c r="F149" s="17"/>
      <c r="G149" s="17"/>
      <c r="H149" s="17"/>
      <c r="I149" s="17"/>
      <c r="J149" s="17"/>
      <c r="K149" s="17"/>
      <c r="L149" s="18"/>
    </row>
    <row r="150" spans="1:12" ht="16.5" thickBot="1" x14ac:dyDescent="0.3">
      <c r="A150" s="8" t="s">
        <v>27</v>
      </c>
      <c r="B150" s="9" t="s">
        <v>30</v>
      </c>
      <c r="D150" s="6" t="s">
        <v>5</v>
      </c>
      <c r="E150" s="19"/>
      <c r="F150" s="19"/>
      <c r="G150" s="19"/>
      <c r="H150" s="19"/>
      <c r="I150" s="19"/>
      <c r="J150" s="19"/>
      <c r="K150" s="19"/>
      <c r="L150" s="20"/>
    </row>
    <row r="151" spans="1:12" ht="15.75" thickBot="1" x14ac:dyDescent="0.3">
      <c r="D151" s="3"/>
      <c r="E151" s="3"/>
      <c r="F151" s="3"/>
      <c r="G151" s="3"/>
      <c r="H151" s="3"/>
      <c r="I151" s="3"/>
      <c r="J151" s="3"/>
      <c r="K151" s="3"/>
      <c r="L151" s="3"/>
    </row>
    <row r="152" spans="1:12" ht="16.5" thickTop="1" thickBot="1" x14ac:dyDescent="0.3">
      <c r="D152" s="7" t="s">
        <v>21</v>
      </c>
      <c r="E152" s="21">
        <f>SUM(E146:E150)</f>
        <v>0</v>
      </c>
      <c r="F152" s="21">
        <f t="shared" ref="F152:L152" si="16">SUM(F146:F150)</f>
        <v>0</v>
      </c>
      <c r="G152" s="21">
        <f t="shared" si="16"/>
        <v>0</v>
      </c>
      <c r="H152" s="21">
        <f t="shared" si="16"/>
        <v>0</v>
      </c>
      <c r="I152" s="21">
        <f t="shared" si="16"/>
        <v>0</v>
      </c>
      <c r="J152" s="21">
        <f t="shared" si="16"/>
        <v>0</v>
      </c>
      <c r="K152" s="21">
        <f t="shared" si="16"/>
        <v>0</v>
      </c>
      <c r="L152" s="22">
        <f t="shared" si="16"/>
        <v>0</v>
      </c>
    </row>
    <row r="154" spans="1:12" ht="30.75" thickBot="1" x14ac:dyDescent="0.3">
      <c r="A154" s="8" t="s">
        <v>6</v>
      </c>
      <c r="B154" s="9" t="s">
        <v>151</v>
      </c>
      <c r="C154" s="1"/>
      <c r="D154" s="12" t="s">
        <v>0</v>
      </c>
      <c r="E154" s="10" t="s">
        <v>12</v>
      </c>
      <c r="F154" s="10" t="s">
        <v>13</v>
      </c>
      <c r="G154" s="10" t="s">
        <v>14</v>
      </c>
      <c r="H154" s="11" t="s">
        <v>15</v>
      </c>
      <c r="I154" s="11" t="s">
        <v>16</v>
      </c>
      <c r="J154" s="11" t="s">
        <v>17</v>
      </c>
      <c r="K154" s="11" t="s">
        <v>18</v>
      </c>
      <c r="L154" s="11" t="s">
        <v>19</v>
      </c>
    </row>
    <row r="155" spans="1:12" ht="15.75" x14ac:dyDescent="0.25">
      <c r="A155" s="8" t="s">
        <v>7</v>
      </c>
      <c r="B155" s="9" t="s">
        <v>28</v>
      </c>
      <c r="D155" s="4" t="s">
        <v>1</v>
      </c>
      <c r="E155" s="15"/>
      <c r="F155" s="15"/>
      <c r="G155" s="15"/>
      <c r="H155" s="15"/>
      <c r="I155" s="15"/>
      <c r="J155" s="15"/>
      <c r="K155" s="15"/>
      <c r="L155" s="16"/>
    </row>
    <row r="156" spans="1:12" ht="15.75" x14ac:dyDescent="0.25">
      <c r="A156" s="8" t="s">
        <v>9</v>
      </c>
      <c r="B156" s="9" t="s">
        <v>10</v>
      </c>
      <c r="D156" s="5" t="s">
        <v>2</v>
      </c>
      <c r="E156" s="17"/>
      <c r="F156" s="17"/>
      <c r="G156" s="17"/>
      <c r="H156" s="17"/>
      <c r="I156" s="17"/>
      <c r="J156" s="17"/>
      <c r="K156" s="17"/>
      <c r="L156" s="18"/>
    </row>
    <row r="157" spans="1:12" ht="15.75" x14ac:dyDescent="0.25">
      <c r="A157" s="8" t="s">
        <v>11</v>
      </c>
      <c r="B157" s="9" t="s">
        <v>10</v>
      </c>
      <c r="D157" s="5" t="s">
        <v>3</v>
      </c>
      <c r="E157" s="17"/>
      <c r="F157" s="17"/>
      <c r="G157" s="17"/>
      <c r="H157" s="17"/>
      <c r="I157" s="17"/>
      <c r="J157" s="17"/>
      <c r="K157" s="17"/>
      <c r="L157" s="18"/>
    </row>
    <row r="158" spans="1:12" ht="15.75" x14ac:dyDescent="0.25">
      <c r="A158" s="8" t="s">
        <v>22</v>
      </c>
      <c r="B158" s="9" t="s">
        <v>57</v>
      </c>
      <c r="D158" s="5" t="s">
        <v>4</v>
      </c>
      <c r="E158" s="17"/>
      <c r="F158" s="17"/>
      <c r="G158" s="17"/>
      <c r="H158" s="17"/>
      <c r="I158" s="17"/>
      <c r="J158" s="17"/>
      <c r="K158" s="17"/>
      <c r="L158" s="18"/>
    </row>
    <row r="159" spans="1:12" ht="16.5" thickBot="1" x14ac:dyDescent="0.3">
      <c r="A159" s="8" t="s">
        <v>27</v>
      </c>
      <c r="B159" s="9" t="s">
        <v>30</v>
      </c>
      <c r="D159" s="6" t="s">
        <v>5</v>
      </c>
      <c r="E159" s="19"/>
      <c r="F159" s="19"/>
      <c r="G159" s="19"/>
      <c r="H159" s="19"/>
      <c r="I159" s="19"/>
      <c r="J159" s="19"/>
      <c r="K159" s="19"/>
      <c r="L159" s="20"/>
    </row>
    <row r="160" spans="1:12" ht="15.75" thickBot="1" x14ac:dyDescent="0.3">
      <c r="D160" s="3"/>
      <c r="E160" s="3"/>
      <c r="F160" s="3"/>
      <c r="G160" s="3"/>
      <c r="H160" s="3"/>
      <c r="I160" s="3"/>
      <c r="J160" s="3"/>
      <c r="K160" s="3"/>
      <c r="L160" s="3"/>
    </row>
    <row r="161" spans="1:12" ht="16.5" thickTop="1" thickBot="1" x14ac:dyDescent="0.3">
      <c r="D161" s="7" t="s">
        <v>21</v>
      </c>
      <c r="E161" s="21">
        <f>SUM(E155:E159)</f>
        <v>0</v>
      </c>
      <c r="F161" s="21">
        <f t="shared" ref="F161:L161" si="17">SUM(F155:F159)</f>
        <v>0</v>
      </c>
      <c r="G161" s="21">
        <f t="shared" si="17"/>
        <v>0</v>
      </c>
      <c r="H161" s="21">
        <f t="shared" si="17"/>
        <v>0</v>
      </c>
      <c r="I161" s="21">
        <f t="shared" si="17"/>
        <v>0</v>
      </c>
      <c r="J161" s="21">
        <f t="shared" si="17"/>
        <v>0</v>
      </c>
      <c r="K161" s="21">
        <f t="shared" si="17"/>
        <v>0</v>
      </c>
      <c r="L161" s="22">
        <f t="shared" si="17"/>
        <v>0</v>
      </c>
    </row>
    <row r="163" spans="1:12" ht="30.75" thickBot="1" x14ac:dyDescent="0.3">
      <c r="A163" s="8" t="s">
        <v>6</v>
      </c>
      <c r="B163" s="9" t="s">
        <v>152</v>
      </c>
      <c r="C163" s="1"/>
      <c r="D163" s="12" t="s">
        <v>0</v>
      </c>
      <c r="E163" s="10" t="s">
        <v>12</v>
      </c>
      <c r="F163" s="10" t="s">
        <v>13</v>
      </c>
      <c r="G163" s="10" t="s">
        <v>14</v>
      </c>
      <c r="H163" s="11" t="s">
        <v>15</v>
      </c>
      <c r="I163" s="11" t="s">
        <v>16</v>
      </c>
      <c r="J163" s="11" t="s">
        <v>17</v>
      </c>
      <c r="K163" s="11" t="s">
        <v>18</v>
      </c>
      <c r="L163" s="11" t="s">
        <v>19</v>
      </c>
    </row>
    <row r="164" spans="1:12" ht="15.75" x14ac:dyDescent="0.25">
      <c r="A164" s="8" t="s">
        <v>7</v>
      </c>
      <c r="B164" s="9" t="s">
        <v>31</v>
      </c>
      <c r="D164" s="4" t="s">
        <v>1</v>
      </c>
      <c r="E164" s="15"/>
      <c r="F164" s="15"/>
      <c r="G164" s="15"/>
      <c r="H164" s="15"/>
      <c r="I164" s="15"/>
      <c r="J164" s="15"/>
      <c r="K164" s="15"/>
      <c r="L164" s="16"/>
    </row>
    <row r="165" spans="1:12" ht="15.75" x14ac:dyDescent="0.25">
      <c r="A165" s="8" t="s">
        <v>9</v>
      </c>
      <c r="B165" s="9" t="s">
        <v>41</v>
      </c>
      <c r="D165" s="5" t="s">
        <v>2</v>
      </c>
      <c r="E165" s="17"/>
      <c r="F165" s="17"/>
      <c r="G165" s="17"/>
      <c r="H165" s="17"/>
      <c r="I165" s="17"/>
      <c r="J165" s="17"/>
      <c r="K165" s="17"/>
      <c r="L165" s="18"/>
    </row>
    <row r="166" spans="1:12" ht="15.75" x14ac:dyDescent="0.25">
      <c r="A166" s="8" t="s">
        <v>11</v>
      </c>
      <c r="B166" s="9" t="s">
        <v>10</v>
      </c>
      <c r="D166" s="5" t="s">
        <v>3</v>
      </c>
      <c r="E166" s="17"/>
      <c r="F166" s="17"/>
      <c r="G166" s="17"/>
      <c r="H166" s="17"/>
      <c r="I166" s="17"/>
      <c r="J166" s="17"/>
      <c r="K166" s="17"/>
      <c r="L166" s="18"/>
    </row>
    <row r="167" spans="1:12" ht="15.75" x14ac:dyDescent="0.25">
      <c r="A167" s="8" t="s">
        <v>22</v>
      </c>
      <c r="B167" s="9" t="s">
        <v>106</v>
      </c>
      <c r="D167" s="5" t="s">
        <v>4</v>
      </c>
      <c r="E167" s="17"/>
      <c r="F167" s="17"/>
      <c r="G167" s="17"/>
      <c r="H167" s="17"/>
      <c r="I167" s="17"/>
      <c r="J167" s="17"/>
      <c r="K167" s="17"/>
      <c r="L167" s="18"/>
    </row>
    <row r="168" spans="1:12" ht="16.5" thickBot="1" x14ac:dyDescent="0.3">
      <c r="A168" s="8" t="s">
        <v>27</v>
      </c>
      <c r="B168" s="9" t="s">
        <v>30</v>
      </c>
      <c r="D168" s="6" t="s">
        <v>5</v>
      </c>
      <c r="E168" s="19"/>
      <c r="F168" s="19"/>
      <c r="G168" s="19"/>
      <c r="H168" s="19"/>
      <c r="I168" s="19"/>
      <c r="J168" s="19"/>
      <c r="K168" s="19"/>
      <c r="L168" s="20"/>
    </row>
    <row r="169" spans="1:12" ht="15.75" thickBot="1" x14ac:dyDescent="0.3">
      <c r="D169" s="3"/>
      <c r="E169" s="3"/>
      <c r="F169" s="3"/>
      <c r="G169" s="3"/>
      <c r="H169" s="3"/>
      <c r="I169" s="3"/>
      <c r="J169" s="3"/>
      <c r="K169" s="3"/>
      <c r="L169" s="3"/>
    </row>
    <row r="170" spans="1:12" ht="16.5" thickTop="1" thickBot="1" x14ac:dyDescent="0.3">
      <c r="D170" s="7" t="s">
        <v>21</v>
      </c>
      <c r="E170" s="21">
        <f>SUM(E164:E168)</f>
        <v>0</v>
      </c>
      <c r="F170" s="21">
        <f t="shared" ref="F170:L170" si="18">SUM(F164:F168)</f>
        <v>0</v>
      </c>
      <c r="G170" s="21">
        <f t="shared" si="18"/>
        <v>0</v>
      </c>
      <c r="H170" s="21">
        <f t="shared" si="18"/>
        <v>0</v>
      </c>
      <c r="I170" s="21">
        <f t="shared" si="18"/>
        <v>0</v>
      </c>
      <c r="J170" s="21">
        <f t="shared" si="18"/>
        <v>0</v>
      </c>
      <c r="K170" s="21">
        <f t="shared" si="18"/>
        <v>0</v>
      </c>
      <c r="L170" s="22">
        <f t="shared" si="18"/>
        <v>0</v>
      </c>
    </row>
    <row r="172" spans="1:12" ht="30.75" thickBot="1" x14ac:dyDescent="0.3">
      <c r="A172" s="8" t="s">
        <v>6</v>
      </c>
      <c r="B172" s="9" t="s">
        <v>153</v>
      </c>
      <c r="C172" s="1"/>
      <c r="D172" s="12" t="s">
        <v>0</v>
      </c>
      <c r="E172" s="10" t="s">
        <v>12</v>
      </c>
      <c r="F172" s="10" t="s">
        <v>13</v>
      </c>
      <c r="G172" s="10" t="s">
        <v>14</v>
      </c>
      <c r="H172" s="11" t="s">
        <v>15</v>
      </c>
      <c r="I172" s="11" t="s">
        <v>16</v>
      </c>
      <c r="J172" s="11" t="s">
        <v>17</v>
      </c>
      <c r="K172" s="11" t="s">
        <v>18</v>
      </c>
      <c r="L172" s="11" t="s">
        <v>19</v>
      </c>
    </row>
    <row r="173" spans="1:12" ht="15.75" x14ac:dyDescent="0.25">
      <c r="A173" s="8" t="s">
        <v>7</v>
      </c>
      <c r="B173" s="9" t="s">
        <v>31</v>
      </c>
      <c r="D173" s="4" t="s">
        <v>1</v>
      </c>
      <c r="E173" s="15"/>
      <c r="F173" s="15"/>
      <c r="G173" s="15"/>
      <c r="H173" s="15"/>
      <c r="I173" s="15"/>
      <c r="J173" s="15"/>
      <c r="K173" s="15"/>
      <c r="L173" s="16"/>
    </row>
    <row r="174" spans="1:12" ht="15.75" x14ac:dyDescent="0.25">
      <c r="A174" s="8" t="s">
        <v>9</v>
      </c>
      <c r="B174" s="9" t="s">
        <v>41</v>
      </c>
      <c r="D174" s="5" t="s">
        <v>2</v>
      </c>
      <c r="E174" s="17"/>
      <c r="F174" s="17"/>
      <c r="G174" s="17"/>
      <c r="H174" s="17"/>
      <c r="I174" s="17"/>
      <c r="J174" s="17"/>
      <c r="K174" s="17"/>
      <c r="L174" s="18"/>
    </row>
    <row r="175" spans="1:12" ht="15.75" x14ac:dyDescent="0.25">
      <c r="A175" s="8" t="s">
        <v>11</v>
      </c>
      <c r="B175" s="9" t="s">
        <v>10</v>
      </c>
      <c r="D175" s="5" t="s">
        <v>3</v>
      </c>
      <c r="E175" s="17"/>
      <c r="F175" s="17"/>
      <c r="G175" s="17"/>
      <c r="H175" s="17"/>
      <c r="I175" s="17"/>
      <c r="J175" s="17"/>
      <c r="K175" s="17"/>
      <c r="L175" s="18"/>
    </row>
    <row r="176" spans="1:12" ht="15.75" x14ac:dyDescent="0.25">
      <c r="A176" s="8" t="s">
        <v>22</v>
      </c>
      <c r="B176" s="9" t="s">
        <v>106</v>
      </c>
      <c r="D176" s="5" t="s">
        <v>4</v>
      </c>
      <c r="E176" s="17"/>
      <c r="F176" s="17"/>
      <c r="G176" s="17"/>
      <c r="H176" s="17"/>
      <c r="I176" s="17"/>
      <c r="J176" s="17"/>
      <c r="K176" s="17"/>
      <c r="L176" s="18"/>
    </row>
    <row r="177" spans="1:12" ht="16.5" thickBot="1" x14ac:dyDescent="0.3">
      <c r="A177" s="8" t="s">
        <v>27</v>
      </c>
      <c r="B177" s="9" t="s">
        <v>30</v>
      </c>
      <c r="D177" s="6" t="s">
        <v>5</v>
      </c>
      <c r="E177" s="19"/>
      <c r="F177" s="19"/>
      <c r="G177" s="19"/>
      <c r="H177" s="19"/>
      <c r="I177" s="19"/>
      <c r="J177" s="19"/>
      <c r="K177" s="19"/>
      <c r="L177" s="20"/>
    </row>
    <row r="178" spans="1:12" ht="15.75" thickBot="1" x14ac:dyDescent="0.3">
      <c r="D178" s="3"/>
      <c r="E178" s="3"/>
      <c r="F178" s="3"/>
      <c r="G178" s="3"/>
      <c r="H178" s="3"/>
      <c r="I178" s="3"/>
      <c r="J178" s="3"/>
      <c r="K178" s="3"/>
      <c r="L178" s="3"/>
    </row>
    <row r="179" spans="1:12" ht="16.5" thickTop="1" thickBot="1" x14ac:dyDescent="0.3">
      <c r="D179" s="7" t="s">
        <v>21</v>
      </c>
      <c r="E179" s="21">
        <f>SUM(E173:E177)</f>
        <v>0</v>
      </c>
      <c r="F179" s="21">
        <f t="shared" ref="F179:L179" si="19">SUM(F173:F177)</f>
        <v>0</v>
      </c>
      <c r="G179" s="21">
        <f t="shared" si="19"/>
        <v>0</v>
      </c>
      <c r="H179" s="21">
        <f t="shared" si="19"/>
        <v>0</v>
      </c>
      <c r="I179" s="21">
        <f t="shared" si="19"/>
        <v>0</v>
      </c>
      <c r="J179" s="21">
        <f t="shared" si="19"/>
        <v>0</v>
      </c>
      <c r="K179" s="21">
        <f t="shared" si="19"/>
        <v>0</v>
      </c>
      <c r="L179" s="22">
        <f t="shared" si="19"/>
        <v>0</v>
      </c>
    </row>
    <row r="181" spans="1:12" ht="30.75" thickBot="1" x14ac:dyDescent="0.3">
      <c r="A181" s="8" t="s">
        <v>6</v>
      </c>
      <c r="B181" s="9" t="s">
        <v>154</v>
      </c>
      <c r="C181" s="1"/>
      <c r="D181" s="12" t="s">
        <v>0</v>
      </c>
      <c r="E181" s="10" t="s">
        <v>12</v>
      </c>
      <c r="F181" s="10" t="s">
        <v>13</v>
      </c>
      <c r="G181" s="10" t="s">
        <v>14</v>
      </c>
      <c r="H181" s="11" t="s">
        <v>15</v>
      </c>
      <c r="I181" s="11" t="s">
        <v>16</v>
      </c>
      <c r="J181" s="11" t="s">
        <v>17</v>
      </c>
      <c r="K181" s="11" t="s">
        <v>18</v>
      </c>
      <c r="L181" s="11" t="s">
        <v>19</v>
      </c>
    </row>
    <row r="182" spans="1:12" ht="15.75" x14ac:dyDescent="0.25">
      <c r="A182" s="8" t="s">
        <v>7</v>
      </c>
      <c r="B182" s="9" t="s">
        <v>31</v>
      </c>
      <c r="D182" s="4" t="s">
        <v>1</v>
      </c>
      <c r="E182" s="15"/>
      <c r="F182" s="15"/>
      <c r="G182" s="15"/>
      <c r="H182" s="15"/>
      <c r="I182" s="15"/>
      <c r="J182" s="15"/>
      <c r="K182" s="15"/>
      <c r="L182" s="16"/>
    </row>
    <row r="183" spans="1:12" ht="15.75" x14ac:dyDescent="0.25">
      <c r="A183" s="8" t="s">
        <v>9</v>
      </c>
      <c r="B183" s="9" t="s">
        <v>41</v>
      </c>
      <c r="D183" s="5" t="s">
        <v>2</v>
      </c>
      <c r="E183" s="17"/>
      <c r="F183" s="17"/>
      <c r="G183" s="17"/>
      <c r="H183" s="17"/>
      <c r="I183" s="17"/>
      <c r="J183" s="17"/>
      <c r="K183" s="17"/>
      <c r="L183" s="18"/>
    </row>
    <row r="184" spans="1:12" ht="15.75" x14ac:dyDescent="0.25">
      <c r="A184" s="8" t="s">
        <v>11</v>
      </c>
      <c r="B184" s="9" t="s">
        <v>10</v>
      </c>
      <c r="D184" s="5" t="s">
        <v>3</v>
      </c>
      <c r="E184" s="17"/>
      <c r="F184" s="17"/>
      <c r="G184" s="17"/>
      <c r="H184" s="17"/>
      <c r="I184" s="17"/>
      <c r="J184" s="17"/>
      <c r="K184" s="17"/>
      <c r="L184" s="18"/>
    </row>
    <row r="185" spans="1:12" ht="15.75" x14ac:dyDescent="0.25">
      <c r="A185" s="8" t="s">
        <v>22</v>
      </c>
      <c r="B185" s="9" t="s">
        <v>106</v>
      </c>
      <c r="D185" s="5" t="s">
        <v>4</v>
      </c>
      <c r="E185" s="17"/>
      <c r="F185" s="17"/>
      <c r="G185" s="17"/>
      <c r="H185" s="17"/>
      <c r="I185" s="17"/>
      <c r="J185" s="17"/>
      <c r="K185" s="17"/>
      <c r="L185" s="18"/>
    </row>
    <row r="186" spans="1:12" ht="16.5" thickBot="1" x14ac:dyDescent="0.3">
      <c r="A186" s="8" t="s">
        <v>27</v>
      </c>
      <c r="B186" s="9" t="s">
        <v>30</v>
      </c>
      <c r="D186" s="6" t="s">
        <v>5</v>
      </c>
      <c r="E186" s="19"/>
      <c r="F186" s="19"/>
      <c r="G186" s="19"/>
      <c r="H186" s="19"/>
      <c r="I186" s="19"/>
      <c r="J186" s="19"/>
      <c r="K186" s="19"/>
      <c r="L186" s="20"/>
    </row>
    <row r="187" spans="1:12" ht="15.75" thickBot="1" x14ac:dyDescent="0.3">
      <c r="D187" s="3"/>
      <c r="E187" s="3"/>
      <c r="F187" s="3"/>
      <c r="G187" s="3"/>
      <c r="H187" s="3"/>
      <c r="I187" s="3"/>
      <c r="J187" s="3"/>
      <c r="K187" s="3"/>
      <c r="L187" s="3"/>
    </row>
    <row r="188" spans="1:12" ht="16.5" thickTop="1" thickBot="1" x14ac:dyDescent="0.3">
      <c r="D188" s="7" t="s">
        <v>21</v>
      </c>
      <c r="E188" s="21">
        <f>SUM(E182:E186)</f>
        <v>0</v>
      </c>
      <c r="F188" s="21">
        <f t="shared" ref="F188:L188" si="20">SUM(F182:F186)</f>
        <v>0</v>
      </c>
      <c r="G188" s="21">
        <f t="shared" si="20"/>
        <v>0</v>
      </c>
      <c r="H188" s="21">
        <f t="shared" si="20"/>
        <v>0</v>
      </c>
      <c r="I188" s="21">
        <f t="shared" si="20"/>
        <v>0</v>
      </c>
      <c r="J188" s="21">
        <f t="shared" si="20"/>
        <v>0</v>
      </c>
      <c r="K188" s="21">
        <f t="shared" si="20"/>
        <v>0</v>
      </c>
      <c r="L188" s="22">
        <f t="shared" si="20"/>
        <v>0</v>
      </c>
    </row>
    <row r="190" spans="1:12" ht="30.75" thickBot="1" x14ac:dyDescent="0.3">
      <c r="A190" s="8" t="s">
        <v>6</v>
      </c>
      <c r="B190" s="9" t="s">
        <v>155</v>
      </c>
      <c r="C190" s="1"/>
      <c r="D190" s="12" t="s">
        <v>0</v>
      </c>
      <c r="E190" s="10" t="s">
        <v>12</v>
      </c>
      <c r="F190" s="10" t="s">
        <v>13</v>
      </c>
      <c r="G190" s="10" t="s">
        <v>14</v>
      </c>
      <c r="H190" s="11" t="s">
        <v>15</v>
      </c>
      <c r="I190" s="11" t="s">
        <v>16</v>
      </c>
      <c r="J190" s="11" t="s">
        <v>17</v>
      </c>
      <c r="K190" s="11" t="s">
        <v>18</v>
      </c>
      <c r="L190" s="11" t="s">
        <v>19</v>
      </c>
    </row>
    <row r="191" spans="1:12" ht="15.75" x14ac:dyDescent="0.25">
      <c r="A191" s="8" t="s">
        <v>7</v>
      </c>
      <c r="B191" s="9" t="s">
        <v>25</v>
      </c>
      <c r="D191" s="4" t="s">
        <v>1</v>
      </c>
      <c r="E191" s="15"/>
      <c r="F191" s="15"/>
      <c r="G191" s="15"/>
      <c r="H191" s="15"/>
      <c r="I191" s="15"/>
      <c r="J191" s="15"/>
      <c r="K191" s="15"/>
      <c r="L191" s="16"/>
    </row>
    <row r="192" spans="1:12" ht="15.75" x14ac:dyDescent="0.25">
      <c r="A192" s="8" t="s">
        <v>9</v>
      </c>
      <c r="B192" s="9" t="s">
        <v>41</v>
      </c>
      <c r="D192" s="5" t="s">
        <v>2</v>
      </c>
      <c r="E192" s="17"/>
      <c r="F192" s="17">
        <v>1200</v>
      </c>
      <c r="G192" s="17">
        <v>500</v>
      </c>
      <c r="H192" s="17"/>
      <c r="I192" s="17"/>
      <c r="J192" s="17"/>
      <c r="K192" s="17">
        <v>2799.4994999999999</v>
      </c>
      <c r="L192" s="18">
        <v>4094.42</v>
      </c>
    </row>
    <row r="193" spans="1:12" ht="15.75" x14ac:dyDescent="0.25">
      <c r="A193" s="8" t="s">
        <v>11</v>
      </c>
      <c r="B193" s="9" t="s">
        <v>10</v>
      </c>
      <c r="D193" s="5" t="s">
        <v>3</v>
      </c>
      <c r="E193" s="17"/>
      <c r="F193" s="17"/>
      <c r="G193" s="17"/>
      <c r="H193" s="17"/>
      <c r="I193" s="17"/>
      <c r="J193" s="17"/>
      <c r="K193" s="17"/>
      <c r="L193" s="18"/>
    </row>
    <row r="194" spans="1:12" ht="15.75" x14ac:dyDescent="0.25">
      <c r="A194" s="8" t="s">
        <v>22</v>
      </c>
      <c r="B194" s="9" t="s">
        <v>110</v>
      </c>
      <c r="D194" s="5" t="s">
        <v>4</v>
      </c>
      <c r="E194" s="17"/>
      <c r="F194" s="17"/>
      <c r="G194" s="17"/>
      <c r="H194" s="17"/>
      <c r="I194" s="17"/>
      <c r="J194" s="17"/>
      <c r="K194" s="17">
        <v>630</v>
      </c>
      <c r="L194" s="18">
        <v>810</v>
      </c>
    </row>
    <row r="195" spans="1:12" ht="16.5" thickBot="1" x14ac:dyDescent="0.3">
      <c r="A195" s="8" t="s">
        <v>27</v>
      </c>
      <c r="B195" s="9" t="s">
        <v>30</v>
      </c>
      <c r="D195" s="6" t="s">
        <v>5</v>
      </c>
      <c r="E195" s="19"/>
      <c r="F195" s="19"/>
      <c r="G195" s="19"/>
      <c r="H195" s="19"/>
      <c r="I195" s="19"/>
      <c r="J195" s="19"/>
      <c r="K195" s="19"/>
      <c r="L195" s="20"/>
    </row>
    <row r="196" spans="1:12" ht="15.75" thickBot="1" x14ac:dyDescent="0.3">
      <c r="D196" s="3"/>
      <c r="E196" s="3"/>
      <c r="F196" s="3"/>
      <c r="G196" s="3"/>
      <c r="H196" s="3"/>
      <c r="I196" s="3"/>
      <c r="J196" s="3"/>
      <c r="K196" s="3"/>
      <c r="L196" s="3"/>
    </row>
    <row r="197" spans="1:12" ht="16.5" thickTop="1" thickBot="1" x14ac:dyDescent="0.3">
      <c r="D197" s="7" t="s">
        <v>21</v>
      </c>
      <c r="E197" s="21">
        <v>0</v>
      </c>
      <c r="F197" s="21">
        <v>1200</v>
      </c>
      <c r="G197" s="21">
        <v>500</v>
      </c>
      <c r="H197" s="21">
        <v>0</v>
      </c>
      <c r="I197" s="21">
        <v>0</v>
      </c>
      <c r="J197" s="21">
        <v>0</v>
      </c>
      <c r="K197" s="21">
        <v>3429.4994999999999</v>
      </c>
      <c r="L197" s="22">
        <v>4904.42</v>
      </c>
    </row>
    <row r="199" spans="1:12" ht="30.75" thickBot="1" x14ac:dyDescent="0.3">
      <c r="A199" s="8" t="s">
        <v>6</v>
      </c>
      <c r="B199" s="9" t="s">
        <v>156</v>
      </c>
      <c r="C199" s="1"/>
      <c r="D199" s="12" t="s">
        <v>0</v>
      </c>
      <c r="E199" s="10" t="s">
        <v>12</v>
      </c>
      <c r="F199" s="10" t="s">
        <v>13</v>
      </c>
      <c r="G199" s="10" t="s">
        <v>14</v>
      </c>
      <c r="H199" s="11" t="s">
        <v>15</v>
      </c>
      <c r="I199" s="11" t="s">
        <v>16</v>
      </c>
      <c r="J199" s="11" t="s">
        <v>17</v>
      </c>
      <c r="K199" s="11" t="s">
        <v>18</v>
      </c>
      <c r="L199" s="11" t="s">
        <v>19</v>
      </c>
    </row>
    <row r="200" spans="1:12" ht="15.75" x14ac:dyDescent="0.25">
      <c r="A200" s="8" t="s">
        <v>7</v>
      </c>
      <c r="B200" s="9" t="s">
        <v>25</v>
      </c>
      <c r="D200" s="4" t="s">
        <v>1</v>
      </c>
      <c r="E200" s="15"/>
      <c r="F200" s="15"/>
      <c r="G200" s="15"/>
      <c r="H200" s="15"/>
      <c r="I200" s="15"/>
      <c r="J200" s="15"/>
      <c r="K200" s="15"/>
      <c r="L200" s="16"/>
    </row>
    <row r="201" spans="1:12" ht="15.75" x14ac:dyDescent="0.25">
      <c r="A201" s="8" t="s">
        <v>9</v>
      </c>
      <c r="B201" s="9" t="s">
        <v>41</v>
      </c>
      <c r="D201" s="5" t="s">
        <v>2</v>
      </c>
      <c r="E201" s="17"/>
      <c r="F201" s="17">
        <v>480</v>
      </c>
      <c r="G201" s="17">
        <v>200</v>
      </c>
      <c r="H201" s="17"/>
      <c r="I201" s="17"/>
      <c r="J201" s="17"/>
      <c r="K201" s="17">
        <v>1119.7998</v>
      </c>
      <c r="L201" s="18">
        <v>1637.768</v>
      </c>
    </row>
    <row r="202" spans="1:12" ht="15.75" x14ac:dyDescent="0.25">
      <c r="A202" s="8" t="s">
        <v>11</v>
      </c>
      <c r="B202" s="9" t="s">
        <v>10</v>
      </c>
      <c r="D202" s="5" t="s">
        <v>3</v>
      </c>
      <c r="E202" s="17"/>
      <c r="F202" s="17"/>
      <c r="G202" s="17"/>
      <c r="H202" s="17"/>
      <c r="I202" s="17"/>
      <c r="J202" s="17"/>
      <c r="K202" s="17"/>
      <c r="L202" s="18"/>
    </row>
    <row r="203" spans="1:12" ht="15.75" x14ac:dyDescent="0.25">
      <c r="A203" s="8" t="s">
        <v>22</v>
      </c>
      <c r="B203" s="9" t="s">
        <v>110</v>
      </c>
      <c r="D203" s="5" t="s">
        <v>4</v>
      </c>
      <c r="E203" s="17"/>
      <c r="F203" s="17"/>
      <c r="G203" s="17"/>
      <c r="H203" s="17"/>
      <c r="I203" s="17"/>
      <c r="J203" s="17"/>
      <c r="K203" s="17">
        <v>252</v>
      </c>
      <c r="L203" s="18">
        <v>324</v>
      </c>
    </row>
    <row r="204" spans="1:12" ht="16.5" thickBot="1" x14ac:dyDescent="0.3">
      <c r="A204" s="8" t="s">
        <v>27</v>
      </c>
      <c r="B204" s="9" t="s">
        <v>30</v>
      </c>
      <c r="D204" s="6" t="s">
        <v>5</v>
      </c>
      <c r="E204" s="19"/>
      <c r="F204" s="19"/>
      <c r="G204" s="19"/>
      <c r="H204" s="19"/>
      <c r="I204" s="19"/>
      <c r="J204" s="19"/>
      <c r="K204" s="19"/>
      <c r="L204" s="20"/>
    </row>
    <row r="205" spans="1:12" ht="15.75" thickBot="1" x14ac:dyDescent="0.3">
      <c r="D205" s="3"/>
      <c r="E205" s="3"/>
      <c r="F205" s="3"/>
      <c r="G205" s="3"/>
      <c r="H205" s="3"/>
      <c r="I205" s="3"/>
      <c r="J205" s="3"/>
      <c r="K205" s="3"/>
      <c r="L205" s="3"/>
    </row>
    <row r="206" spans="1:12" ht="16.5" thickTop="1" thickBot="1" x14ac:dyDescent="0.3">
      <c r="D206" s="7" t="s">
        <v>21</v>
      </c>
      <c r="E206" s="21">
        <v>0</v>
      </c>
      <c r="F206" s="21">
        <v>480</v>
      </c>
      <c r="G206" s="21">
        <v>200</v>
      </c>
      <c r="H206" s="21">
        <v>0</v>
      </c>
      <c r="I206" s="21">
        <v>0</v>
      </c>
      <c r="J206" s="21">
        <v>0</v>
      </c>
      <c r="K206" s="21">
        <v>1371.7998</v>
      </c>
      <c r="L206" s="22">
        <v>1961.768</v>
      </c>
    </row>
    <row r="208" spans="1:12" ht="30.75" thickBot="1" x14ac:dyDescent="0.3">
      <c r="A208" s="8" t="s">
        <v>6</v>
      </c>
      <c r="B208" s="9" t="s">
        <v>23</v>
      </c>
      <c r="C208" s="1"/>
      <c r="D208" s="12" t="s">
        <v>0</v>
      </c>
      <c r="E208" s="10" t="s">
        <v>12</v>
      </c>
      <c r="F208" s="10" t="s">
        <v>13</v>
      </c>
      <c r="G208" s="10" t="s">
        <v>14</v>
      </c>
      <c r="H208" s="11" t="s">
        <v>15</v>
      </c>
      <c r="I208" s="11" t="s">
        <v>16</v>
      </c>
      <c r="J208" s="11" t="s">
        <v>17</v>
      </c>
      <c r="K208" s="11" t="s">
        <v>18</v>
      </c>
      <c r="L208" s="11" t="s">
        <v>19</v>
      </c>
    </row>
    <row r="209" spans="1:12" ht="15.75" x14ac:dyDescent="0.25">
      <c r="A209" s="8" t="s">
        <v>7</v>
      </c>
      <c r="B209" s="9" t="s">
        <v>25</v>
      </c>
      <c r="D209" s="4" t="s">
        <v>1</v>
      </c>
      <c r="E209" s="15"/>
      <c r="F209" s="15"/>
      <c r="G209" s="15"/>
      <c r="H209" s="15"/>
      <c r="I209" s="15"/>
      <c r="J209" s="15"/>
      <c r="K209" s="15"/>
      <c r="L209" s="16"/>
    </row>
    <row r="210" spans="1:12" ht="15.75" x14ac:dyDescent="0.25">
      <c r="A210" s="8" t="s">
        <v>9</v>
      </c>
      <c r="B210" s="9" t="s">
        <v>41</v>
      </c>
      <c r="D210" s="5" t="s">
        <v>2</v>
      </c>
      <c r="E210" s="17"/>
      <c r="F210" s="17">
        <v>480</v>
      </c>
      <c r="G210" s="17">
        <v>200</v>
      </c>
      <c r="H210" s="17"/>
      <c r="I210" s="17"/>
      <c r="J210" s="17"/>
      <c r="K210" s="17">
        <v>1119.7998</v>
      </c>
      <c r="L210" s="18">
        <v>1637.768</v>
      </c>
    </row>
    <row r="211" spans="1:12" ht="15.75" x14ac:dyDescent="0.25">
      <c r="A211" s="8" t="s">
        <v>11</v>
      </c>
      <c r="B211" s="9" t="s">
        <v>10</v>
      </c>
      <c r="D211" s="5" t="s">
        <v>3</v>
      </c>
      <c r="E211" s="17"/>
      <c r="F211" s="17"/>
      <c r="G211" s="17"/>
      <c r="H211" s="17"/>
      <c r="I211" s="17"/>
      <c r="J211" s="17"/>
      <c r="K211" s="17"/>
      <c r="L211" s="18"/>
    </row>
    <row r="212" spans="1:12" ht="15.75" x14ac:dyDescent="0.25">
      <c r="A212" s="8" t="s">
        <v>22</v>
      </c>
      <c r="B212" s="9" t="s">
        <v>110</v>
      </c>
      <c r="D212" s="5" t="s">
        <v>4</v>
      </c>
      <c r="E212" s="17"/>
      <c r="F212" s="17"/>
      <c r="G212" s="17"/>
      <c r="H212" s="17"/>
      <c r="I212" s="17"/>
      <c r="J212" s="17"/>
      <c r="K212" s="17">
        <v>252</v>
      </c>
      <c r="L212" s="18">
        <v>324</v>
      </c>
    </row>
    <row r="213" spans="1:12" ht="16.5" thickBot="1" x14ac:dyDescent="0.3">
      <c r="A213" s="8" t="s">
        <v>27</v>
      </c>
      <c r="B213" s="9" t="s">
        <v>30</v>
      </c>
      <c r="D213" s="6" t="s">
        <v>5</v>
      </c>
      <c r="E213" s="19"/>
      <c r="F213" s="19"/>
      <c r="G213" s="19"/>
      <c r="H213" s="19"/>
      <c r="I213" s="19"/>
      <c r="J213" s="19"/>
      <c r="K213" s="19"/>
      <c r="L213" s="20"/>
    </row>
    <row r="214" spans="1:12" ht="15.75" thickBot="1" x14ac:dyDescent="0.3">
      <c r="D214" s="3"/>
      <c r="E214" s="3"/>
      <c r="F214" s="3"/>
      <c r="G214" s="3"/>
      <c r="H214" s="3"/>
      <c r="I214" s="3"/>
      <c r="J214" s="3"/>
      <c r="K214" s="3"/>
      <c r="L214" s="3"/>
    </row>
    <row r="215" spans="1:12" ht="16.5" thickTop="1" thickBot="1" x14ac:dyDescent="0.3">
      <c r="D215" s="7" t="s">
        <v>21</v>
      </c>
      <c r="E215" s="21">
        <v>0</v>
      </c>
      <c r="F215" s="21">
        <v>480</v>
      </c>
      <c r="G215" s="21">
        <v>200</v>
      </c>
      <c r="H215" s="21">
        <v>0</v>
      </c>
      <c r="I215" s="21">
        <v>0</v>
      </c>
      <c r="J215" s="21">
        <v>0</v>
      </c>
      <c r="K215" s="21">
        <v>1371.7998</v>
      </c>
      <c r="L215" s="22">
        <v>1961.768</v>
      </c>
    </row>
    <row r="217" spans="1:12" ht="30.75" thickBot="1" x14ac:dyDescent="0.3">
      <c r="A217" s="8" t="s">
        <v>6</v>
      </c>
      <c r="B217" s="9" t="s">
        <v>24</v>
      </c>
      <c r="C217" s="1"/>
      <c r="D217" s="12" t="s">
        <v>0</v>
      </c>
      <c r="E217" s="10" t="s">
        <v>12</v>
      </c>
      <c r="F217" s="10" t="s">
        <v>13</v>
      </c>
      <c r="G217" s="10" t="s">
        <v>14</v>
      </c>
      <c r="H217" s="11" t="s">
        <v>15</v>
      </c>
      <c r="I217" s="11" t="s">
        <v>16</v>
      </c>
      <c r="J217" s="11" t="s">
        <v>17</v>
      </c>
      <c r="K217" s="11" t="s">
        <v>18</v>
      </c>
      <c r="L217" s="11" t="s">
        <v>19</v>
      </c>
    </row>
    <row r="218" spans="1:12" ht="15.75" x14ac:dyDescent="0.25">
      <c r="A218" s="8" t="s">
        <v>7</v>
      </c>
      <c r="B218" s="9" t="s">
        <v>25</v>
      </c>
      <c r="D218" s="4" t="s">
        <v>1</v>
      </c>
      <c r="E218" s="15"/>
      <c r="F218" s="15"/>
      <c r="G218" s="15"/>
      <c r="H218" s="15"/>
      <c r="I218" s="15"/>
      <c r="J218" s="15"/>
      <c r="K218" s="15"/>
      <c r="L218" s="16"/>
    </row>
    <row r="219" spans="1:12" ht="15.75" x14ac:dyDescent="0.25">
      <c r="A219" s="8" t="s">
        <v>9</v>
      </c>
      <c r="B219" s="9" t="s">
        <v>41</v>
      </c>
      <c r="D219" s="5" t="s">
        <v>2</v>
      </c>
      <c r="E219" s="17"/>
      <c r="F219" s="17">
        <v>240</v>
      </c>
      <c r="G219" s="17">
        <v>100</v>
      </c>
      <c r="H219" s="17"/>
      <c r="I219" s="17"/>
      <c r="J219" s="17"/>
      <c r="K219" s="17">
        <v>559.8999</v>
      </c>
      <c r="L219" s="18">
        <v>818.88400000000001</v>
      </c>
    </row>
    <row r="220" spans="1:12" ht="15.75" x14ac:dyDescent="0.25">
      <c r="A220" s="8" t="s">
        <v>11</v>
      </c>
      <c r="B220" s="9" t="s">
        <v>10</v>
      </c>
      <c r="D220" s="5" t="s">
        <v>3</v>
      </c>
      <c r="E220" s="17"/>
      <c r="F220" s="17"/>
      <c r="G220" s="17"/>
      <c r="H220" s="17"/>
      <c r="I220" s="17"/>
      <c r="J220" s="17"/>
      <c r="K220" s="17"/>
      <c r="L220" s="18"/>
    </row>
    <row r="221" spans="1:12" ht="15.75" x14ac:dyDescent="0.25">
      <c r="A221" s="8" t="s">
        <v>22</v>
      </c>
      <c r="B221" s="9" t="s">
        <v>110</v>
      </c>
      <c r="D221" s="5" t="s">
        <v>4</v>
      </c>
      <c r="E221" s="17"/>
      <c r="F221" s="17"/>
      <c r="G221" s="17"/>
      <c r="H221" s="17"/>
      <c r="I221" s="17"/>
      <c r="J221" s="17"/>
      <c r="K221" s="17">
        <v>126</v>
      </c>
      <c r="L221" s="18">
        <v>162</v>
      </c>
    </row>
    <row r="222" spans="1:12" ht="16.5" thickBot="1" x14ac:dyDescent="0.3">
      <c r="A222" s="8" t="s">
        <v>27</v>
      </c>
      <c r="B222" s="9" t="s">
        <v>30</v>
      </c>
      <c r="D222" s="6" t="s">
        <v>5</v>
      </c>
      <c r="E222" s="19"/>
      <c r="F222" s="19"/>
      <c r="G222" s="19"/>
      <c r="H222" s="19"/>
      <c r="I222" s="19"/>
      <c r="J222" s="19"/>
      <c r="K222" s="19"/>
      <c r="L222" s="20"/>
    </row>
    <row r="223" spans="1:12" ht="15.75" thickBot="1" x14ac:dyDescent="0.3"/>
    <row r="224" spans="1:12" ht="16.5" thickTop="1" thickBot="1" x14ac:dyDescent="0.3">
      <c r="D224" s="7" t="s">
        <v>21</v>
      </c>
      <c r="E224" s="21">
        <v>0</v>
      </c>
      <c r="F224" s="21">
        <v>240</v>
      </c>
      <c r="G224" s="21">
        <v>100</v>
      </c>
      <c r="H224" s="21">
        <v>0</v>
      </c>
      <c r="I224" s="21">
        <v>0</v>
      </c>
      <c r="J224" s="21">
        <v>0</v>
      </c>
      <c r="K224" s="21">
        <v>685.8999</v>
      </c>
      <c r="L224" s="22">
        <v>980.88400000000001</v>
      </c>
    </row>
    <row r="226" spans="1:12" ht="30.75" thickBot="1" x14ac:dyDescent="0.3">
      <c r="A226" s="8" t="s">
        <v>6</v>
      </c>
      <c r="B226" s="9" t="s">
        <v>157</v>
      </c>
      <c r="C226" s="1"/>
      <c r="D226" s="12" t="s">
        <v>0</v>
      </c>
      <c r="E226" s="10" t="s">
        <v>12</v>
      </c>
      <c r="F226" s="10" t="s">
        <v>13</v>
      </c>
      <c r="G226" s="10" t="s">
        <v>14</v>
      </c>
      <c r="H226" s="11" t="s">
        <v>15</v>
      </c>
      <c r="I226" s="11" t="s">
        <v>16</v>
      </c>
      <c r="J226" s="11" t="s">
        <v>17</v>
      </c>
      <c r="K226" s="11" t="s">
        <v>18</v>
      </c>
      <c r="L226" s="11" t="s">
        <v>19</v>
      </c>
    </row>
    <row r="227" spans="1:12" ht="15.75" x14ac:dyDescent="0.25">
      <c r="A227" s="8" t="s">
        <v>7</v>
      </c>
      <c r="B227" s="9" t="s">
        <v>25</v>
      </c>
      <c r="D227" s="4" t="s">
        <v>1</v>
      </c>
      <c r="E227" s="15"/>
      <c r="F227" s="15"/>
      <c r="G227" s="15"/>
      <c r="H227" s="15"/>
      <c r="I227" s="15"/>
      <c r="J227" s="15"/>
      <c r="K227" s="15"/>
      <c r="L227" s="16"/>
    </row>
    <row r="228" spans="1:12" ht="15.75" x14ac:dyDescent="0.25">
      <c r="A228" s="8" t="s">
        <v>9</v>
      </c>
      <c r="B228" s="9" t="s">
        <v>41</v>
      </c>
      <c r="D228" s="5" t="s">
        <v>2</v>
      </c>
      <c r="E228" s="17">
        <v>99.6</v>
      </c>
      <c r="F228" s="17">
        <v>603.6</v>
      </c>
      <c r="G228" s="17">
        <v>543.6</v>
      </c>
      <c r="H228" s="17"/>
      <c r="I228" s="17"/>
      <c r="J228" s="17">
        <v>160.43369999999999</v>
      </c>
      <c r="K228" s="17">
        <v>470.0421</v>
      </c>
      <c r="L228" s="18">
        <v>660.66060000000004</v>
      </c>
    </row>
    <row r="229" spans="1:12" ht="15.75" x14ac:dyDescent="0.25">
      <c r="A229" s="8" t="s">
        <v>11</v>
      </c>
      <c r="B229" s="9" t="s">
        <v>10</v>
      </c>
      <c r="D229" s="5" t="s">
        <v>3</v>
      </c>
      <c r="E229" s="17"/>
      <c r="F229" s="17"/>
      <c r="G229" s="17"/>
      <c r="H229" s="17"/>
      <c r="I229" s="17"/>
      <c r="J229" s="17"/>
      <c r="K229" s="17"/>
      <c r="L229" s="18"/>
    </row>
    <row r="230" spans="1:12" ht="15.75" x14ac:dyDescent="0.25">
      <c r="A230" s="8" t="s">
        <v>22</v>
      </c>
      <c r="B230" s="9" t="s">
        <v>110</v>
      </c>
      <c r="D230" s="5" t="s">
        <v>4</v>
      </c>
      <c r="E230" s="17"/>
      <c r="F230" s="17"/>
      <c r="G230" s="17"/>
      <c r="H230" s="17"/>
      <c r="I230" s="17"/>
      <c r="J230" s="17">
        <v>81</v>
      </c>
      <c r="K230" s="17">
        <v>216</v>
      </c>
      <c r="L230" s="18">
        <v>270</v>
      </c>
    </row>
    <row r="231" spans="1:12" ht="16.5" thickBot="1" x14ac:dyDescent="0.3">
      <c r="A231" s="8" t="s">
        <v>27</v>
      </c>
      <c r="B231" s="9" t="s">
        <v>30</v>
      </c>
      <c r="D231" s="6" t="s">
        <v>5</v>
      </c>
      <c r="E231" s="19"/>
      <c r="F231" s="19"/>
      <c r="G231" s="19"/>
      <c r="H231" s="19"/>
      <c r="I231" s="19"/>
      <c r="J231" s="19">
        <v>50.2881</v>
      </c>
      <c r="K231" s="19">
        <v>147.00959999999998</v>
      </c>
      <c r="L231" s="20">
        <v>206.172</v>
      </c>
    </row>
    <row r="232" spans="1:12" ht="15.75" thickBot="1" x14ac:dyDescent="0.3">
      <c r="D232" s="3"/>
      <c r="E232" s="3"/>
      <c r="F232" s="3"/>
      <c r="G232" s="3"/>
      <c r="H232" s="3"/>
      <c r="I232" s="3"/>
      <c r="J232" s="3"/>
      <c r="K232" s="3"/>
      <c r="L232" s="3"/>
    </row>
    <row r="233" spans="1:12" ht="16.5" thickTop="1" thickBot="1" x14ac:dyDescent="0.3">
      <c r="D233" s="7" t="s">
        <v>21</v>
      </c>
      <c r="E233" s="21">
        <v>99.6</v>
      </c>
      <c r="F233" s="21">
        <v>603.6</v>
      </c>
      <c r="G233" s="21">
        <v>543.6</v>
      </c>
      <c r="H233" s="21">
        <v>0</v>
      </c>
      <c r="I233" s="21">
        <v>0</v>
      </c>
      <c r="J233" s="21">
        <v>291.72179999999997</v>
      </c>
      <c r="K233" s="21">
        <v>833.05169999999998</v>
      </c>
      <c r="L233" s="22">
        <v>1136.8326</v>
      </c>
    </row>
    <row r="235" spans="1:12" ht="30.75" thickBot="1" x14ac:dyDescent="0.3">
      <c r="A235" s="8" t="s">
        <v>6</v>
      </c>
      <c r="B235" s="9" t="s">
        <v>158</v>
      </c>
      <c r="C235" s="1"/>
      <c r="D235" s="12" t="s">
        <v>0</v>
      </c>
      <c r="E235" s="10" t="s">
        <v>12</v>
      </c>
      <c r="F235" s="10" t="s">
        <v>13</v>
      </c>
      <c r="G235" s="10" t="s">
        <v>14</v>
      </c>
      <c r="H235" s="11" t="s">
        <v>15</v>
      </c>
      <c r="I235" s="11" t="s">
        <v>16</v>
      </c>
      <c r="J235" s="11" t="s">
        <v>17</v>
      </c>
      <c r="K235" s="11" t="s">
        <v>18</v>
      </c>
      <c r="L235" s="11" t="s">
        <v>19</v>
      </c>
    </row>
    <row r="236" spans="1:12" ht="15.75" x14ac:dyDescent="0.25">
      <c r="A236" s="8" t="s">
        <v>7</v>
      </c>
      <c r="B236" s="9" t="s">
        <v>25</v>
      </c>
      <c r="D236" s="4" t="s">
        <v>1</v>
      </c>
      <c r="E236" s="15"/>
      <c r="F236" s="15"/>
      <c r="G236" s="15"/>
      <c r="H236" s="15"/>
      <c r="I236" s="15"/>
      <c r="J236" s="15"/>
      <c r="K236" s="15"/>
      <c r="L236" s="16"/>
    </row>
    <row r="237" spans="1:12" ht="15.75" x14ac:dyDescent="0.25">
      <c r="A237" s="8" t="s">
        <v>9</v>
      </c>
      <c r="B237" s="9" t="s">
        <v>41</v>
      </c>
      <c r="D237" s="5" t="s">
        <v>2</v>
      </c>
      <c r="E237" s="17">
        <v>66.400000000000006</v>
      </c>
      <c r="F237" s="17">
        <v>402.40000000000003</v>
      </c>
      <c r="G237" s="17">
        <v>362.40000000000003</v>
      </c>
      <c r="H237" s="17"/>
      <c r="I237" s="17"/>
      <c r="J237" s="17">
        <v>106.95580000000001</v>
      </c>
      <c r="K237" s="17">
        <v>313.3614</v>
      </c>
      <c r="L237" s="18">
        <v>440.44040000000007</v>
      </c>
    </row>
    <row r="238" spans="1:12" ht="15.75" x14ac:dyDescent="0.25">
      <c r="A238" s="8" t="s">
        <v>11</v>
      </c>
      <c r="B238" s="9" t="s">
        <v>10</v>
      </c>
      <c r="D238" s="5" t="s">
        <v>3</v>
      </c>
      <c r="E238" s="17"/>
      <c r="F238" s="17"/>
      <c r="G238" s="17"/>
      <c r="H238" s="17"/>
      <c r="I238" s="17"/>
      <c r="J238" s="17"/>
      <c r="K238" s="17"/>
      <c r="L238" s="18"/>
    </row>
    <row r="239" spans="1:12" ht="15.75" x14ac:dyDescent="0.25">
      <c r="A239" s="8" t="s">
        <v>22</v>
      </c>
      <c r="B239" s="9" t="s">
        <v>110</v>
      </c>
      <c r="D239" s="5" t="s">
        <v>4</v>
      </c>
      <c r="E239" s="17"/>
      <c r="F239" s="17"/>
      <c r="G239" s="17"/>
      <c r="H239" s="17"/>
      <c r="I239" s="17"/>
      <c r="J239" s="17">
        <v>54</v>
      </c>
      <c r="K239" s="17">
        <v>144</v>
      </c>
      <c r="L239" s="18">
        <v>180</v>
      </c>
    </row>
    <row r="240" spans="1:12" ht="16.5" thickBot="1" x14ac:dyDescent="0.3">
      <c r="A240" s="8" t="s">
        <v>27</v>
      </c>
      <c r="B240" s="9" t="s">
        <v>30</v>
      </c>
      <c r="D240" s="6" t="s">
        <v>5</v>
      </c>
      <c r="E240" s="19"/>
      <c r="F240" s="19"/>
      <c r="G240" s="19"/>
      <c r="H240" s="19"/>
      <c r="I240" s="19"/>
      <c r="J240" s="19">
        <v>33.525400000000005</v>
      </c>
      <c r="K240" s="19">
        <v>98.006399999999999</v>
      </c>
      <c r="L240" s="20">
        <v>137.44800000000001</v>
      </c>
    </row>
    <row r="241" spans="1:12" ht="15.75" thickBot="1" x14ac:dyDescent="0.3">
      <c r="D241" s="3"/>
      <c r="E241" s="3"/>
      <c r="F241" s="3"/>
      <c r="G241" s="3"/>
      <c r="H241" s="3"/>
      <c r="I241" s="3"/>
      <c r="J241" s="3"/>
      <c r="K241" s="3"/>
      <c r="L241" s="3"/>
    </row>
    <row r="242" spans="1:12" ht="16.5" thickTop="1" thickBot="1" x14ac:dyDescent="0.3">
      <c r="D242" s="7" t="s">
        <v>21</v>
      </c>
      <c r="E242" s="21">
        <v>66.400000000000006</v>
      </c>
      <c r="F242" s="21">
        <v>402.40000000000003</v>
      </c>
      <c r="G242" s="21">
        <v>362.40000000000003</v>
      </c>
      <c r="H242" s="21">
        <v>0</v>
      </c>
      <c r="I242" s="21">
        <v>0</v>
      </c>
      <c r="J242" s="21">
        <v>194.4812</v>
      </c>
      <c r="K242" s="21">
        <v>555.36779999999999</v>
      </c>
      <c r="L242" s="22">
        <v>757.88840000000005</v>
      </c>
    </row>
    <row r="244" spans="1:12" ht="30.75" thickBot="1" x14ac:dyDescent="0.3">
      <c r="A244" s="8" t="s">
        <v>6</v>
      </c>
      <c r="B244" s="9" t="s">
        <v>159</v>
      </c>
      <c r="C244" s="1"/>
      <c r="D244" s="12" t="s">
        <v>0</v>
      </c>
      <c r="E244" s="10" t="s">
        <v>12</v>
      </c>
      <c r="F244" s="10" t="s">
        <v>13</v>
      </c>
      <c r="G244" s="10" t="s">
        <v>14</v>
      </c>
      <c r="H244" s="11" t="s">
        <v>15</v>
      </c>
      <c r="I244" s="11" t="s">
        <v>16</v>
      </c>
      <c r="J244" s="11" t="s">
        <v>17</v>
      </c>
      <c r="K244" s="11" t="s">
        <v>18</v>
      </c>
      <c r="L244" s="11" t="s">
        <v>19</v>
      </c>
    </row>
    <row r="245" spans="1:12" ht="15.75" x14ac:dyDescent="0.25">
      <c r="A245" s="8" t="s">
        <v>7</v>
      </c>
      <c r="B245" s="9" t="s">
        <v>25</v>
      </c>
      <c r="D245" s="4" t="s">
        <v>1</v>
      </c>
      <c r="E245" s="15"/>
      <c r="F245" s="15"/>
      <c r="G245" s="15"/>
      <c r="H245" s="15"/>
      <c r="I245" s="15"/>
      <c r="J245" s="15"/>
      <c r="K245" s="15"/>
      <c r="L245" s="16"/>
    </row>
    <row r="246" spans="1:12" ht="15.75" x14ac:dyDescent="0.25">
      <c r="A246" s="8" t="s">
        <v>9</v>
      </c>
      <c r="B246" s="9" t="s">
        <v>41</v>
      </c>
      <c r="D246" s="5" t="s">
        <v>2</v>
      </c>
      <c r="E246" s="17">
        <v>66.400000000000006</v>
      </c>
      <c r="F246" s="17">
        <v>402.40000000000003</v>
      </c>
      <c r="G246" s="17">
        <v>362.40000000000003</v>
      </c>
      <c r="H246" s="17"/>
      <c r="I246" s="17"/>
      <c r="J246" s="17">
        <v>106.95580000000001</v>
      </c>
      <c r="K246" s="17">
        <v>313.3614</v>
      </c>
      <c r="L246" s="18">
        <v>440.44040000000007</v>
      </c>
    </row>
    <row r="247" spans="1:12" ht="15.75" x14ac:dyDescent="0.25">
      <c r="A247" s="8" t="s">
        <v>11</v>
      </c>
      <c r="B247" s="9" t="s">
        <v>10</v>
      </c>
      <c r="D247" s="5" t="s">
        <v>3</v>
      </c>
      <c r="E247" s="17"/>
      <c r="F247" s="17"/>
      <c r="G247" s="17"/>
      <c r="H247" s="17"/>
      <c r="I247" s="17"/>
      <c r="J247" s="17"/>
      <c r="K247" s="17"/>
      <c r="L247" s="18"/>
    </row>
    <row r="248" spans="1:12" ht="15.75" x14ac:dyDescent="0.25">
      <c r="A248" s="8" t="s">
        <v>22</v>
      </c>
      <c r="B248" s="9" t="s">
        <v>110</v>
      </c>
      <c r="D248" s="5" t="s">
        <v>4</v>
      </c>
      <c r="E248" s="17"/>
      <c r="F248" s="17"/>
      <c r="G248" s="17"/>
      <c r="H248" s="17"/>
      <c r="I248" s="17"/>
      <c r="J248" s="17">
        <v>54</v>
      </c>
      <c r="K248" s="17">
        <v>144</v>
      </c>
      <c r="L248" s="18">
        <v>180</v>
      </c>
    </row>
    <row r="249" spans="1:12" ht="16.5" thickBot="1" x14ac:dyDescent="0.3">
      <c r="A249" s="8" t="s">
        <v>27</v>
      </c>
      <c r="B249" s="9" t="s">
        <v>30</v>
      </c>
      <c r="D249" s="6" t="s">
        <v>5</v>
      </c>
      <c r="E249" s="19"/>
      <c r="F249" s="19"/>
      <c r="G249" s="19"/>
      <c r="H249" s="19"/>
      <c r="I249" s="19"/>
      <c r="J249" s="19">
        <v>33.525400000000005</v>
      </c>
      <c r="K249" s="19">
        <v>98.006399999999999</v>
      </c>
      <c r="L249" s="20">
        <v>137.44800000000001</v>
      </c>
    </row>
    <row r="250" spans="1:12" ht="15.75" thickBot="1" x14ac:dyDescent="0.3">
      <c r="D250" s="3"/>
      <c r="E250" s="3"/>
      <c r="F250" s="3"/>
      <c r="G250" s="3"/>
      <c r="H250" s="3"/>
      <c r="I250" s="3"/>
      <c r="J250" s="3"/>
      <c r="K250" s="3"/>
      <c r="L250" s="3"/>
    </row>
    <row r="251" spans="1:12" ht="16.5" thickTop="1" thickBot="1" x14ac:dyDescent="0.3">
      <c r="D251" s="7" t="s">
        <v>21</v>
      </c>
      <c r="E251" s="21">
        <v>66.400000000000006</v>
      </c>
      <c r="F251" s="21">
        <v>402.40000000000003</v>
      </c>
      <c r="G251" s="21">
        <v>362.40000000000003</v>
      </c>
      <c r="H251" s="21">
        <v>0</v>
      </c>
      <c r="I251" s="21">
        <v>0</v>
      </c>
      <c r="J251" s="21">
        <v>194.4812</v>
      </c>
      <c r="K251" s="21">
        <v>555.36779999999999</v>
      </c>
      <c r="L251" s="22">
        <v>757.88840000000005</v>
      </c>
    </row>
    <row r="253" spans="1:12" ht="30.75" thickBot="1" x14ac:dyDescent="0.3">
      <c r="A253" s="8" t="s">
        <v>6</v>
      </c>
      <c r="B253" s="9" t="s">
        <v>160</v>
      </c>
      <c r="C253" s="1"/>
      <c r="D253" s="12" t="s">
        <v>0</v>
      </c>
      <c r="E253" s="10" t="s">
        <v>12</v>
      </c>
      <c r="F253" s="10" t="s">
        <v>13</v>
      </c>
      <c r="G253" s="10" t="s">
        <v>14</v>
      </c>
      <c r="H253" s="11" t="s">
        <v>15</v>
      </c>
      <c r="I253" s="11" t="s">
        <v>16</v>
      </c>
      <c r="J253" s="11" t="s">
        <v>17</v>
      </c>
      <c r="K253" s="11" t="s">
        <v>18</v>
      </c>
      <c r="L253" s="11" t="s">
        <v>19</v>
      </c>
    </row>
    <row r="254" spans="1:12" ht="15.75" x14ac:dyDescent="0.25">
      <c r="A254" s="8" t="s">
        <v>7</v>
      </c>
      <c r="B254" s="9" t="s">
        <v>25</v>
      </c>
      <c r="D254" s="4" t="s">
        <v>1</v>
      </c>
      <c r="E254" s="15"/>
      <c r="F254" s="15"/>
      <c r="G254" s="15"/>
      <c r="H254" s="15"/>
      <c r="I254" s="15"/>
      <c r="J254" s="15"/>
      <c r="K254" s="15"/>
      <c r="L254" s="16"/>
    </row>
    <row r="255" spans="1:12" ht="15.75" x14ac:dyDescent="0.25">
      <c r="A255" s="8" t="s">
        <v>9</v>
      </c>
      <c r="B255" s="9" t="s">
        <v>41</v>
      </c>
      <c r="D255" s="5" t="s">
        <v>2</v>
      </c>
      <c r="E255" s="17">
        <v>33.200000000000003</v>
      </c>
      <c r="F255" s="17">
        <v>201.20000000000002</v>
      </c>
      <c r="G255" s="17">
        <v>181.20000000000002</v>
      </c>
      <c r="H255" s="17"/>
      <c r="I255" s="17"/>
      <c r="J255" s="17">
        <v>53.477900000000005</v>
      </c>
      <c r="K255" s="17">
        <v>156.6807</v>
      </c>
      <c r="L255" s="18">
        <v>220.22020000000003</v>
      </c>
    </row>
    <row r="256" spans="1:12" ht="15.75" x14ac:dyDescent="0.25">
      <c r="A256" s="8" t="s">
        <v>11</v>
      </c>
      <c r="B256" s="9" t="s">
        <v>10</v>
      </c>
      <c r="D256" s="5" t="s">
        <v>3</v>
      </c>
      <c r="E256" s="17"/>
      <c r="F256" s="17"/>
      <c r="G256" s="17"/>
      <c r="H256" s="17"/>
      <c r="I256" s="17"/>
      <c r="J256" s="17"/>
      <c r="K256" s="17"/>
      <c r="L256" s="18"/>
    </row>
    <row r="257" spans="1:12" ht="15.75" x14ac:dyDescent="0.25">
      <c r="A257" s="8" t="s">
        <v>22</v>
      </c>
      <c r="B257" s="9" t="s">
        <v>110</v>
      </c>
      <c r="D257" s="5" t="s">
        <v>4</v>
      </c>
      <c r="E257" s="17"/>
      <c r="F257" s="17"/>
      <c r="G257" s="17"/>
      <c r="H257" s="17"/>
      <c r="I257" s="17"/>
      <c r="J257" s="17">
        <v>27</v>
      </c>
      <c r="K257" s="17">
        <v>72</v>
      </c>
      <c r="L257" s="18">
        <v>90</v>
      </c>
    </row>
    <row r="258" spans="1:12" ht="16.5" thickBot="1" x14ac:dyDescent="0.3">
      <c r="A258" s="8" t="s">
        <v>27</v>
      </c>
      <c r="B258" s="9" t="s">
        <v>30</v>
      </c>
      <c r="D258" s="6" t="s">
        <v>5</v>
      </c>
      <c r="E258" s="19"/>
      <c r="F258" s="19"/>
      <c r="G258" s="19"/>
      <c r="H258" s="19"/>
      <c r="I258" s="19"/>
      <c r="J258" s="19">
        <v>16.762700000000002</v>
      </c>
      <c r="K258" s="19">
        <v>49.0032</v>
      </c>
      <c r="L258" s="20">
        <v>68.724000000000004</v>
      </c>
    </row>
    <row r="259" spans="1:12" ht="15.75" thickBot="1" x14ac:dyDescent="0.3">
      <c r="D259" s="3"/>
      <c r="E259" s="3"/>
      <c r="F259" s="3"/>
      <c r="G259" s="3"/>
      <c r="H259" s="3"/>
      <c r="I259" s="3"/>
      <c r="J259" s="3"/>
      <c r="K259" s="3"/>
      <c r="L259" s="3"/>
    </row>
    <row r="260" spans="1:12" ht="16.5" thickTop="1" thickBot="1" x14ac:dyDescent="0.3">
      <c r="D260" s="7" t="s">
        <v>21</v>
      </c>
      <c r="E260" s="21">
        <v>33.200000000000003</v>
      </c>
      <c r="F260" s="21">
        <v>201.20000000000002</v>
      </c>
      <c r="G260" s="21">
        <v>181.20000000000002</v>
      </c>
      <c r="H260" s="21">
        <v>0</v>
      </c>
      <c r="I260" s="21">
        <v>0</v>
      </c>
      <c r="J260" s="21">
        <v>97.240600000000001</v>
      </c>
      <c r="K260" s="21">
        <v>277.68389999999999</v>
      </c>
      <c r="L260" s="22">
        <v>378.94420000000002</v>
      </c>
    </row>
    <row r="262" spans="1:12" ht="30.75" thickBot="1" x14ac:dyDescent="0.3">
      <c r="A262" s="8" t="s">
        <v>6</v>
      </c>
      <c r="B262" s="9" t="s">
        <v>161</v>
      </c>
      <c r="C262" s="1"/>
      <c r="D262" s="12" t="s">
        <v>0</v>
      </c>
      <c r="E262" s="10" t="s">
        <v>12</v>
      </c>
      <c r="F262" s="10" t="s">
        <v>13</v>
      </c>
      <c r="G262" s="10" t="s">
        <v>14</v>
      </c>
      <c r="H262" s="11" t="s">
        <v>15</v>
      </c>
      <c r="I262" s="11" t="s">
        <v>16</v>
      </c>
      <c r="J262" s="11" t="s">
        <v>17</v>
      </c>
      <c r="K262" s="11" t="s">
        <v>18</v>
      </c>
      <c r="L262" s="11" t="s">
        <v>19</v>
      </c>
    </row>
    <row r="263" spans="1:12" ht="15.75" x14ac:dyDescent="0.25">
      <c r="A263" s="8" t="s">
        <v>7</v>
      </c>
      <c r="B263" s="9" t="s">
        <v>25</v>
      </c>
      <c r="D263" s="4" t="s">
        <v>1</v>
      </c>
      <c r="E263" s="15"/>
      <c r="F263" s="15"/>
      <c r="G263" s="15"/>
      <c r="H263" s="15"/>
      <c r="I263" s="15"/>
      <c r="J263" s="15"/>
      <c r="K263" s="15"/>
      <c r="L263" s="16"/>
    </row>
    <row r="264" spans="1:12" ht="15.75" x14ac:dyDescent="0.25">
      <c r="A264" s="8" t="s">
        <v>9</v>
      </c>
      <c r="B264" s="9" t="s">
        <v>41</v>
      </c>
      <c r="D264" s="5" t="s">
        <v>2</v>
      </c>
      <c r="E264" s="17">
        <v>33.200000000000003</v>
      </c>
      <c r="F264" s="17">
        <v>201.20000000000002</v>
      </c>
      <c r="G264" s="17">
        <v>181.20000000000002</v>
      </c>
      <c r="H264" s="17"/>
      <c r="I264" s="17"/>
      <c r="J264" s="17">
        <v>53.477900000000005</v>
      </c>
      <c r="K264" s="17">
        <v>156.6807</v>
      </c>
      <c r="L264" s="18">
        <v>220.22020000000003</v>
      </c>
    </row>
    <row r="265" spans="1:12" ht="15.75" x14ac:dyDescent="0.25">
      <c r="A265" s="8" t="s">
        <v>11</v>
      </c>
      <c r="B265" s="9" t="s">
        <v>10</v>
      </c>
      <c r="D265" s="5" t="s">
        <v>3</v>
      </c>
      <c r="E265" s="17"/>
      <c r="F265" s="17"/>
      <c r="G265" s="17"/>
      <c r="H265" s="17"/>
      <c r="I265" s="17"/>
      <c r="J265" s="17"/>
      <c r="K265" s="17"/>
      <c r="L265" s="18"/>
    </row>
    <row r="266" spans="1:12" ht="15.75" x14ac:dyDescent="0.25">
      <c r="A266" s="8" t="s">
        <v>22</v>
      </c>
      <c r="B266" s="9" t="s">
        <v>110</v>
      </c>
      <c r="D266" s="5" t="s">
        <v>4</v>
      </c>
      <c r="E266" s="17"/>
      <c r="F266" s="17"/>
      <c r="G266" s="17"/>
      <c r="H266" s="17"/>
      <c r="I266" s="17"/>
      <c r="J266" s="17">
        <v>27</v>
      </c>
      <c r="K266" s="17">
        <v>72</v>
      </c>
      <c r="L266" s="18">
        <v>90</v>
      </c>
    </row>
    <row r="267" spans="1:12" ht="16.5" thickBot="1" x14ac:dyDescent="0.3">
      <c r="A267" s="8" t="s">
        <v>27</v>
      </c>
      <c r="B267" s="9" t="s">
        <v>30</v>
      </c>
      <c r="D267" s="6" t="s">
        <v>5</v>
      </c>
      <c r="E267" s="19"/>
      <c r="F267" s="19"/>
      <c r="G267" s="19"/>
      <c r="H267" s="19"/>
      <c r="I267" s="19"/>
      <c r="J267" s="19">
        <v>16.762700000000002</v>
      </c>
      <c r="K267" s="19">
        <v>49.0032</v>
      </c>
      <c r="L267" s="20">
        <v>68.724000000000004</v>
      </c>
    </row>
    <row r="268" spans="1:12" ht="15.75" thickBot="1" x14ac:dyDescent="0.3">
      <c r="D268" s="3"/>
      <c r="E268" s="3"/>
      <c r="F268" s="3"/>
      <c r="G268" s="3"/>
      <c r="H268" s="3"/>
      <c r="I268" s="3"/>
      <c r="J268" s="3"/>
      <c r="K268" s="3"/>
      <c r="L268" s="3"/>
    </row>
    <row r="269" spans="1:12" ht="16.5" thickTop="1" thickBot="1" x14ac:dyDescent="0.3">
      <c r="D269" s="7" t="s">
        <v>21</v>
      </c>
      <c r="E269" s="21">
        <v>33.200000000000003</v>
      </c>
      <c r="F269" s="21">
        <v>201.20000000000002</v>
      </c>
      <c r="G269" s="21">
        <v>181.20000000000002</v>
      </c>
      <c r="H269" s="21">
        <v>0</v>
      </c>
      <c r="I269" s="21">
        <v>0</v>
      </c>
      <c r="J269" s="21">
        <v>97.240600000000001</v>
      </c>
      <c r="K269" s="21">
        <v>277.68389999999999</v>
      </c>
      <c r="L269" s="22">
        <v>378.94420000000002</v>
      </c>
    </row>
    <row r="271" spans="1:12" ht="30.75" thickBot="1" x14ac:dyDescent="0.3">
      <c r="A271" s="8" t="s">
        <v>6</v>
      </c>
      <c r="B271" s="9" t="s">
        <v>162</v>
      </c>
      <c r="C271" s="1"/>
      <c r="D271" s="12" t="s">
        <v>0</v>
      </c>
      <c r="E271" s="10" t="s">
        <v>12</v>
      </c>
      <c r="F271" s="10" t="s">
        <v>13</v>
      </c>
      <c r="G271" s="10" t="s">
        <v>14</v>
      </c>
      <c r="H271" s="11" t="s">
        <v>15</v>
      </c>
      <c r="I271" s="11" t="s">
        <v>16</v>
      </c>
      <c r="J271" s="11" t="s">
        <v>17</v>
      </c>
      <c r="K271" s="11" t="s">
        <v>18</v>
      </c>
      <c r="L271" s="11" t="s">
        <v>19</v>
      </c>
    </row>
    <row r="272" spans="1:12" ht="15.75" x14ac:dyDescent="0.25">
      <c r="A272" s="8" t="s">
        <v>7</v>
      </c>
      <c r="B272" s="9" t="s">
        <v>25</v>
      </c>
      <c r="D272" s="4" t="s">
        <v>1</v>
      </c>
      <c r="E272" s="15"/>
      <c r="F272" s="15"/>
      <c r="G272" s="15"/>
      <c r="H272" s="15"/>
      <c r="I272" s="15"/>
      <c r="J272" s="15"/>
      <c r="K272" s="15"/>
      <c r="L272" s="16"/>
    </row>
    <row r="273" spans="1:12" ht="15.75" x14ac:dyDescent="0.25">
      <c r="A273" s="8" t="s">
        <v>9</v>
      </c>
      <c r="B273" s="9" t="s">
        <v>41</v>
      </c>
      <c r="D273" s="5" t="s">
        <v>2</v>
      </c>
      <c r="E273" s="17">
        <v>33.200000000000003</v>
      </c>
      <c r="F273" s="17">
        <v>201.20000000000002</v>
      </c>
      <c r="G273" s="17">
        <v>181.20000000000002</v>
      </c>
      <c r="H273" s="17"/>
      <c r="I273" s="17"/>
      <c r="J273" s="17">
        <v>53.477900000000005</v>
      </c>
      <c r="K273" s="17">
        <v>156.6807</v>
      </c>
      <c r="L273" s="18">
        <v>220.22020000000003</v>
      </c>
    </row>
    <row r="274" spans="1:12" ht="15.75" x14ac:dyDescent="0.25">
      <c r="A274" s="8" t="s">
        <v>11</v>
      </c>
      <c r="B274" s="9" t="s">
        <v>10</v>
      </c>
      <c r="D274" s="5" t="s">
        <v>3</v>
      </c>
      <c r="E274" s="17"/>
      <c r="F274" s="17"/>
      <c r="G274" s="17"/>
      <c r="H274" s="17"/>
      <c r="I274" s="17"/>
      <c r="J274" s="17"/>
      <c r="K274" s="17"/>
      <c r="L274" s="18"/>
    </row>
    <row r="275" spans="1:12" ht="15.75" x14ac:dyDescent="0.25">
      <c r="A275" s="8" t="s">
        <v>22</v>
      </c>
      <c r="B275" s="9" t="s">
        <v>110</v>
      </c>
      <c r="D275" s="5" t="s">
        <v>4</v>
      </c>
      <c r="E275" s="17"/>
      <c r="F275" s="17"/>
      <c r="G275" s="17"/>
      <c r="H275" s="17"/>
      <c r="I275" s="17"/>
      <c r="J275" s="17">
        <v>27</v>
      </c>
      <c r="K275" s="17">
        <v>72</v>
      </c>
      <c r="L275" s="18">
        <v>90</v>
      </c>
    </row>
    <row r="276" spans="1:12" ht="16.5" thickBot="1" x14ac:dyDescent="0.3">
      <c r="A276" s="8" t="s">
        <v>27</v>
      </c>
      <c r="B276" s="9" t="s">
        <v>30</v>
      </c>
      <c r="D276" s="6" t="s">
        <v>5</v>
      </c>
      <c r="E276" s="19"/>
      <c r="F276" s="19"/>
      <c r="G276" s="19"/>
      <c r="H276" s="19"/>
      <c r="I276" s="19"/>
      <c r="J276" s="19">
        <v>16.762700000000002</v>
      </c>
      <c r="K276" s="19">
        <v>49.0032</v>
      </c>
      <c r="L276" s="20">
        <v>68.724000000000004</v>
      </c>
    </row>
    <row r="277" spans="1:12" ht="15.75" thickBot="1" x14ac:dyDescent="0.3">
      <c r="D277" s="3"/>
      <c r="E277" s="3"/>
      <c r="F277" s="3"/>
      <c r="G277" s="3"/>
      <c r="H277" s="3"/>
      <c r="I277" s="3"/>
      <c r="J277" s="3"/>
      <c r="K277" s="3"/>
      <c r="L277" s="3"/>
    </row>
    <row r="278" spans="1:12" ht="16.5" thickTop="1" thickBot="1" x14ac:dyDescent="0.3">
      <c r="D278" s="7" t="s">
        <v>21</v>
      </c>
      <c r="E278" s="21">
        <v>33.200000000000003</v>
      </c>
      <c r="F278" s="21">
        <v>201.20000000000002</v>
      </c>
      <c r="G278" s="21">
        <v>181.20000000000002</v>
      </c>
      <c r="H278" s="21">
        <v>0</v>
      </c>
      <c r="I278" s="21">
        <v>0</v>
      </c>
      <c r="J278" s="21">
        <v>97.240600000000001</v>
      </c>
      <c r="K278" s="21">
        <v>277.68389999999999</v>
      </c>
      <c r="L278" s="22">
        <v>378.94420000000002</v>
      </c>
    </row>
    <row r="280" spans="1:12" ht="30.75" thickBot="1" x14ac:dyDescent="0.3">
      <c r="A280" s="8" t="s">
        <v>6</v>
      </c>
      <c r="B280" s="9" t="s">
        <v>163</v>
      </c>
      <c r="C280" s="1"/>
      <c r="D280" s="12" t="s">
        <v>0</v>
      </c>
      <c r="E280" s="10" t="s">
        <v>12</v>
      </c>
      <c r="F280" s="10" t="s">
        <v>13</v>
      </c>
      <c r="G280" s="10" t="s">
        <v>14</v>
      </c>
      <c r="H280" s="11" t="s">
        <v>15</v>
      </c>
      <c r="I280" s="11" t="s">
        <v>16</v>
      </c>
      <c r="J280" s="11" t="s">
        <v>17</v>
      </c>
      <c r="K280" s="11" t="s">
        <v>18</v>
      </c>
      <c r="L280" s="11" t="s">
        <v>19</v>
      </c>
    </row>
    <row r="281" spans="1:12" ht="15.75" x14ac:dyDescent="0.25">
      <c r="A281" s="8" t="s">
        <v>7</v>
      </c>
      <c r="B281" s="9" t="s">
        <v>25</v>
      </c>
      <c r="D281" s="4" t="s">
        <v>1</v>
      </c>
      <c r="E281" s="15"/>
      <c r="F281" s="15"/>
      <c r="G281" s="15"/>
      <c r="H281" s="15"/>
      <c r="I281" s="15"/>
      <c r="J281" s="15"/>
      <c r="K281" s="15"/>
      <c r="L281" s="16"/>
    </row>
    <row r="282" spans="1:12" ht="15.75" x14ac:dyDescent="0.25">
      <c r="A282" s="8" t="s">
        <v>9</v>
      </c>
      <c r="B282" s="9" t="s">
        <v>41</v>
      </c>
      <c r="D282" s="5" t="s">
        <v>2</v>
      </c>
      <c r="E282" s="17"/>
      <c r="F282" s="17"/>
      <c r="G282" s="17"/>
      <c r="H282" s="17"/>
      <c r="I282" s="17"/>
      <c r="J282" s="17"/>
      <c r="K282" s="17"/>
      <c r="L282" s="18"/>
    </row>
    <row r="283" spans="1:12" ht="15.75" x14ac:dyDescent="0.25">
      <c r="A283" s="8" t="s">
        <v>11</v>
      </c>
      <c r="B283" s="9" t="s">
        <v>10</v>
      </c>
      <c r="D283" s="5" t="s">
        <v>3</v>
      </c>
      <c r="E283" s="17"/>
      <c r="F283" s="17"/>
      <c r="G283" s="17"/>
      <c r="H283" s="17"/>
      <c r="I283" s="17"/>
      <c r="J283" s="17"/>
      <c r="K283" s="17"/>
      <c r="L283" s="18"/>
    </row>
    <row r="284" spans="1:12" ht="15.75" x14ac:dyDescent="0.25">
      <c r="A284" s="8" t="s">
        <v>22</v>
      </c>
      <c r="B284" s="9" t="s">
        <v>110</v>
      </c>
      <c r="D284" s="5" t="s">
        <v>4</v>
      </c>
      <c r="E284" s="17"/>
      <c r="F284" s="17">
        <v>200</v>
      </c>
      <c r="G284" s="17"/>
      <c r="H284" s="17"/>
      <c r="J284" s="17">
        <v>1100</v>
      </c>
      <c r="K284" s="17">
        <v>1100</v>
      </c>
      <c r="L284" s="18">
        <v>1100</v>
      </c>
    </row>
    <row r="285" spans="1:12" ht="16.5" thickBot="1" x14ac:dyDescent="0.3">
      <c r="A285" s="8" t="s">
        <v>27</v>
      </c>
      <c r="B285" s="9" t="s">
        <v>30</v>
      </c>
      <c r="D285" s="6" t="s">
        <v>5</v>
      </c>
      <c r="E285" s="19"/>
      <c r="F285" s="19"/>
      <c r="G285" s="19"/>
      <c r="H285" s="19"/>
      <c r="I285" s="19"/>
      <c r="J285" s="19"/>
      <c r="K285" s="19"/>
      <c r="L285" s="20"/>
    </row>
    <row r="286" spans="1:12" ht="15.75" thickBot="1" x14ac:dyDescent="0.3">
      <c r="D286" s="3"/>
      <c r="E286" s="3"/>
      <c r="F286" s="3"/>
      <c r="G286" s="3"/>
      <c r="H286" s="3"/>
      <c r="I286" s="3"/>
      <c r="J286" s="3"/>
      <c r="K286" s="3"/>
      <c r="L286" s="3"/>
    </row>
    <row r="287" spans="1:12" ht="16.5" thickTop="1" thickBot="1" x14ac:dyDescent="0.3">
      <c r="D287" s="7" t="s">
        <v>21</v>
      </c>
      <c r="E287" s="21">
        <v>0</v>
      </c>
      <c r="F287" s="21">
        <v>200</v>
      </c>
      <c r="G287" s="21">
        <v>0</v>
      </c>
      <c r="H287" s="21">
        <v>0</v>
      </c>
      <c r="I287" s="21">
        <v>0</v>
      </c>
      <c r="J287" s="21">
        <v>1100</v>
      </c>
      <c r="K287" s="21">
        <v>1100</v>
      </c>
      <c r="L287" s="22">
        <v>1100</v>
      </c>
    </row>
    <row r="289" spans="1:12" ht="30.75" thickBot="1" x14ac:dyDescent="0.3">
      <c r="A289" s="8" t="s">
        <v>6</v>
      </c>
      <c r="B289" s="9" t="s">
        <v>164</v>
      </c>
      <c r="C289" s="1"/>
      <c r="D289" s="12" t="s">
        <v>0</v>
      </c>
      <c r="E289" s="10" t="s">
        <v>12</v>
      </c>
      <c r="F289" s="10" t="s">
        <v>13</v>
      </c>
      <c r="G289" s="10" t="s">
        <v>14</v>
      </c>
      <c r="H289" s="11" t="s">
        <v>15</v>
      </c>
      <c r="I289" s="11" t="s">
        <v>16</v>
      </c>
      <c r="J289" s="11" t="s">
        <v>17</v>
      </c>
      <c r="K289" s="11" t="s">
        <v>18</v>
      </c>
      <c r="L289" s="11" t="s">
        <v>19</v>
      </c>
    </row>
    <row r="290" spans="1:12" ht="15.75" x14ac:dyDescent="0.25">
      <c r="A290" s="8" t="s">
        <v>7</v>
      </c>
      <c r="B290" s="9" t="s">
        <v>25</v>
      </c>
      <c r="D290" s="4" t="s">
        <v>1</v>
      </c>
      <c r="E290" s="15"/>
      <c r="F290" s="15"/>
      <c r="G290" s="15"/>
      <c r="H290" s="15"/>
      <c r="I290" s="15"/>
      <c r="J290" s="15"/>
      <c r="K290" s="15"/>
      <c r="L290" s="16"/>
    </row>
    <row r="291" spans="1:12" ht="15.75" x14ac:dyDescent="0.25">
      <c r="A291" s="8" t="s">
        <v>9</v>
      </c>
      <c r="B291" s="9" t="s">
        <v>41</v>
      </c>
      <c r="D291" s="5" t="s">
        <v>2</v>
      </c>
      <c r="E291" s="17"/>
      <c r="F291" s="17"/>
      <c r="G291" s="17"/>
      <c r="H291" s="17"/>
      <c r="I291" s="17"/>
      <c r="J291" s="17"/>
      <c r="K291" s="17"/>
      <c r="L291" s="18"/>
    </row>
    <row r="292" spans="1:12" ht="15.75" x14ac:dyDescent="0.25">
      <c r="A292" s="8" t="s">
        <v>11</v>
      </c>
      <c r="B292" s="9" t="s">
        <v>10</v>
      </c>
      <c r="D292" s="5" t="s">
        <v>3</v>
      </c>
      <c r="E292" s="17"/>
      <c r="F292" s="17"/>
      <c r="G292" s="17"/>
      <c r="H292" s="17"/>
      <c r="I292" s="17"/>
      <c r="J292" s="17"/>
      <c r="K292" s="17"/>
      <c r="L292" s="18"/>
    </row>
    <row r="293" spans="1:12" ht="15.75" x14ac:dyDescent="0.25">
      <c r="A293" s="8" t="s">
        <v>22</v>
      </c>
      <c r="B293" s="9" t="s">
        <v>110</v>
      </c>
      <c r="D293" s="5" t="s">
        <v>4</v>
      </c>
      <c r="E293" s="17"/>
      <c r="F293" s="17">
        <v>48</v>
      </c>
      <c r="G293" s="17">
        <v>152</v>
      </c>
      <c r="H293" s="17"/>
      <c r="I293" s="17"/>
      <c r="J293" s="17">
        <v>8</v>
      </c>
      <c r="K293" s="17">
        <v>28</v>
      </c>
      <c r="L293" s="18">
        <v>40</v>
      </c>
    </row>
    <row r="294" spans="1:12" ht="16.5" thickBot="1" x14ac:dyDescent="0.3">
      <c r="A294" s="8" t="s">
        <v>27</v>
      </c>
      <c r="B294" s="9" t="s">
        <v>30</v>
      </c>
      <c r="D294" s="6" t="s">
        <v>5</v>
      </c>
      <c r="E294" s="19"/>
      <c r="F294" s="19"/>
      <c r="G294" s="19"/>
      <c r="H294" s="19"/>
      <c r="I294" s="19"/>
      <c r="J294" s="19"/>
      <c r="K294" s="19"/>
      <c r="L294" s="20"/>
    </row>
    <row r="295" spans="1:12" ht="15.75" thickBot="1" x14ac:dyDescent="0.3">
      <c r="D295" s="3"/>
      <c r="E295" s="3"/>
      <c r="F295" s="3"/>
      <c r="G295" s="3"/>
      <c r="H295" s="3"/>
      <c r="I295" s="3"/>
      <c r="J295" s="3"/>
      <c r="K295" s="3"/>
      <c r="L295" s="3"/>
    </row>
    <row r="296" spans="1:12" ht="16.5" thickTop="1" thickBot="1" x14ac:dyDescent="0.3">
      <c r="D296" s="7" t="s">
        <v>21</v>
      </c>
      <c r="E296" s="21">
        <v>0</v>
      </c>
      <c r="F296" s="21">
        <v>48</v>
      </c>
      <c r="G296" s="21">
        <v>152</v>
      </c>
      <c r="H296" s="21">
        <v>0</v>
      </c>
      <c r="I296" s="21">
        <v>0</v>
      </c>
      <c r="J296" s="21">
        <v>8</v>
      </c>
      <c r="K296" s="21">
        <v>28</v>
      </c>
      <c r="L296" s="22">
        <v>40</v>
      </c>
    </row>
    <row r="298" spans="1:12" ht="30.75" thickBot="1" x14ac:dyDescent="0.3">
      <c r="A298" s="8" t="s">
        <v>6</v>
      </c>
      <c r="B298" s="9" t="s">
        <v>165</v>
      </c>
      <c r="C298" s="1"/>
      <c r="D298" s="12" t="s">
        <v>0</v>
      </c>
      <c r="E298" s="10" t="s">
        <v>12</v>
      </c>
      <c r="F298" s="10" t="s">
        <v>13</v>
      </c>
      <c r="G298" s="10" t="s">
        <v>14</v>
      </c>
      <c r="H298" s="11" t="s">
        <v>15</v>
      </c>
      <c r="I298" s="11" t="s">
        <v>16</v>
      </c>
      <c r="J298" s="11" t="s">
        <v>17</v>
      </c>
      <c r="K298" s="11" t="s">
        <v>18</v>
      </c>
      <c r="L298" s="11" t="s">
        <v>19</v>
      </c>
    </row>
    <row r="299" spans="1:12" ht="15.75" x14ac:dyDescent="0.25">
      <c r="A299" s="8" t="s">
        <v>7</v>
      </c>
      <c r="B299" s="9" t="s">
        <v>25</v>
      </c>
      <c r="D299" s="4" t="s">
        <v>1</v>
      </c>
      <c r="E299" s="15"/>
      <c r="F299" s="15"/>
      <c r="G299" s="15"/>
      <c r="H299" s="15"/>
      <c r="I299" s="15"/>
      <c r="J299" s="15"/>
      <c r="K299" s="15"/>
      <c r="L299" s="16"/>
    </row>
    <row r="300" spans="1:12" ht="15.75" x14ac:dyDescent="0.25">
      <c r="A300" s="8" t="s">
        <v>9</v>
      </c>
      <c r="B300" s="9" t="s">
        <v>41</v>
      </c>
      <c r="D300" s="5" t="s">
        <v>2</v>
      </c>
      <c r="E300" s="17"/>
      <c r="F300" s="17"/>
      <c r="G300" s="17"/>
      <c r="H300" s="17"/>
      <c r="I300" s="17"/>
      <c r="J300" s="17"/>
      <c r="K300" s="17"/>
      <c r="L300" s="18"/>
    </row>
    <row r="301" spans="1:12" ht="15.75" x14ac:dyDescent="0.25">
      <c r="A301" s="8" t="s">
        <v>11</v>
      </c>
      <c r="B301" s="9" t="s">
        <v>10</v>
      </c>
      <c r="D301" s="5" t="s">
        <v>3</v>
      </c>
      <c r="E301" s="17"/>
      <c r="F301" s="17"/>
      <c r="G301" s="17"/>
      <c r="H301" s="17"/>
      <c r="I301" s="17"/>
      <c r="J301" s="17"/>
      <c r="K301" s="17"/>
      <c r="L301" s="18"/>
    </row>
    <row r="302" spans="1:12" ht="15.75" x14ac:dyDescent="0.25">
      <c r="A302" s="8" t="s">
        <v>22</v>
      </c>
      <c r="B302" s="9" t="s">
        <v>110</v>
      </c>
      <c r="D302" s="5" t="s">
        <v>4</v>
      </c>
      <c r="E302" s="17"/>
      <c r="F302" s="17">
        <v>48</v>
      </c>
      <c r="G302" s="17">
        <v>152</v>
      </c>
      <c r="H302" s="17"/>
      <c r="I302" s="17"/>
      <c r="J302" s="17">
        <v>8</v>
      </c>
      <c r="K302" s="17">
        <v>28</v>
      </c>
      <c r="L302" s="18">
        <v>40</v>
      </c>
    </row>
    <row r="303" spans="1:12" ht="16.5" thickBot="1" x14ac:dyDescent="0.3">
      <c r="A303" s="8" t="s">
        <v>27</v>
      </c>
      <c r="B303" s="9" t="s">
        <v>30</v>
      </c>
      <c r="D303" s="6" t="s">
        <v>5</v>
      </c>
      <c r="E303" s="19"/>
      <c r="F303" s="19"/>
      <c r="G303" s="19"/>
      <c r="H303" s="19"/>
      <c r="I303" s="19"/>
      <c r="J303" s="19"/>
      <c r="K303" s="19"/>
      <c r="L303" s="20"/>
    </row>
    <row r="304" spans="1:12" ht="15.75" thickBot="1" x14ac:dyDescent="0.3">
      <c r="D304" s="3"/>
      <c r="E304" s="3"/>
      <c r="F304" s="3"/>
      <c r="G304" s="3"/>
      <c r="H304" s="3"/>
      <c r="I304" s="3"/>
      <c r="J304" s="3"/>
      <c r="K304" s="3"/>
      <c r="L304" s="3"/>
    </row>
    <row r="305" spans="1:12" ht="16.5" thickTop="1" thickBot="1" x14ac:dyDescent="0.3">
      <c r="D305" s="7" t="s">
        <v>21</v>
      </c>
      <c r="E305" s="21">
        <v>0</v>
      </c>
      <c r="F305" s="21">
        <v>48</v>
      </c>
      <c r="G305" s="21">
        <v>152</v>
      </c>
      <c r="H305" s="21">
        <v>0</v>
      </c>
      <c r="I305" s="21">
        <v>0</v>
      </c>
      <c r="J305" s="21">
        <v>8</v>
      </c>
      <c r="K305" s="21">
        <v>28</v>
      </c>
      <c r="L305" s="22">
        <v>40</v>
      </c>
    </row>
    <row r="307" spans="1:12" ht="30.75" thickBot="1" x14ac:dyDescent="0.3">
      <c r="A307" s="8" t="s">
        <v>6</v>
      </c>
      <c r="B307" s="9" t="s">
        <v>166</v>
      </c>
      <c r="C307" s="1"/>
      <c r="D307" s="12" t="s">
        <v>0</v>
      </c>
      <c r="E307" s="10" t="s">
        <v>12</v>
      </c>
      <c r="F307" s="10" t="s">
        <v>13</v>
      </c>
      <c r="G307" s="10" t="s">
        <v>14</v>
      </c>
      <c r="H307" s="11" t="s">
        <v>15</v>
      </c>
      <c r="I307" s="11" t="s">
        <v>16</v>
      </c>
      <c r="J307" s="11" t="s">
        <v>17</v>
      </c>
      <c r="K307" s="11" t="s">
        <v>18</v>
      </c>
      <c r="L307" s="11" t="s">
        <v>19</v>
      </c>
    </row>
    <row r="308" spans="1:12" ht="15.75" x14ac:dyDescent="0.25">
      <c r="A308" s="8" t="s">
        <v>7</v>
      </c>
      <c r="B308" s="9" t="s">
        <v>25</v>
      </c>
      <c r="D308" s="4" t="s">
        <v>1</v>
      </c>
      <c r="E308" s="15"/>
      <c r="F308" s="15"/>
      <c r="G308" s="15"/>
      <c r="H308" s="15"/>
      <c r="I308" s="15"/>
      <c r="J308" s="15"/>
      <c r="K308" s="15"/>
      <c r="L308" s="16"/>
    </row>
    <row r="309" spans="1:12" ht="15.75" x14ac:dyDescent="0.25">
      <c r="A309" s="8" t="s">
        <v>9</v>
      </c>
      <c r="B309" s="9" t="s">
        <v>41</v>
      </c>
      <c r="D309" s="5" t="s">
        <v>2</v>
      </c>
      <c r="E309" s="17"/>
      <c r="F309" s="17"/>
      <c r="G309" s="17"/>
      <c r="H309" s="17"/>
      <c r="I309" s="17"/>
      <c r="J309" s="17"/>
      <c r="K309" s="17"/>
      <c r="L309" s="18"/>
    </row>
    <row r="310" spans="1:12" ht="15.75" x14ac:dyDescent="0.25">
      <c r="A310" s="8" t="s">
        <v>11</v>
      </c>
      <c r="B310" s="9" t="s">
        <v>10</v>
      </c>
      <c r="D310" s="5" t="s">
        <v>3</v>
      </c>
      <c r="E310" s="17"/>
      <c r="F310" s="17"/>
      <c r="G310" s="17"/>
      <c r="H310" s="17"/>
      <c r="I310" s="17"/>
      <c r="J310" s="17"/>
      <c r="K310" s="17"/>
      <c r="L310" s="18"/>
    </row>
    <row r="311" spans="1:12" ht="15.75" x14ac:dyDescent="0.25">
      <c r="A311" s="8" t="s">
        <v>22</v>
      </c>
      <c r="B311" s="9" t="s">
        <v>110</v>
      </c>
      <c r="D311" s="5" t="s">
        <v>4</v>
      </c>
      <c r="E311" s="17"/>
      <c r="F311" s="17">
        <v>48</v>
      </c>
      <c r="G311" s="17">
        <v>152</v>
      </c>
      <c r="H311" s="17"/>
      <c r="I311" s="17"/>
      <c r="J311" s="17">
        <v>8</v>
      </c>
      <c r="K311" s="17">
        <v>28</v>
      </c>
      <c r="L311" s="18">
        <v>40</v>
      </c>
    </row>
    <row r="312" spans="1:12" ht="16.5" thickBot="1" x14ac:dyDescent="0.3">
      <c r="A312" s="8" t="s">
        <v>27</v>
      </c>
      <c r="B312" s="9" t="s">
        <v>30</v>
      </c>
      <c r="D312" s="6" t="s">
        <v>5</v>
      </c>
      <c r="E312" s="19"/>
      <c r="F312" s="19"/>
      <c r="G312" s="19"/>
      <c r="H312" s="19"/>
      <c r="I312" s="19"/>
      <c r="J312" s="19"/>
      <c r="K312" s="19"/>
      <c r="L312" s="20"/>
    </row>
    <row r="313" spans="1:12" ht="15.75" thickBot="1" x14ac:dyDescent="0.3">
      <c r="D313" s="3"/>
      <c r="E313" s="3"/>
      <c r="F313" s="3"/>
      <c r="G313" s="3"/>
      <c r="H313" s="3"/>
      <c r="I313" s="3"/>
      <c r="J313" s="3"/>
      <c r="K313" s="3"/>
      <c r="L313" s="3"/>
    </row>
    <row r="314" spans="1:12" ht="16.5" thickTop="1" thickBot="1" x14ac:dyDescent="0.3">
      <c r="D314" s="7" t="s">
        <v>21</v>
      </c>
      <c r="E314" s="21">
        <v>0</v>
      </c>
      <c r="F314" s="21">
        <v>48</v>
      </c>
      <c r="G314" s="21">
        <v>152</v>
      </c>
      <c r="H314" s="21">
        <v>0</v>
      </c>
      <c r="I314" s="21">
        <v>0</v>
      </c>
      <c r="J314" s="21">
        <v>8</v>
      </c>
      <c r="K314" s="21">
        <v>28</v>
      </c>
      <c r="L314" s="22">
        <v>40</v>
      </c>
    </row>
    <row r="316" spans="1:12" ht="30.75" thickBot="1" x14ac:dyDescent="0.3">
      <c r="A316" s="8" t="s">
        <v>6</v>
      </c>
      <c r="B316" s="9" t="s">
        <v>167</v>
      </c>
      <c r="C316" s="1"/>
      <c r="D316" s="12" t="s">
        <v>0</v>
      </c>
      <c r="E316" s="10" t="s">
        <v>12</v>
      </c>
      <c r="F316" s="10" t="s">
        <v>13</v>
      </c>
      <c r="G316" s="10" t="s">
        <v>14</v>
      </c>
      <c r="H316" s="11" t="s">
        <v>15</v>
      </c>
      <c r="I316" s="11" t="s">
        <v>16</v>
      </c>
      <c r="J316" s="11" t="s">
        <v>17</v>
      </c>
      <c r="K316" s="11" t="s">
        <v>18</v>
      </c>
      <c r="L316" s="11" t="s">
        <v>19</v>
      </c>
    </row>
    <row r="317" spans="1:12" ht="15.75" x14ac:dyDescent="0.25">
      <c r="A317" s="8" t="s">
        <v>7</v>
      </c>
      <c r="B317" s="9" t="s">
        <v>25</v>
      </c>
      <c r="D317" s="4" t="s">
        <v>1</v>
      </c>
      <c r="E317" s="15"/>
      <c r="F317" s="15"/>
      <c r="G317" s="15"/>
      <c r="H317" s="15"/>
      <c r="I317" s="15"/>
      <c r="J317" s="15"/>
      <c r="K317" s="15"/>
      <c r="L317" s="16"/>
    </row>
    <row r="318" spans="1:12" ht="15.75" x14ac:dyDescent="0.25">
      <c r="A318" s="8" t="s">
        <v>9</v>
      </c>
      <c r="B318" s="9" t="s">
        <v>41</v>
      </c>
      <c r="D318" s="5" t="s">
        <v>2</v>
      </c>
      <c r="E318" s="17"/>
      <c r="F318" s="17"/>
      <c r="G318" s="17"/>
      <c r="H318" s="17"/>
      <c r="I318" s="17"/>
      <c r="J318" s="17"/>
      <c r="K318" s="17"/>
      <c r="L318" s="18"/>
    </row>
    <row r="319" spans="1:12" ht="15.75" x14ac:dyDescent="0.25">
      <c r="A319" s="8" t="s">
        <v>11</v>
      </c>
      <c r="B319" s="9" t="s">
        <v>10</v>
      </c>
      <c r="D319" s="5" t="s">
        <v>3</v>
      </c>
      <c r="E319" s="17"/>
      <c r="F319" s="17"/>
      <c r="G319" s="17"/>
      <c r="H319" s="17"/>
      <c r="I319" s="17"/>
      <c r="J319" s="17"/>
      <c r="K319" s="17"/>
      <c r="L319" s="18"/>
    </row>
    <row r="320" spans="1:12" ht="15.75" x14ac:dyDescent="0.25">
      <c r="A320" s="8" t="s">
        <v>22</v>
      </c>
      <c r="B320" s="9" t="s">
        <v>110</v>
      </c>
      <c r="D320" s="5" t="s">
        <v>4</v>
      </c>
      <c r="E320" s="17"/>
      <c r="F320" s="17">
        <v>24</v>
      </c>
      <c r="G320" s="17">
        <v>76</v>
      </c>
      <c r="H320" s="17"/>
      <c r="I320" s="17"/>
      <c r="J320" s="17">
        <v>4</v>
      </c>
      <c r="K320" s="17">
        <v>14</v>
      </c>
      <c r="L320" s="18">
        <v>20</v>
      </c>
    </row>
    <row r="321" spans="1:12" ht="16.5" thickBot="1" x14ac:dyDescent="0.3">
      <c r="A321" s="8" t="s">
        <v>27</v>
      </c>
      <c r="B321" s="9" t="s">
        <v>30</v>
      </c>
      <c r="D321" s="6" t="s">
        <v>5</v>
      </c>
      <c r="E321" s="19"/>
      <c r="F321" s="19"/>
      <c r="G321" s="19"/>
      <c r="H321" s="19"/>
      <c r="I321" s="19"/>
      <c r="J321" s="19"/>
      <c r="K321" s="19"/>
      <c r="L321" s="20"/>
    </row>
    <row r="322" spans="1:12" ht="15.75" thickBot="1" x14ac:dyDescent="0.3">
      <c r="D322" s="3"/>
      <c r="E322" s="3"/>
      <c r="F322" s="3"/>
      <c r="G322" s="3"/>
      <c r="H322" s="3"/>
      <c r="I322" s="3"/>
      <c r="J322" s="3"/>
      <c r="K322" s="3"/>
      <c r="L322" s="3"/>
    </row>
    <row r="323" spans="1:12" ht="16.5" thickTop="1" thickBot="1" x14ac:dyDescent="0.3">
      <c r="D323" s="7" t="s">
        <v>21</v>
      </c>
      <c r="E323" s="21">
        <v>0</v>
      </c>
      <c r="F323" s="21">
        <v>24</v>
      </c>
      <c r="G323" s="21">
        <v>76</v>
      </c>
      <c r="H323" s="21">
        <v>0</v>
      </c>
      <c r="I323" s="21">
        <v>0</v>
      </c>
      <c r="J323" s="21">
        <v>4</v>
      </c>
      <c r="K323" s="21">
        <v>14</v>
      </c>
      <c r="L323" s="22">
        <v>20</v>
      </c>
    </row>
    <row r="325" spans="1:12" ht="30.75" thickBot="1" x14ac:dyDescent="0.3">
      <c r="A325" s="8" t="s">
        <v>6</v>
      </c>
      <c r="B325" s="9" t="s">
        <v>168</v>
      </c>
      <c r="C325" s="1"/>
      <c r="D325" s="12" t="s">
        <v>0</v>
      </c>
      <c r="E325" s="10" t="s">
        <v>12</v>
      </c>
      <c r="F325" s="10" t="s">
        <v>13</v>
      </c>
      <c r="G325" s="10" t="s">
        <v>14</v>
      </c>
      <c r="H325" s="11" t="s">
        <v>15</v>
      </c>
      <c r="I325" s="11" t="s">
        <v>16</v>
      </c>
      <c r="J325" s="11" t="s">
        <v>17</v>
      </c>
      <c r="K325" s="11" t="s">
        <v>18</v>
      </c>
      <c r="L325" s="11" t="s">
        <v>19</v>
      </c>
    </row>
    <row r="326" spans="1:12" ht="15.75" x14ac:dyDescent="0.25">
      <c r="A326" s="8" t="s">
        <v>7</v>
      </c>
      <c r="B326" s="9" t="s">
        <v>25</v>
      </c>
      <c r="D326" s="4" t="s">
        <v>1</v>
      </c>
      <c r="E326" s="15"/>
      <c r="F326" s="15"/>
      <c r="G326" s="15"/>
      <c r="H326" s="15"/>
      <c r="I326" s="15"/>
      <c r="J326" s="15"/>
      <c r="K326" s="15"/>
      <c r="L326" s="16"/>
    </row>
    <row r="327" spans="1:12" ht="15.75" x14ac:dyDescent="0.25">
      <c r="A327" s="8" t="s">
        <v>9</v>
      </c>
      <c r="B327" s="9" t="s">
        <v>41</v>
      </c>
      <c r="D327" s="5" t="s">
        <v>2</v>
      </c>
      <c r="E327" s="17"/>
      <c r="F327" s="17"/>
      <c r="G327" s="17"/>
      <c r="H327" s="17"/>
      <c r="I327" s="17"/>
      <c r="J327" s="17"/>
      <c r="K327" s="17"/>
      <c r="L327" s="18"/>
    </row>
    <row r="328" spans="1:12" ht="15.75" x14ac:dyDescent="0.25">
      <c r="A328" s="8" t="s">
        <v>11</v>
      </c>
      <c r="B328" s="9" t="s">
        <v>10</v>
      </c>
      <c r="D328" s="5" t="s">
        <v>3</v>
      </c>
      <c r="E328" s="17"/>
      <c r="F328" s="17"/>
      <c r="G328" s="17"/>
      <c r="H328" s="17"/>
      <c r="I328" s="17"/>
      <c r="J328" s="17"/>
      <c r="K328" s="17"/>
      <c r="L328" s="18"/>
    </row>
    <row r="329" spans="1:12" ht="15.75" x14ac:dyDescent="0.25">
      <c r="A329" s="8" t="s">
        <v>22</v>
      </c>
      <c r="B329" s="9" t="s">
        <v>110</v>
      </c>
      <c r="D329" s="5" t="s">
        <v>4</v>
      </c>
      <c r="E329" s="17"/>
      <c r="F329" s="17">
        <v>48</v>
      </c>
      <c r="G329" s="17">
        <v>152</v>
      </c>
      <c r="H329" s="17"/>
      <c r="I329" s="17"/>
      <c r="J329" s="17">
        <v>8</v>
      </c>
      <c r="K329" s="17">
        <v>28</v>
      </c>
      <c r="L329" s="18">
        <v>40</v>
      </c>
    </row>
    <row r="330" spans="1:12" ht="16.5" thickBot="1" x14ac:dyDescent="0.3">
      <c r="A330" s="8" t="s">
        <v>27</v>
      </c>
      <c r="B330" s="9" t="s">
        <v>30</v>
      </c>
      <c r="D330" s="6" t="s">
        <v>5</v>
      </c>
      <c r="E330" s="19"/>
      <c r="F330" s="19"/>
      <c r="G330" s="19"/>
      <c r="H330" s="19"/>
      <c r="I330" s="19"/>
      <c r="J330" s="19"/>
      <c r="K330" s="19"/>
      <c r="L330" s="20"/>
    </row>
    <row r="331" spans="1:12" ht="15.75" thickBot="1" x14ac:dyDescent="0.3">
      <c r="D331" s="3"/>
      <c r="E331" s="3"/>
      <c r="F331" s="3"/>
      <c r="G331" s="3"/>
      <c r="H331" s="3"/>
      <c r="I331" s="3"/>
      <c r="J331" s="3"/>
      <c r="K331" s="3"/>
      <c r="L331" s="3"/>
    </row>
    <row r="332" spans="1:12" ht="16.5" thickTop="1" thickBot="1" x14ac:dyDescent="0.3">
      <c r="D332" s="7" t="s">
        <v>21</v>
      </c>
      <c r="E332" s="21">
        <v>0</v>
      </c>
      <c r="F332" s="21">
        <v>48</v>
      </c>
      <c r="G332" s="21">
        <v>152</v>
      </c>
      <c r="H332" s="21">
        <v>0</v>
      </c>
      <c r="I332" s="21">
        <v>0</v>
      </c>
      <c r="J332" s="21">
        <v>8</v>
      </c>
      <c r="K332" s="21">
        <v>28</v>
      </c>
      <c r="L332" s="22">
        <v>40</v>
      </c>
    </row>
    <row r="334" spans="1:12" ht="30.75" thickBot="1" x14ac:dyDescent="0.3">
      <c r="A334" s="8" t="s">
        <v>6</v>
      </c>
      <c r="B334" s="9" t="s">
        <v>169</v>
      </c>
      <c r="C334" s="1"/>
      <c r="D334" s="12" t="s">
        <v>0</v>
      </c>
      <c r="E334" s="10" t="s">
        <v>12</v>
      </c>
      <c r="F334" s="10" t="s">
        <v>13</v>
      </c>
      <c r="G334" s="10" t="s">
        <v>14</v>
      </c>
      <c r="H334" s="11" t="s">
        <v>15</v>
      </c>
      <c r="I334" s="11" t="s">
        <v>16</v>
      </c>
      <c r="J334" s="11" t="s">
        <v>17</v>
      </c>
      <c r="K334" s="11" t="s">
        <v>18</v>
      </c>
      <c r="L334" s="11" t="s">
        <v>19</v>
      </c>
    </row>
    <row r="335" spans="1:12" ht="15.75" x14ac:dyDescent="0.25">
      <c r="A335" s="8" t="s">
        <v>7</v>
      </c>
      <c r="B335" s="9" t="s">
        <v>25</v>
      </c>
      <c r="D335" s="4" t="s">
        <v>1</v>
      </c>
      <c r="E335" s="15"/>
      <c r="F335" s="15"/>
      <c r="G335" s="15"/>
      <c r="H335" s="15"/>
      <c r="I335" s="15"/>
      <c r="J335" s="15"/>
      <c r="K335" s="15"/>
      <c r="L335" s="16"/>
    </row>
    <row r="336" spans="1:12" ht="15.75" x14ac:dyDescent="0.25">
      <c r="A336" s="8" t="s">
        <v>9</v>
      </c>
      <c r="B336" s="9" t="s">
        <v>41</v>
      </c>
      <c r="D336" s="5" t="s">
        <v>2</v>
      </c>
      <c r="E336" s="17"/>
      <c r="F336" s="17"/>
      <c r="G336" s="17"/>
      <c r="H336" s="17"/>
      <c r="I336" s="17"/>
      <c r="J336" s="17"/>
      <c r="K336" s="17"/>
      <c r="L336" s="18"/>
    </row>
    <row r="337" spans="1:12" ht="15.75" x14ac:dyDescent="0.25">
      <c r="A337" s="8" t="s">
        <v>11</v>
      </c>
      <c r="B337" s="9" t="s">
        <v>10</v>
      </c>
      <c r="D337" s="5" t="s">
        <v>3</v>
      </c>
      <c r="E337" s="17"/>
      <c r="F337" s="17"/>
      <c r="G337" s="17"/>
      <c r="H337" s="17"/>
      <c r="I337" s="17"/>
      <c r="J337" s="17"/>
      <c r="K337" s="17"/>
      <c r="L337" s="18"/>
    </row>
    <row r="338" spans="1:12" ht="15.75" x14ac:dyDescent="0.25">
      <c r="A338" s="8" t="s">
        <v>22</v>
      </c>
      <c r="B338" s="9" t="s">
        <v>110</v>
      </c>
      <c r="D338" s="5" t="s">
        <v>4</v>
      </c>
      <c r="E338" s="17"/>
      <c r="F338" s="17">
        <v>24</v>
      </c>
      <c r="G338" s="17">
        <v>76</v>
      </c>
      <c r="H338" s="17"/>
      <c r="I338" s="17"/>
      <c r="J338" s="17">
        <v>4</v>
      </c>
      <c r="K338" s="17">
        <v>14</v>
      </c>
      <c r="L338" s="18">
        <v>20</v>
      </c>
    </row>
    <row r="339" spans="1:12" ht="16.5" thickBot="1" x14ac:dyDescent="0.3">
      <c r="A339" s="8" t="s">
        <v>27</v>
      </c>
      <c r="B339" s="9" t="s">
        <v>30</v>
      </c>
      <c r="D339" s="6" t="s">
        <v>5</v>
      </c>
      <c r="E339" s="19"/>
      <c r="F339" s="19"/>
      <c r="G339" s="19"/>
      <c r="H339" s="19"/>
      <c r="I339" s="19"/>
      <c r="J339" s="19"/>
      <c r="K339" s="19"/>
      <c r="L339" s="20"/>
    </row>
    <row r="340" spans="1:12" ht="15.75" thickBot="1" x14ac:dyDescent="0.3">
      <c r="D340" s="3"/>
      <c r="E340" s="3"/>
      <c r="F340" s="3"/>
      <c r="G340" s="3"/>
      <c r="H340" s="3"/>
      <c r="I340" s="3"/>
      <c r="J340" s="3"/>
      <c r="K340" s="3"/>
      <c r="L340" s="3"/>
    </row>
    <row r="341" spans="1:12" ht="16.5" thickTop="1" thickBot="1" x14ac:dyDescent="0.3">
      <c r="D341" s="7" t="s">
        <v>21</v>
      </c>
      <c r="E341" s="21">
        <v>0</v>
      </c>
      <c r="F341" s="21">
        <v>24</v>
      </c>
      <c r="G341" s="21">
        <v>76</v>
      </c>
      <c r="H341" s="21">
        <v>0</v>
      </c>
      <c r="I341" s="21">
        <v>0</v>
      </c>
      <c r="J341" s="21">
        <v>4</v>
      </c>
      <c r="K341" s="21">
        <v>14</v>
      </c>
      <c r="L341" s="22">
        <v>20</v>
      </c>
    </row>
    <row r="343" spans="1:12" ht="30.75" thickBot="1" x14ac:dyDescent="0.3">
      <c r="A343" s="8" t="s">
        <v>6</v>
      </c>
      <c r="B343" s="9" t="s">
        <v>170</v>
      </c>
      <c r="C343" s="1"/>
      <c r="D343" s="12" t="s">
        <v>0</v>
      </c>
      <c r="E343" s="10" t="s">
        <v>12</v>
      </c>
      <c r="F343" s="10" t="s">
        <v>13</v>
      </c>
      <c r="G343" s="10" t="s">
        <v>14</v>
      </c>
      <c r="H343" s="11" t="s">
        <v>15</v>
      </c>
      <c r="I343" s="11" t="s">
        <v>16</v>
      </c>
      <c r="J343" s="11" t="s">
        <v>17</v>
      </c>
      <c r="K343" s="11" t="s">
        <v>18</v>
      </c>
      <c r="L343" s="11" t="s">
        <v>19</v>
      </c>
    </row>
    <row r="344" spans="1:12" ht="15.75" x14ac:dyDescent="0.25">
      <c r="A344" s="8" t="s">
        <v>7</v>
      </c>
      <c r="B344" s="9" t="s">
        <v>25</v>
      </c>
      <c r="D344" s="4" t="s">
        <v>1</v>
      </c>
      <c r="E344" s="15"/>
      <c r="F344" s="15"/>
      <c r="G344" s="15"/>
      <c r="H344" s="15"/>
      <c r="I344" s="15"/>
      <c r="J344" s="15"/>
      <c r="K344" s="15"/>
      <c r="L344" s="16"/>
    </row>
    <row r="345" spans="1:12" ht="15.75" x14ac:dyDescent="0.25">
      <c r="A345" s="8" t="s">
        <v>9</v>
      </c>
      <c r="B345" s="9" t="s">
        <v>41</v>
      </c>
      <c r="D345" s="5" t="s">
        <v>2</v>
      </c>
      <c r="E345" s="17"/>
      <c r="F345" s="17"/>
      <c r="G345" s="17"/>
      <c r="H345" s="17"/>
      <c r="I345" s="17"/>
      <c r="J345" s="17"/>
      <c r="K345" s="17"/>
      <c r="L345" s="18"/>
    </row>
    <row r="346" spans="1:12" ht="15.75" x14ac:dyDescent="0.25">
      <c r="A346" s="8" t="s">
        <v>11</v>
      </c>
      <c r="B346" s="9" t="s">
        <v>10</v>
      </c>
      <c r="D346" s="5" t="s">
        <v>3</v>
      </c>
      <c r="E346" s="17"/>
      <c r="F346" s="17"/>
      <c r="G346" s="17"/>
      <c r="H346" s="17"/>
      <c r="I346" s="17"/>
      <c r="J346" s="17"/>
      <c r="K346" s="17"/>
      <c r="L346" s="18"/>
    </row>
    <row r="347" spans="1:12" ht="15.75" x14ac:dyDescent="0.25">
      <c r="A347" s="8" t="s">
        <v>22</v>
      </c>
      <c r="B347" s="9" t="s">
        <v>110</v>
      </c>
      <c r="D347" s="5" t="s">
        <v>4</v>
      </c>
      <c r="E347" s="17"/>
      <c r="F347" s="17"/>
      <c r="G347" s="17"/>
      <c r="H347" s="17"/>
      <c r="I347" s="17"/>
      <c r="J347" s="17"/>
      <c r="K347" s="17"/>
      <c r="L347" s="18"/>
    </row>
    <row r="348" spans="1:12" ht="16.5" thickBot="1" x14ac:dyDescent="0.3">
      <c r="A348" s="8" t="s">
        <v>27</v>
      </c>
      <c r="B348" s="9" t="s">
        <v>26</v>
      </c>
      <c r="D348" s="6" t="s">
        <v>5</v>
      </c>
      <c r="E348" s="19"/>
      <c r="F348" s="19"/>
      <c r="G348" s="19"/>
      <c r="H348" s="19"/>
      <c r="I348" s="19"/>
      <c r="J348" s="19"/>
      <c r="K348" s="19"/>
      <c r="L348" s="20"/>
    </row>
    <row r="349" spans="1:12" ht="15.75" thickBot="1" x14ac:dyDescent="0.3">
      <c r="D349" s="3"/>
      <c r="E349" s="3"/>
      <c r="F349" s="3"/>
      <c r="G349" s="3"/>
      <c r="H349" s="3"/>
      <c r="I349" s="3"/>
      <c r="J349" s="3"/>
      <c r="K349" s="3"/>
      <c r="L349" s="3"/>
    </row>
    <row r="350" spans="1:12" ht="16.5" thickTop="1" thickBot="1" x14ac:dyDescent="0.3">
      <c r="D350" s="7" t="s">
        <v>21</v>
      </c>
      <c r="E350" s="21">
        <v>0</v>
      </c>
      <c r="F350" s="21">
        <v>0</v>
      </c>
      <c r="G350" s="21">
        <v>0</v>
      </c>
      <c r="H350" s="21">
        <v>0</v>
      </c>
      <c r="I350" s="21">
        <v>0</v>
      </c>
      <c r="J350" s="21">
        <v>0</v>
      </c>
      <c r="K350" s="21">
        <v>0</v>
      </c>
      <c r="L350" s="22">
        <v>0</v>
      </c>
    </row>
    <row r="352" spans="1:12" ht="30.75" thickBot="1" x14ac:dyDescent="0.3">
      <c r="A352" s="8" t="s">
        <v>6</v>
      </c>
      <c r="B352" s="9" t="s">
        <v>171</v>
      </c>
      <c r="C352" s="1"/>
      <c r="D352" s="12" t="s">
        <v>0</v>
      </c>
      <c r="E352" s="10" t="s">
        <v>12</v>
      </c>
      <c r="F352" s="10" t="s">
        <v>13</v>
      </c>
      <c r="G352" s="10" t="s">
        <v>14</v>
      </c>
      <c r="H352" s="11" t="s">
        <v>15</v>
      </c>
      <c r="I352" s="11" t="s">
        <v>16</v>
      </c>
      <c r="J352" s="11" t="s">
        <v>17</v>
      </c>
      <c r="K352" s="11" t="s">
        <v>18</v>
      </c>
      <c r="L352" s="11" t="s">
        <v>19</v>
      </c>
    </row>
    <row r="353" spans="1:12" ht="15.75" x14ac:dyDescent="0.25">
      <c r="A353" s="8" t="s">
        <v>7</v>
      </c>
      <c r="B353" s="9" t="s">
        <v>25</v>
      </c>
      <c r="D353" s="4" t="s">
        <v>1</v>
      </c>
      <c r="E353" s="15"/>
      <c r="F353" s="15"/>
      <c r="G353" s="15"/>
      <c r="H353" s="15"/>
      <c r="I353" s="15"/>
      <c r="J353" s="15"/>
      <c r="K353" s="15"/>
      <c r="L353" s="16"/>
    </row>
    <row r="354" spans="1:12" ht="15.75" x14ac:dyDescent="0.25">
      <c r="A354" s="8" t="s">
        <v>9</v>
      </c>
      <c r="B354" s="9" t="s">
        <v>41</v>
      </c>
      <c r="D354" s="5" t="s">
        <v>2</v>
      </c>
      <c r="E354" s="17"/>
      <c r="F354" s="17"/>
      <c r="G354" s="17"/>
      <c r="H354" s="17"/>
      <c r="I354" s="17"/>
      <c r="J354" s="17"/>
      <c r="K354" s="17"/>
      <c r="L354" s="18"/>
    </row>
    <row r="355" spans="1:12" ht="15.75" x14ac:dyDescent="0.25">
      <c r="A355" s="8" t="s">
        <v>11</v>
      </c>
      <c r="B355" s="9" t="s">
        <v>10</v>
      </c>
      <c r="D355" s="5" t="s">
        <v>3</v>
      </c>
      <c r="E355" s="17"/>
      <c r="F355" s="17"/>
      <c r="G355" s="17"/>
      <c r="H355" s="17"/>
      <c r="I355" s="17"/>
      <c r="J355" s="17"/>
      <c r="K355" s="17"/>
      <c r="L355" s="18"/>
    </row>
    <row r="356" spans="1:12" ht="15.75" x14ac:dyDescent="0.25">
      <c r="A356" s="8" t="s">
        <v>22</v>
      </c>
      <c r="B356" s="9" t="s">
        <v>110</v>
      </c>
      <c r="D356" s="5" t="s">
        <v>4</v>
      </c>
      <c r="E356" s="17"/>
      <c r="F356" s="17"/>
      <c r="G356" s="17"/>
      <c r="H356" s="17"/>
      <c r="I356" s="17"/>
      <c r="J356" s="17"/>
      <c r="K356" s="17"/>
      <c r="L356" s="18"/>
    </row>
    <row r="357" spans="1:12" ht="16.5" thickBot="1" x14ac:dyDescent="0.3">
      <c r="A357" s="8" t="s">
        <v>27</v>
      </c>
      <c r="B357" s="9" t="s">
        <v>26</v>
      </c>
      <c r="D357" s="6" t="s">
        <v>5</v>
      </c>
      <c r="E357" s="19"/>
      <c r="F357" s="19"/>
      <c r="G357" s="19"/>
      <c r="H357" s="19"/>
      <c r="I357" s="19"/>
      <c r="J357" s="19"/>
      <c r="K357" s="19"/>
      <c r="L357" s="20"/>
    </row>
    <row r="358" spans="1:12" ht="15.75" thickBot="1" x14ac:dyDescent="0.3">
      <c r="D358" s="3"/>
      <c r="E358" s="3"/>
      <c r="F358" s="3"/>
      <c r="G358" s="3"/>
      <c r="H358" s="3"/>
      <c r="I358" s="3"/>
      <c r="J358" s="3"/>
      <c r="K358" s="3"/>
      <c r="L358" s="3"/>
    </row>
    <row r="359" spans="1:12" ht="16.5" thickTop="1" thickBot="1" x14ac:dyDescent="0.3">
      <c r="D359" s="7" t="s">
        <v>21</v>
      </c>
      <c r="E359" s="21">
        <v>0</v>
      </c>
      <c r="F359" s="21">
        <v>0</v>
      </c>
      <c r="G359" s="21">
        <v>0</v>
      </c>
      <c r="H359" s="21">
        <v>0</v>
      </c>
      <c r="I359" s="21">
        <v>0</v>
      </c>
      <c r="J359" s="21">
        <v>0</v>
      </c>
      <c r="K359" s="21">
        <v>0</v>
      </c>
      <c r="L359" s="22">
        <v>0</v>
      </c>
    </row>
    <row r="361" spans="1:12" ht="30.75" thickBot="1" x14ac:dyDescent="0.3">
      <c r="A361" s="8" t="s">
        <v>6</v>
      </c>
      <c r="B361" s="9" t="s">
        <v>172</v>
      </c>
      <c r="C361" s="1"/>
      <c r="D361" s="12" t="s">
        <v>0</v>
      </c>
      <c r="E361" s="10" t="s">
        <v>12</v>
      </c>
      <c r="F361" s="10" t="s">
        <v>13</v>
      </c>
      <c r="G361" s="10" t="s">
        <v>14</v>
      </c>
      <c r="H361" s="11" t="s">
        <v>15</v>
      </c>
      <c r="I361" s="11" t="s">
        <v>16</v>
      </c>
      <c r="J361" s="11" t="s">
        <v>17</v>
      </c>
      <c r="K361" s="11" t="s">
        <v>18</v>
      </c>
      <c r="L361" s="11" t="s">
        <v>19</v>
      </c>
    </row>
    <row r="362" spans="1:12" ht="15.75" x14ac:dyDescent="0.25">
      <c r="A362" s="8" t="s">
        <v>7</v>
      </c>
      <c r="B362" s="9" t="s">
        <v>25</v>
      </c>
      <c r="D362" s="4" t="s">
        <v>1</v>
      </c>
      <c r="E362" s="15"/>
      <c r="F362" s="15"/>
      <c r="G362" s="15"/>
      <c r="H362" s="15"/>
      <c r="I362" s="15"/>
      <c r="J362" s="15"/>
      <c r="K362" s="15"/>
      <c r="L362" s="16"/>
    </row>
    <row r="363" spans="1:12" ht="15.75" x14ac:dyDescent="0.25">
      <c r="A363" s="8" t="s">
        <v>9</v>
      </c>
      <c r="B363" s="9" t="s">
        <v>41</v>
      </c>
      <c r="D363" s="5" t="s">
        <v>2</v>
      </c>
      <c r="E363" s="17"/>
      <c r="F363" s="17"/>
      <c r="G363" s="17"/>
      <c r="H363" s="17"/>
      <c r="I363" s="17"/>
      <c r="J363" s="17"/>
      <c r="K363" s="17"/>
      <c r="L363" s="18"/>
    </row>
    <row r="364" spans="1:12" ht="15.75" x14ac:dyDescent="0.25">
      <c r="A364" s="8" t="s">
        <v>11</v>
      </c>
      <c r="B364" s="9" t="s">
        <v>10</v>
      </c>
      <c r="D364" s="5" t="s">
        <v>3</v>
      </c>
      <c r="E364" s="17"/>
      <c r="F364" s="17"/>
      <c r="G364" s="17"/>
      <c r="H364" s="17"/>
      <c r="I364" s="17"/>
      <c r="J364" s="17"/>
      <c r="K364" s="17"/>
      <c r="L364" s="18"/>
    </row>
    <row r="365" spans="1:12" ht="15.75" x14ac:dyDescent="0.25">
      <c r="A365" s="8" t="s">
        <v>22</v>
      </c>
      <c r="B365" s="9" t="s">
        <v>110</v>
      </c>
      <c r="D365" s="5" t="s">
        <v>4</v>
      </c>
      <c r="E365" s="17"/>
      <c r="F365" s="17"/>
      <c r="G365" s="17"/>
      <c r="H365" s="17"/>
      <c r="I365" s="17"/>
      <c r="J365" s="17"/>
      <c r="K365" s="17"/>
      <c r="L365" s="18"/>
    </row>
    <row r="366" spans="1:12" ht="16.5" thickBot="1" x14ac:dyDescent="0.3">
      <c r="A366" s="8" t="s">
        <v>27</v>
      </c>
      <c r="B366" s="9" t="s">
        <v>26</v>
      </c>
      <c r="D366" s="6" t="s">
        <v>5</v>
      </c>
      <c r="E366" s="19"/>
      <c r="F366" s="19"/>
      <c r="G366" s="19"/>
      <c r="H366" s="19"/>
      <c r="I366" s="19"/>
      <c r="J366" s="19"/>
      <c r="K366" s="19"/>
      <c r="L366" s="20"/>
    </row>
    <row r="367" spans="1:12" ht="15.75" thickBot="1" x14ac:dyDescent="0.3">
      <c r="D367" s="3"/>
      <c r="E367" s="3"/>
      <c r="F367" s="3"/>
      <c r="G367" s="3"/>
      <c r="H367" s="3"/>
      <c r="I367" s="3"/>
      <c r="J367" s="3"/>
      <c r="K367" s="3"/>
      <c r="L367" s="3"/>
    </row>
    <row r="368" spans="1:12" ht="16.5" thickTop="1" thickBot="1" x14ac:dyDescent="0.3">
      <c r="D368" s="7" t="s">
        <v>21</v>
      </c>
      <c r="E368" s="21">
        <v>0</v>
      </c>
      <c r="F368" s="21">
        <v>0</v>
      </c>
      <c r="G368" s="21">
        <v>0</v>
      </c>
      <c r="H368" s="21">
        <v>0</v>
      </c>
      <c r="I368" s="21">
        <v>0</v>
      </c>
      <c r="J368" s="21">
        <v>0</v>
      </c>
      <c r="K368" s="21">
        <v>0</v>
      </c>
      <c r="L368" s="22">
        <v>0</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E96E5A-7CC1-42AF-AE9E-D5A6D837E5BE}">
  <sheetPr codeName="Feuil9"/>
  <dimension ref="A1:AA179"/>
  <sheetViews>
    <sheetView workbookViewId="0">
      <selection activeCell="B1" sqref="B1"/>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115</v>
      </c>
      <c r="C1" s="1"/>
      <c r="D1" s="12" t="s">
        <v>0</v>
      </c>
      <c r="E1" s="10" t="s">
        <v>12</v>
      </c>
      <c r="F1" s="10" t="s">
        <v>13</v>
      </c>
      <c r="G1" s="10" t="s">
        <v>14</v>
      </c>
      <c r="H1" s="11" t="s">
        <v>15</v>
      </c>
      <c r="I1" s="11" t="s">
        <v>16</v>
      </c>
      <c r="J1" s="11" t="s">
        <v>17</v>
      </c>
      <c r="K1" s="11" t="s">
        <v>18</v>
      </c>
      <c r="L1" s="11" t="s">
        <v>19</v>
      </c>
      <c r="M1" s="2" t="s">
        <v>20</v>
      </c>
      <c r="O1" s="29" t="s">
        <v>7</v>
      </c>
      <c r="P1" s="30" t="s">
        <v>25</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25</v>
      </c>
      <c r="D2" s="4" t="s">
        <v>1</v>
      </c>
      <c r="E2" s="15"/>
      <c r="F2" s="15"/>
      <c r="G2" s="15"/>
      <c r="H2" s="15"/>
      <c r="I2" s="15"/>
      <c r="J2" s="15"/>
      <c r="K2" s="15"/>
      <c r="L2" s="16"/>
      <c r="O2" s="29" t="s">
        <v>29</v>
      </c>
      <c r="P2" s="29">
        <v>20</v>
      </c>
      <c r="Q2" s="25"/>
      <c r="R2" s="31" t="s">
        <v>1</v>
      </c>
      <c r="S2" s="37"/>
      <c r="T2" s="37"/>
      <c r="U2" s="37"/>
      <c r="V2" s="37"/>
      <c r="W2" s="37"/>
      <c r="X2" s="37"/>
      <c r="Y2" s="37"/>
      <c r="Z2" s="38"/>
      <c r="AA2" s="25"/>
    </row>
    <row r="3" spans="1:27" ht="15.75" x14ac:dyDescent="0.25">
      <c r="A3" s="8" t="s">
        <v>9</v>
      </c>
      <c r="B3" s="9" t="s">
        <v>41</v>
      </c>
      <c r="D3" s="5" t="s">
        <v>2</v>
      </c>
      <c r="E3" s="17"/>
      <c r="F3" s="17">
        <v>1200</v>
      </c>
      <c r="G3" s="17">
        <v>500</v>
      </c>
      <c r="H3" s="17"/>
      <c r="I3" s="17"/>
      <c r="J3" s="17"/>
      <c r="K3" s="17">
        <v>2799.4994999999999</v>
      </c>
      <c r="L3" s="18">
        <v>4094.42</v>
      </c>
      <c r="O3" s="29" t="s">
        <v>114</v>
      </c>
      <c r="P3" s="29">
        <v>0</v>
      </c>
      <c r="Q3" s="25"/>
      <c r="R3" s="32" t="s">
        <v>2</v>
      </c>
      <c r="S3" s="39">
        <v>332</v>
      </c>
      <c r="T3" s="39">
        <v>4412</v>
      </c>
      <c r="U3" s="39">
        <v>2811.9999999999995</v>
      </c>
      <c r="V3" s="39"/>
      <c r="W3" s="39"/>
      <c r="X3" s="39">
        <v>534.779</v>
      </c>
      <c r="Y3" s="39">
        <v>7165.8059999999987</v>
      </c>
      <c r="Z3" s="40">
        <v>10391.041999999998</v>
      </c>
      <c r="AA3" s="25"/>
    </row>
    <row r="4" spans="1:27" ht="15.75" x14ac:dyDescent="0.25">
      <c r="A4" s="8" t="s">
        <v>11</v>
      </c>
      <c r="B4" s="9" t="s">
        <v>10</v>
      </c>
      <c r="D4" s="5" t="s">
        <v>3</v>
      </c>
      <c r="E4" s="17"/>
      <c r="F4" s="17"/>
      <c r="G4" s="17"/>
      <c r="H4" s="17"/>
      <c r="I4" s="17"/>
      <c r="J4" s="17"/>
      <c r="K4" s="17"/>
      <c r="L4" s="18"/>
      <c r="O4" s="29" t="s">
        <v>26</v>
      </c>
      <c r="P4" s="29">
        <v>3</v>
      </c>
      <c r="Q4" s="25"/>
      <c r="R4" s="32" t="s">
        <v>3</v>
      </c>
      <c r="S4" s="39"/>
      <c r="T4" s="39"/>
      <c r="U4" s="39"/>
      <c r="V4" s="39"/>
      <c r="W4" s="39"/>
      <c r="X4" s="39"/>
      <c r="Y4" s="39"/>
      <c r="Z4" s="40"/>
      <c r="AA4" s="25"/>
    </row>
    <row r="5" spans="1:27" ht="15.75" x14ac:dyDescent="0.25">
      <c r="A5" s="8" t="s">
        <v>22</v>
      </c>
      <c r="B5" s="9" t="s">
        <v>110</v>
      </c>
      <c r="D5" s="5" t="s">
        <v>4</v>
      </c>
      <c r="E5" s="17"/>
      <c r="F5" s="17"/>
      <c r="G5" s="17"/>
      <c r="H5" s="17"/>
      <c r="I5" s="17"/>
      <c r="J5" s="17"/>
      <c r="K5" s="17">
        <v>630</v>
      </c>
      <c r="L5" s="18">
        <v>810</v>
      </c>
      <c r="O5" s="29" t="s">
        <v>113</v>
      </c>
      <c r="P5" s="29">
        <v>0</v>
      </c>
      <c r="Q5" s="25"/>
      <c r="R5" s="32" t="s">
        <v>4</v>
      </c>
      <c r="S5" s="39"/>
      <c r="T5" s="39">
        <v>440</v>
      </c>
      <c r="U5" s="39">
        <v>760</v>
      </c>
      <c r="V5" s="39"/>
      <c r="W5" s="39"/>
      <c r="X5" s="39">
        <v>1410</v>
      </c>
      <c r="Y5" s="39">
        <v>3220</v>
      </c>
      <c r="Z5" s="40">
        <v>3820</v>
      </c>
      <c r="AA5" s="25"/>
    </row>
    <row r="6" spans="1:27" ht="16.5" thickBot="1" x14ac:dyDescent="0.3">
      <c r="A6" s="8" t="s">
        <v>27</v>
      </c>
      <c r="B6" s="9" t="s">
        <v>30</v>
      </c>
      <c r="D6" s="6" t="s">
        <v>5</v>
      </c>
      <c r="E6" s="19"/>
      <c r="F6" s="19"/>
      <c r="G6" s="19"/>
      <c r="H6" s="19"/>
      <c r="I6" s="19"/>
      <c r="J6" s="19"/>
      <c r="K6" s="19"/>
      <c r="L6" s="20"/>
      <c r="P6" s="25"/>
      <c r="Q6" s="25"/>
      <c r="R6" s="33" t="s">
        <v>5</v>
      </c>
      <c r="S6" s="41"/>
      <c r="T6" s="41"/>
      <c r="U6" s="41"/>
      <c r="V6" s="41"/>
      <c r="W6" s="41"/>
      <c r="X6" s="41">
        <v>167.62700000000001</v>
      </c>
      <c r="Y6" s="41">
        <v>490.03199999999993</v>
      </c>
      <c r="Z6" s="42">
        <v>687.24000000000012</v>
      </c>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v>0</v>
      </c>
      <c r="F8" s="21">
        <v>1200</v>
      </c>
      <c r="G8" s="21">
        <v>500</v>
      </c>
      <c r="H8" s="21">
        <v>0</v>
      </c>
      <c r="I8" s="21">
        <v>0</v>
      </c>
      <c r="J8" s="21">
        <v>0</v>
      </c>
      <c r="K8" s="21">
        <v>3429.4994999999999</v>
      </c>
      <c r="L8" s="22">
        <v>4904.42</v>
      </c>
      <c r="P8" s="25"/>
      <c r="Q8" s="25"/>
      <c r="R8" s="34" t="s">
        <v>21</v>
      </c>
      <c r="S8" s="44">
        <v>332</v>
      </c>
      <c r="T8" s="44">
        <v>4852</v>
      </c>
      <c r="U8" s="44">
        <v>3572</v>
      </c>
      <c r="V8" s="44">
        <v>0</v>
      </c>
      <c r="W8" s="44">
        <v>0</v>
      </c>
      <c r="X8" s="44">
        <v>2112.406005859375</v>
      </c>
      <c r="Y8" s="44">
        <v>10875.837890625</v>
      </c>
      <c r="Z8" s="45">
        <v>14898.2822265625</v>
      </c>
      <c r="AA8" s="25"/>
    </row>
    <row r="10" spans="1:27" ht="30.75" thickBot="1" x14ac:dyDescent="0.3">
      <c r="A10" s="8" t="s">
        <v>6</v>
      </c>
      <c r="B10" s="9" t="s">
        <v>116</v>
      </c>
      <c r="C10" s="1"/>
      <c r="D10" s="12" t="s">
        <v>0</v>
      </c>
      <c r="E10" s="10" t="s">
        <v>12</v>
      </c>
      <c r="F10" s="10" t="s">
        <v>13</v>
      </c>
      <c r="G10" s="10" t="s">
        <v>14</v>
      </c>
      <c r="H10" s="11" t="s">
        <v>15</v>
      </c>
      <c r="I10" s="11" t="s">
        <v>16</v>
      </c>
      <c r="J10" s="11" t="s">
        <v>17</v>
      </c>
      <c r="K10" s="11" t="s">
        <v>18</v>
      </c>
      <c r="L10" s="11" t="s">
        <v>19</v>
      </c>
      <c r="M10" s="2" t="s">
        <v>20</v>
      </c>
    </row>
    <row r="11" spans="1:27" ht="15.75" x14ac:dyDescent="0.25">
      <c r="A11" s="8" t="s">
        <v>7</v>
      </c>
      <c r="B11" s="9" t="s">
        <v>25</v>
      </c>
      <c r="D11" s="4" t="s">
        <v>1</v>
      </c>
      <c r="E11" s="15"/>
      <c r="F11" s="15"/>
      <c r="G11" s="15"/>
      <c r="H11" s="15"/>
      <c r="I11" s="15"/>
      <c r="J11" s="15"/>
      <c r="K11" s="15"/>
      <c r="L11" s="16"/>
    </row>
    <row r="12" spans="1:27" ht="15.75" x14ac:dyDescent="0.25">
      <c r="A12" s="8" t="s">
        <v>9</v>
      </c>
      <c r="B12" s="9" t="s">
        <v>41</v>
      </c>
      <c r="D12" s="5" t="s">
        <v>2</v>
      </c>
      <c r="E12" s="17"/>
      <c r="F12" s="17">
        <v>480</v>
      </c>
      <c r="G12" s="17">
        <v>200</v>
      </c>
      <c r="H12" s="17"/>
      <c r="I12" s="17"/>
      <c r="J12" s="17"/>
      <c r="K12" s="17">
        <v>1119.7998</v>
      </c>
      <c r="L12" s="18">
        <v>1637.768</v>
      </c>
      <c r="M12" s="36"/>
    </row>
    <row r="13" spans="1:27" ht="15.75" x14ac:dyDescent="0.25">
      <c r="A13" s="8" t="s">
        <v>11</v>
      </c>
      <c r="B13" s="9" t="s">
        <v>10</v>
      </c>
      <c r="D13" s="5" t="s">
        <v>3</v>
      </c>
      <c r="E13" s="17"/>
      <c r="F13" s="17"/>
      <c r="G13" s="17"/>
      <c r="H13" s="17"/>
      <c r="I13" s="17"/>
      <c r="J13" s="17"/>
      <c r="K13" s="17"/>
      <c r="L13" s="18"/>
    </row>
    <row r="14" spans="1:27" ht="15.75" x14ac:dyDescent="0.25">
      <c r="A14" s="8" t="s">
        <v>22</v>
      </c>
      <c r="B14" s="9" t="s">
        <v>110</v>
      </c>
      <c r="D14" s="5" t="s">
        <v>4</v>
      </c>
      <c r="E14" s="17"/>
      <c r="F14" s="17"/>
      <c r="G14" s="17"/>
      <c r="H14" s="17"/>
      <c r="I14" s="17"/>
      <c r="J14" s="17"/>
      <c r="K14" s="17">
        <v>252</v>
      </c>
      <c r="L14" s="18">
        <v>324</v>
      </c>
    </row>
    <row r="15" spans="1:27" ht="16.5" thickBot="1" x14ac:dyDescent="0.3">
      <c r="A15" s="8" t="s">
        <v>27</v>
      </c>
      <c r="B15" s="9" t="s">
        <v>30</v>
      </c>
      <c r="D15" s="6" t="s">
        <v>5</v>
      </c>
      <c r="E15" s="19"/>
      <c r="F15" s="19"/>
      <c r="G15" s="19"/>
      <c r="H15" s="19"/>
      <c r="I15" s="19"/>
      <c r="J15" s="19"/>
      <c r="K15" s="19"/>
      <c r="L15" s="20"/>
    </row>
    <row r="16" spans="1:27" ht="15.75" thickBot="1" x14ac:dyDescent="0.3">
      <c r="D16" s="3"/>
      <c r="E16" s="3"/>
      <c r="F16" s="3"/>
      <c r="G16" s="3"/>
      <c r="H16" s="3"/>
      <c r="I16" s="3"/>
      <c r="J16" s="3"/>
      <c r="K16" s="3"/>
      <c r="L16" s="3"/>
    </row>
    <row r="17" spans="1:13" ht="16.5" thickTop="1" thickBot="1" x14ac:dyDescent="0.3">
      <c r="D17" s="7" t="s">
        <v>21</v>
      </c>
      <c r="E17" s="21">
        <v>0</v>
      </c>
      <c r="F17" s="21">
        <v>480</v>
      </c>
      <c r="G17" s="21">
        <v>200</v>
      </c>
      <c r="H17" s="21">
        <v>0</v>
      </c>
      <c r="I17" s="21">
        <v>0</v>
      </c>
      <c r="J17" s="21">
        <v>0</v>
      </c>
      <c r="K17" s="21">
        <v>1371.7998</v>
      </c>
      <c r="L17" s="22">
        <v>1961.768</v>
      </c>
    </row>
    <row r="19" spans="1:13" ht="30.75" thickBot="1" x14ac:dyDescent="0.3">
      <c r="A19" s="8" t="s">
        <v>6</v>
      </c>
      <c r="B19" s="9" t="s">
        <v>117</v>
      </c>
      <c r="C19" s="1"/>
      <c r="D19" s="12" t="s">
        <v>0</v>
      </c>
      <c r="E19" s="10" t="s">
        <v>12</v>
      </c>
      <c r="F19" s="10" t="s">
        <v>13</v>
      </c>
      <c r="G19" s="10" t="s">
        <v>14</v>
      </c>
      <c r="H19" s="11" t="s">
        <v>15</v>
      </c>
      <c r="I19" s="11" t="s">
        <v>16</v>
      </c>
      <c r="J19" s="11" t="s">
        <v>17</v>
      </c>
      <c r="K19" s="11" t="s">
        <v>18</v>
      </c>
      <c r="L19" s="11" t="s">
        <v>19</v>
      </c>
      <c r="M19" s="2" t="s">
        <v>20</v>
      </c>
    </row>
    <row r="20" spans="1:13" ht="15.75" x14ac:dyDescent="0.25">
      <c r="A20" s="8" t="s">
        <v>7</v>
      </c>
      <c r="B20" s="9" t="s">
        <v>25</v>
      </c>
      <c r="D20" s="4" t="s">
        <v>1</v>
      </c>
      <c r="E20" s="15"/>
      <c r="F20" s="15"/>
      <c r="G20" s="15"/>
      <c r="H20" s="15"/>
      <c r="I20" s="15"/>
      <c r="J20" s="15"/>
      <c r="K20" s="15"/>
      <c r="L20" s="16"/>
      <c r="M20" s="35"/>
    </row>
    <row r="21" spans="1:13" ht="15.75" x14ac:dyDescent="0.25">
      <c r="A21" s="8" t="s">
        <v>9</v>
      </c>
      <c r="B21" s="9" t="s">
        <v>41</v>
      </c>
      <c r="D21" s="5" t="s">
        <v>2</v>
      </c>
      <c r="E21" s="17"/>
      <c r="F21" s="17">
        <v>480</v>
      </c>
      <c r="G21" s="17">
        <v>200</v>
      </c>
      <c r="H21" s="17"/>
      <c r="I21" s="17"/>
      <c r="J21" s="17"/>
      <c r="K21" s="17">
        <v>1119.7998</v>
      </c>
      <c r="L21" s="18">
        <v>1637.768</v>
      </c>
    </row>
    <row r="22" spans="1:13" ht="15.75" x14ac:dyDescent="0.25">
      <c r="A22" s="8" t="s">
        <v>11</v>
      </c>
      <c r="B22" s="9" t="s">
        <v>10</v>
      </c>
      <c r="D22" s="5" t="s">
        <v>3</v>
      </c>
      <c r="E22" s="17"/>
      <c r="F22" s="17"/>
      <c r="G22" s="17"/>
      <c r="H22" s="17"/>
      <c r="I22" s="17"/>
      <c r="J22" s="17"/>
      <c r="K22" s="17"/>
      <c r="L22" s="18"/>
    </row>
    <row r="23" spans="1:13" ht="15.75" x14ac:dyDescent="0.25">
      <c r="A23" s="8" t="s">
        <v>22</v>
      </c>
      <c r="B23" s="9" t="s">
        <v>110</v>
      </c>
      <c r="D23" s="5" t="s">
        <v>4</v>
      </c>
      <c r="E23" s="17"/>
      <c r="F23" s="17"/>
      <c r="G23" s="17"/>
      <c r="H23" s="17"/>
      <c r="I23" s="17"/>
      <c r="J23" s="17"/>
      <c r="K23" s="17">
        <v>252</v>
      </c>
      <c r="L23" s="18">
        <v>324</v>
      </c>
    </row>
    <row r="24" spans="1:13" ht="16.5" thickBot="1" x14ac:dyDescent="0.3">
      <c r="A24" s="8" t="s">
        <v>27</v>
      </c>
      <c r="B24" s="9" t="s">
        <v>30</v>
      </c>
      <c r="D24" s="6" t="s">
        <v>5</v>
      </c>
      <c r="E24" s="19"/>
      <c r="F24" s="19"/>
      <c r="G24" s="19"/>
      <c r="H24" s="19"/>
      <c r="I24" s="19"/>
      <c r="J24" s="19"/>
      <c r="K24" s="19"/>
      <c r="L24" s="20"/>
    </row>
    <row r="25" spans="1:13" ht="15.75" thickBot="1" x14ac:dyDescent="0.3">
      <c r="D25" s="3"/>
      <c r="E25" s="3"/>
      <c r="F25" s="3"/>
      <c r="G25" s="3"/>
      <c r="H25" s="3"/>
      <c r="I25" s="3"/>
      <c r="J25" s="3"/>
      <c r="K25" s="3"/>
      <c r="L25" s="3"/>
    </row>
    <row r="26" spans="1:13" ht="16.5" thickTop="1" thickBot="1" x14ac:dyDescent="0.3">
      <c r="D26" s="7" t="s">
        <v>21</v>
      </c>
      <c r="E26" s="21">
        <v>0</v>
      </c>
      <c r="F26" s="21">
        <v>480</v>
      </c>
      <c r="G26" s="21">
        <v>200</v>
      </c>
      <c r="H26" s="21">
        <v>0</v>
      </c>
      <c r="I26" s="21">
        <v>0</v>
      </c>
      <c r="J26" s="21">
        <v>0</v>
      </c>
      <c r="K26" s="21">
        <v>1371.7998</v>
      </c>
      <c r="L26" s="22">
        <v>1961.768</v>
      </c>
    </row>
    <row r="28" spans="1:13" ht="30.75" thickBot="1" x14ac:dyDescent="0.3">
      <c r="A28" s="8" t="s">
        <v>6</v>
      </c>
      <c r="B28" s="9" t="s">
        <v>118</v>
      </c>
      <c r="C28" s="1"/>
      <c r="D28" s="12" t="s">
        <v>0</v>
      </c>
      <c r="E28" s="10" t="s">
        <v>12</v>
      </c>
      <c r="F28" s="10" t="s">
        <v>13</v>
      </c>
      <c r="G28" s="10" t="s">
        <v>14</v>
      </c>
      <c r="H28" s="11" t="s">
        <v>15</v>
      </c>
      <c r="I28" s="11" t="s">
        <v>16</v>
      </c>
      <c r="J28" s="11" t="s">
        <v>17</v>
      </c>
      <c r="K28" s="11" t="s">
        <v>18</v>
      </c>
      <c r="L28" s="11" t="s">
        <v>19</v>
      </c>
      <c r="M28" s="2" t="s">
        <v>20</v>
      </c>
    </row>
    <row r="29" spans="1:13" ht="15.75" x14ac:dyDescent="0.25">
      <c r="A29" s="8" t="s">
        <v>7</v>
      </c>
      <c r="B29" s="9" t="s">
        <v>25</v>
      </c>
      <c r="D29" s="4" t="s">
        <v>1</v>
      </c>
      <c r="E29" s="15"/>
      <c r="F29" s="15"/>
      <c r="G29" s="15"/>
      <c r="H29" s="15"/>
      <c r="I29" s="15"/>
      <c r="J29" s="15"/>
      <c r="K29" s="15"/>
      <c r="L29" s="16"/>
    </row>
    <row r="30" spans="1:13" ht="15.75" x14ac:dyDescent="0.25">
      <c r="A30" s="8" t="s">
        <v>9</v>
      </c>
      <c r="B30" s="9" t="s">
        <v>41</v>
      </c>
      <c r="D30" s="5" t="s">
        <v>2</v>
      </c>
      <c r="E30" s="17"/>
      <c r="F30" s="17">
        <v>240</v>
      </c>
      <c r="G30" s="17">
        <v>100</v>
      </c>
      <c r="H30" s="17"/>
      <c r="I30" s="17"/>
      <c r="J30" s="17"/>
      <c r="K30" s="17">
        <v>559.8999</v>
      </c>
      <c r="L30" s="18">
        <v>818.88400000000001</v>
      </c>
    </row>
    <row r="31" spans="1:13" ht="15.75" x14ac:dyDescent="0.25">
      <c r="A31" s="8" t="s">
        <v>11</v>
      </c>
      <c r="B31" s="9" t="s">
        <v>10</v>
      </c>
      <c r="D31" s="5" t="s">
        <v>3</v>
      </c>
      <c r="E31" s="17"/>
      <c r="F31" s="17"/>
      <c r="G31" s="17"/>
      <c r="H31" s="17"/>
      <c r="I31" s="17"/>
      <c r="J31" s="17"/>
      <c r="K31" s="17"/>
      <c r="L31" s="18"/>
    </row>
    <row r="32" spans="1:13" ht="15.75" x14ac:dyDescent="0.25">
      <c r="A32" s="8" t="s">
        <v>22</v>
      </c>
      <c r="B32" s="9" t="s">
        <v>110</v>
      </c>
      <c r="D32" s="5" t="s">
        <v>4</v>
      </c>
      <c r="E32" s="17"/>
      <c r="F32" s="17"/>
      <c r="G32" s="17"/>
      <c r="H32" s="17"/>
      <c r="I32" s="17"/>
      <c r="J32" s="17"/>
      <c r="K32" s="17">
        <v>126</v>
      </c>
      <c r="L32" s="18">
        <v>162</v>
      </c>
    </row>
    <row r="33" spans="1:13" ht="16.5" thickBot="1" x14ac:dyDescent="0.3">
      <c r="A33" s="8" t="s">
        <v>27</v>
      </c>
      <c r="B33" s="9" t="s">
        <v>30</v>
      </c>
      <c r="D33" s="6" t="s">
        <v>5</v>
      </c>
      <c r="E33" s="19"/>
      <c r="F33" s="19"/>
      <c r="G33" s="19"/>
      <c r="H33" s="19"/>
      <c r="I33" s="19"/>
      <c r="J33" s="19"/>
      <c r="K33" s="19"/>
      <c r="L33" s="20"/>
    </row>
    <row r="34" spans="1:13" ht="15.75" thickBot="1" x14ac:dyDescent="0.3"/>
    <row r="35" spans="1:13" ht="16.5" thickTop="1" thickBot="1" x14ac:dyDescent="0.3">
      <c r="D35" s="7" t="s">
        <v>21</v>
      </c>
      <c r="E35" s="21">
        <v>0</v>
      </c>
      <c r="F35" s="21">
        <v>240</v>
      </c>
      <c r="G35" s="21">
        <v>100</v>
      </c>
      <c r="H35" s="21">
        <v>0</v>
      </c>
      <c r="I35" s="21">
        <v>0</v>
      </c>
      <c r="J35" s="21">
        <v>0</v>
      </c>
      <c r="K35" s="21">
        <v>685.8999</v>
      </c>
      <c r="L35" s="22">
        <v>980.88400000000001</v>
      </c>
    </row>
    <row r="37" spans="1:13" ht="30.75" thickBot="1" x14ac:dyDescent="0.3">
      <c r="A37" s="8" t="s">
        <v>6</v>
      </c>
      <c r="B37" s="9" t="s">
        <v>119</v>
      </c>
      <c r="C37" s="1"/>
      <c r="D37" s="12" t="s">
        <v>0</v>
      </c>
      <c r="E37" s="10" t="s">
        <v>12</v>
      </c>
      <c r="F37" s="10" t="s">
        <v>13</v>
      </c>
      <c r="G37" s="10" t="s">
        <v>14</v>
      </c>
      <c r="H37" s="11" t="s">
        <v>15</v>
      </c>
      <c r="I37" s="11" t="s">
        <v>16</v>
      </c>
      <c r="J37" s="11" t="s">
        <v>17</v>
      </c>
      <c r="K37" s="11" t="s">
        <v>18</v>
      </c>
      <c r="L37" s="11" t="s">
        <v>19</v>
      </c>
      <c r="M37" s="2" t="s">
        <v>20</v>
      </c>
    </row>
    <row r="38" spans="1:13" ht="15.75" x14ac:dyDescent="0.25">
      <c r="A38" s="8" t="s">
        <v>7</v>
      </c>
      <c r="B38" s="9" t="s">
        <v>25</v>
      </c>
      <c r="D38" s="4" t="s">
        <v>1</v>
      </c>
      <c r="E38" s="15"/>
      <c r="F38" s="15"/>
      <c r="G38" s="15"/>
      <c r="H38" s="15"/>
      <c r="I38" s="15"/>
      <c r="J38" s="15"/>
      <c r="K38" s="15"/>
      <c r="L38" s="16"/>
    </row>
    <row r="39" spans="1:13" ht="15.75" x14ac:dyDescent="0.25">
      <c r="A39" s="8" t="s">
        <v>9</v>
      </c>
      <c r="B39" s="9" t="s">
        <v>41</v>
      </c>
      <c r="D39" s="5" t="s">
        <v>2</v>
      </c>
      <c r="E39" s="17">
        <v>99.6</v>
      </c>
      <c r="F39" s="17">
        <v>603.6</v>
      </c>
      <c r="G39" s="17">
        <v>543.6</v>
      </c>
      <c r="H39" s="17"/>
      <c r="I39" s="17"/>
      <c r="J39" s="17">
        <v>160.43369999999999</v>
      </c>
      <c r="K39" s="17">
        <v>470.0421</v>
      </c>
      <c r="L39" s="18">
        <v>660.66060000000004</v>
      </c>
      <c r="M39" s="36"/>
    </row>
    <row r="40" spans="1:13" ht="15.75" x14ac:dyDescent="0.25">
      <c r="A40" s="8" t="s">
        <v>11</v>
      </c>
      <c r="B40" s="9" t="s">
        <v>10</v>
      </c>
      <c r="D40" s="5" t="s">
        <v>3</v>
      </c>
      <c r="E40" s="17"/>
      <c r="F40" s="17"/>
      <c r="G40" s="17"/>
      <c r="H40" s="17"/>
      <c r="I40" s="17"/>
      <c r="J40" s="17"/>
      <c r="K40" s="17"/>
      <c r="L40" s="18"/>
    </row>
    <row r="41" spans="1:13" ht="15.75" x14ac:dyDescent="0.25">
      <c r="A41" s="8" t="s">
        <v>22</v>
      </c>
      <c r="B41" s="9" t="s">
        <v>110</v>
      </c>
      <c r="D41" s="5" t="s">
        <v>4</v>
      </c>
      <c r="E41" s="17"/>
      <c r="F41" s="17"/>
      <c r="G41" s="17"/>
      <c r="H41" s="17"/>
      <c r="I41" s="17"/>
      <c r="J41" s="17">
        <v>81</v>
      </c>
      <c r="K41" s="17">
        <v>216</v>
      </c>
      <c r="L41" s="18">
        <v>270</v>
      </c>
    </row>
    <row r="42" spans="1:13" ht="16.5" thickBot="1" x14ac:dyDescent="0.3">
      <c r="A42" s="8" t="s">
        <v>27</v>
      </c>
      <c r="B42" s="9" t="s">
        <v>30</v>
      </c>
      <c r="D42" s="6" t="s">
        <v>5</v>
      </c>
      <c r="E42" s="19"/>
      <c r="F42" s="19"/>
      <c r="G42" s="19"/>
      <c r="H42" s="19"/>
      <c r="I42" s="19"/>
      <c r="J42" s="19">
        <v>50.2881</v>
      </c>
      <c r="K42" s="19">
        <v>147.00959999999998</v>
      </c>
      <c r="L42" s="20">
        <v>206.172</v>
      </c>
    </row>
    <row r="43" spans="1:13" ht="15.75" thickBot="1" x14ac:dyDescent="0.3">
      <c r="D43" s="3"/>
      <c r="E43" s="3"/>
      <c r="F43" s="3"/>
      <c r="G43" s="3"/>
      <c r="H43" s="3"/>
      <c r="I43" s="3"/>
      <c r="J43" s="3"/>
      <c r="K43" s="3"/>
      <c r="L43" s="3"/>
    </row>
    <row r="44" spans="1:13" ht="16.5" thickTop="1" thickBot="1" x14ac:dyDescent="0.3">
      <c r="D44" s="7" t="s">
        <v>21</v>
      </c>
      <c r="E44" s="21">
        <v>99.6</v>
      </c>
      <c r="F44" s="21">
        <v>603.6</v>
      </c>
      <c r="G44" s="21">
        <v>543.6</v>
      </c>
      <c r="H44" s="21">
        <v>0</v>
      </c>
      <c r="I44" s="21">
        <v>0</v>
      </c>
      <c r="J44" s="21">
        <v>291.72179999999997</v>
      </c>
      <c r="K44" s="21">
        <v>833.05169999999998</v>
      </c>
      <c r="L44" s="22">
        <v>1136.8326</v>
      </c>
    </row>
    <row r="46" spans="1:13" ht="30.75" thickBot="1" x14ac:dyDescent="0.3">
      <c r="A46" s="8" t="s">
        <v>6</v>
      </c>
      <c r="B46" s="9" t="s">
        <v>120</v>
      </c>
      <c r="C46" s="1"/>
      <c r="D46" s="12" t="s">
        <v>0</v>
      </c>
      <c r="E46" s="10" t="s">
        <v>12</v>
      </c>
      <c r="F46" s="10" t="s">
        <v>13</v>
      </c>
      <c r="G46" s="10" t="s">
        <v>14</v>
      </c>
      <c r="H46" s="11" t="s">
        <v>15</v>
      </c>
      <c r="I46" s="11" t="s">
        <v>16</v>
      </c>
      <c r="J46" s="11" t="s">
        <v>17</v>
      </c>
      <c r="K46" s="11" t="s">
        <v>18</v>
      </c>
      <c r="L46" s="11" t="s">
        <v>19</v>
      </c>
      <c r="M46" s="2" t="s">
        <v>20</v>
      </c>
    </row>
    <row r="47" spans="1:13" ht="15.75" x14ac:dyDescent="0.25">
      <c r="A47" s="8" t="s">
        <v>7</v>
      </c>
      <c r="B47" s="9" t="s">
        <v>25</v>
      </c>
      <c r="D47" s="4" t="s">
        <v>1</v>
      </c>
      <c r="E47" s="15"/>
      <c r="F47" s="15"/>
      <c r="G47" s="15"/>
      <c r="H47" s="15"/>
      <c r="I47" s="15"/>
      <c r="J47" s="15"/>
      <c r="K47" s="15"/>
      <c r="L47" s="16"/>
    </row>
    <row r="48" spans="1:13" ht="15.75" x14ac:dyDescent="0.25">
      <c r="A48" s="8" t="s">
        <v>9</v>
      </c>
      <c r="B48" s="9" t="s">
        <v>41</v>
      </c>
      <c r="D48" s="5" t="s">
        <v>2</v>
      </c>
      <c r="E48" s="17">
        <v>66.400000000000006</v>
      </c>
      <c r="F48" s="17">
        <v>402.40000000000003</v>
      </c>
      <c r="G48" s="17">
        <v>362.40000000000003</v>
      </c>
      <c r="H48" s="17"/>
      <c r="I48" s="17"/>
      <c r="J48" s="17">
        <v>106.95580000000001</v>
      </c>
      <c r="K48" s="17">
        <v>313.3614</v>
      </c>
      <c r="L48" s="18">
        <v>440.44040000000007</v>
      </c>
      <c r="M48" s="36"/>
    </row>
    <row r="49" spans="1:13" ht="15.75" x14ac:dyDescent="0.25">
      <c r="A49" s="8" t="s">
        <v>11</v>
      </c>
      <c r="B49" s="9" t="s">
        <v>10</v>
      </c>
      <c r="D49" s="5" t="s">
        <v>3</v>
      </c>
      <c r="E49" s="17"/>
      <c r="F49" s="17"/>
      <c r="G49" s="17"/>
      <c r="H49" s="17"/>
      <c r="I49" s="17"/>
      <c r="J49" s="17"/>
      <c r="K49" s="17"/>
      <c r="L49" s="18"/>
    </row>
    <row r="50" spans="1:13" ht="15.75" x14ac:dyDescent="0.25">
      <c r="A50" s="8" t="s">
        <v>22</v>
      </c>
      <c r="B50" s="9" t="s">
        <v>110</v>
      </c>
      <c r="D50" s="5" t="s">
        <v>4</v>
      </c>
      <c r="E50" s="17"/>
      <c r="F50" s="17"/>
      <c r="G50" s="17"/>
      <c r="H50" s="17"/>
      <c r="I50" s="17"/>
      <c r="J50" s="17">
        <v>54</v>
      </c>
      <c r="K50" s="17">
        <v>144</v>
      </c>
      <c r="L50" s="18">
        <v>180</v>
      </c>
    </row>
    <row r="51" spans="1:13" ht="16.5" thickBot="1" x14ac:dyDescent="0.3">
      <c r="A51" s="8" t="s">
        <v>27</v>
      </c>
      <c r="B51" s="9" t="s">
        <v>30</v>
      </c>
      <c r="D51" s="6" t="s">
        <v>5</v>
      </c>
      <c r="E51" s="19"/>
      <c r="F51" s="19"/>
      <c r="G51" s="19"/>
      <c r="H51" s="19"/>
      <c r="I51" s="19"/>
      <c r="J51" s="19">
        <v>33.525400000000005</v>
      </c>
      <c r="K51" s="19">
        <v>98.006399999999999</v>
      </c>
      <c r="L51" s="20">
        <v>137.44800000000001</v>
      </c>
    </row>
    <row r="52" spans="1:13" ht="15.75" thickBot="1" x14ac:dyDescent="0.3">
      <c r="D52" s="3"/>
      <c r="E52" s="3"/>
      <c r="F52" s="3"/>
      <c r="G52" s="3"/>
      <c r="H52" s="3"/>
      <c r="I52" s="3"/>
      <c r="J52" s="3"/>
      <c r="K52" s="3"/>
      <c r="L52" s="3"/>
    </row>
    <row r="53" spans="1:13" ht="16.5" thickTop="1" thickBot="1" x14ac:dyDescent="0.3">
      <c r="D53" s="7" t="s">
        <v>21</v>
      </c>
      <c r="E53" s="21">
        <v>66.400000000000006</v>
      </c>
      <c r="F53" s="21">
        <v>402.40000000000003</v>
      </c>
      <c r="G53" s="21">
        <v>362.40000000000003</v>
      </c>
      <c r="H53" s="21">
        <v>0</v>
      </c>
      <c r="I53" s="21">
        <v>0</v>
      </c>
      <c r="J53" s="21">
        <v>194.4812</v>
      </c>
      <c r="K53" s="21">
        <v>555.36779999999999</v>
      </c>
      <c r="L53" s="22">
        <v>757.88840000000005</v>
      </c>
    </row>
    <row r="55" spans="1:13" ht="30.75" thickBot="1" x14ac:dyDescent="0.3">
      <c r="A55" s="8" t="s">
        <v>6</v>
      </c>
      <c r="B55" s="9" t="s">
        <v>121</v>
      </c>
      <c r="C55" s="1"/>
      <c r="D55" s="12" t="s">
        <v>0</v>
      </c>
      <c r="E55" s="10" t="s">
        <v>12</v>
      </c>
      <c r="F55" s="10" t="s">
        <v>13</v>
      </c>
      <c r="G55" s="10" t="s">
        <v>14</v>
      </c>
      <c r="H55" s="11" t="s">
        <v>15</v>
      </c>
      <c r="I55" s="11" t="s">
        <v>16</v>
      </c>
      <c r="J55" s="11" t="s">
        <v>17</v>
      </c>
      <c r="K55" s="11" t="s">
        <v>18</v>
      </c>
      <c r="L55" s="11" t="s">
        <v>19</v>
      </c>
      <c r="M55" s="2" t="s">
        <v>20</v>
      </c>
    </row>
    <row r="56" spans="1:13" ht="15.75" x14ac:dyDescent="0.25">
      <c r="A56" s="8" t="s">
        <v>7</v>
      </c>
      <c r="B56" s="9" t="s">
        <v>25</v>
      </c>
      <c r="D56" s="4" t="s">
        <v>1</v>
      </c>
      <c r="E56" s="15"/>
      <c r="F56" s="15"/>
      <c r="G56" s="15"/>
      <c r="H56" s="15"/>
      <c r="I56" s="15"/>
      <c r="J56" s="15"/>
      <c r="K56" s="15"/>
      <c r="L56" s="16"/>
    </row>
    <row r="57" spans="1:13" ht="15.75" x14ac:dyDescent="0.25">
      <c r="A57" s="8" t="s">
        <v>9</v>
      </c>
      <c r="B57" s="9" t="s">
        <v>41</v>
      </c>
      <c r="D57" s="5" t="s">
        <v>2</v>
      </c>
      <c r="E57" s="17">
        <v>66.400000000000006</v>
      </c>
      <c r="F57" s="17">
        <v>402.40000000000003</v>
      </c>
      <c r="G57" s="17">
        <v>362.40000000000003</v>
      </c>
      <c r="H57" s="17"/>
      <c r="I57" s="17"/>
      <c r="J57" s="17">
        <v>106.95580000000001</v>
      </c>
      <c r="K57" s="17">
        <v>313.3614</v>
      </c>
      <c r="L57" s="18">
        <v>440.44040000000007</v>
      </c>
      <c r="M57" s="36"/>
    </row>
    <row r="58" spans="1:13" ht="15.75" x14ac:dyDescent="0.25">
      <c r="A58" s="8" t="s">
        <v>11</v>
      </c>
      <c r="B58" s="9" t="s">
        <v>10</v>
      </c>
      <c r="D58" s="5" t="s">
        <v>3</v>
      </c>
      <c r="E58" s="17"/>
      <c r="F58" s="17"/>
      <c r="G58" s="17"/>
      <c r="H58" s="17"/>
      <c r="I58" s="17"/>
      <c r="J58" s="17"/>
      <c r="K58" s="17"/>
      <c r="L58" s="18"/>
    </row>
    <row r="59" spans="1:13" ht="15.75" x14ac:dyDescent="0.25">
      <c r="A59" s="8" t="s">
        <v>22</v>
      </c>
      <c r="B59" s="9" t="s">
        <v>110</v>
      </c>
      <c r="D59" s="5" t="s">
        <v>4</v>
      </c>
      <c r="E59" s="17"/>
      <c r="F59" s="17"/>
      <c r="G59" s="17"/>
      <c r="H59" s="17"/>
      <c r="I59" s="17"/>
      <c r="J59" s="17">
        <v>54</v>
      </c>
      <c r="K59" s="17">
        <v>144</v>
      </c>
      <c r="L59" s="18">
        <v>180</v>
      </c>
    </row>
    <row r="60" spans="1:13" ht="16.5" thickBot="1" x14ac:dyDescent="0.3">
      <c r="A60" s="8" t="s">
        <v>27</v>
      </c>
      <c r="B60" s="9" t="s">
        <v>30</v>
      </c>
      <c r="D60" s="6" t="s">
        <v>5</v>
      </c>
      <c r="E60" s="19"/>
      <c r="F60" s="19"/>
      <c r="G60" s="19"/>
      <c r="H60" s="19"/>
      <c r="I60" s="19"/>
      <c r="J60" s="19">
        <v>33.525400000000005</v>
      </c>
      <c r="K60" s="19">
        <v>98.006399999999999</v>
      </c>
      <c r="L60" s="20">
        <v>137.44800000000001</v>
      </c>
    </row>
    <row r="61" spans="1:13" ht="15.75" thickBot="1" x14ac:dyDescent="0.3">
      <c r="D61" s="3"/>
      <c r="E61" s="3"/>
      <c r="F61" s="3"/>
      <c r="G61" s="3"/>
      <c r="H61" s="3"/>
      <c r="I61" s="3"/>
      <c r="J61" s="3"/>
      <c r="K61" s="3"/>
      <c r="L61" s="3"/>
    </row>
    <row r="62" spans="1:13" ht="16.5" thickTop="1" thickBot="1" x14ac:dyDescent="0.3">
      <c r="D62" s="7" t="s">
        <v>21</v>
      </c>
      <c r="E62" s="21">
        <v>66.400000000000006</v>
      </c>
      <c r="F62" s="21">
        <v>402.40000000000003</v>
      </c>
      <c r="G62" s="21">
        <v>362.40000000000003</v>
      </c>
      <c r="H62" s="21">
        <v>0</v>
      </c>
      <c r="I62" s="21">
        <v>0</v>
      </c>
      <c r="J62" s="21">
        <v>194.4812</v>
      </c>
      <c r="K62" s="21">
        <v>555.36779999999999</v>
      </c>
      <c r="L62" s="22">
        <v>757.88840000000005</v>
      </c>
    </row>
    <row r="64" spans="1:13" ht="30.75" thickBot="1" x14ac:dyDescent="0.3">
      <c r="A64" s="8" t="s">
        <v>6</v>
      </c>
      <c r="B64" s="9" t="s">
        <v>122</v>
      </c>
      <c r="C64" s="1"/>
      <c r="D64" s="12" t="s">
        <v>0</v>
      </c>
      <c r="E64" s="10" t="s">
        <v>12</v>
      </c>
      <c r="F64" s="10" t="s">
        <v>13</v>
      </c>
      <c r="G64" s="10" t="s">
        <v>14</v>
      </c>
      <c r="H64" s="11" t="s">
        <v>15</v>
      </c>
      <c r="I64" s="11" t="s">
        <v>16</v>
      </c>
      <c r="J64" s="11" t="s">
        <v>17</v>
      </c>
      <c r="K64" s="11" t="s">
        <v>18</v>
      </c>
      <c r="L64" s="11" t="s">
        <v>19</v>
      </c>
      <c r="M64" s="2" t="s">
        <v>20</v>
      </c>
    </row>
    <row r="65" spans="1:13" ht="15.75" x14ac:dyDescent="0.25">
      <c r="A65" s="8" t="s">
        <v>7</v>
      </c>
      <c r="B65" s="9" t="s">
        <v>25</v>
      </c>
      <c r="D65" s="4" t="s">
        <v>1</v>
      </c>
      <c r="E65" s="15"/>
      <c r="F65" s="15"/>
      <c r="G65" s="15"/>
      <c r="H65" s="15"/>
      <c r="I65" s="15"/>
      <c r="J65" s="15"/>
      <c r="K65" s="15"/>
      <c r="L65" s="16"/>
    </row>
    <row r="66" spans="1:13" ht="15.75" x14ac:dyDescent="0.25">
      <c r="A66" s="8" t="s">
        <v>9</v>
      </c>
      <c r="B66" s="9" t="s">
        <v>41</v>
      </c>
      <c r="D66" s="5" t="s">
        <v>2</v>
      </c>
      <c r="E66" s="17">
        <v>33.200000000000003</v>
      </c>
      <c r="F66" s="17">
        <v>201.20000000000002</v>
      </c>
      <c r="G66" s="17">
        <v>181.20000000000002</v>
      </c>
      <c r="H66" s="17"/>
      <c r="I66" s="17"/>
      <c r="J66" s="17">
        <v>53.477900000000005</v>
      </c>
      <c r="K66" s="17">
        <v>156.6807</v>
      </c>
      <c r="L66" s="18">
        <v>220.22020000000003</v>
      </c>
      <c r="M66" s="36"/>
    </row>
    <row r="67" spans="1:13" ht="15.75" x14ac:dyDescent="0.25">
      <c r="A67" s="8" t="s">
        <v>11</v>
      </c>
      <c r="B67" s="9" t="s">
        <v>10</v>
      </c>
      <c r="D67" s="5" t="s">
        <v>3</v>
      </c>
      <c r="E67" s="17"/>
      <c r="F67" s="17"/>
      <c r="G67" s="17"/>
      <c r="H67" s="17"/>
      <c r="I67" s="17"/>
      <c r="J67" s="17"/>
      <c r="K67" s="17"/>
      <c r="L67" s="18"/>
    </row>
    <row r="68" spans="1:13" ht="15.75" x14ac:dyDescent="0.25">
      <c r="A68" s="8" t="s">
        <v>22</v>
      </c>
      <c r="B68" s="9" t="s">
        <v>110</v>
      </c>
      <c r="D68" s="5" t="s">
        <v>4</v>
      </c>
      <c r="E68" s="17"/>
      <c r="F68" s="17"/>
      <c r="G68" s="17"/>
      <c r="H68" s="17"/>
      <c r="I68" s="17"/>
      <c r="J68" s="17">
        <v>27</v>
      </c>
      <c r="K68" s="17">
        <v>72</v>
      </c>
      <c r="L68" s="18">
        <v>90</v>
      </c>
    </row>
    <row r="69" spans="1:13" ht="16.5" thickBot="1" x14ac:dyDescent="0.3">
      <c r="A69" s="8" t="s">
        <v>27</v>
      </c>
      <c r="B69" s="9" t="s">
        <v>30</v>
      </c>
      <c r="D69" s="6" t="s">
        <v>5</v>
      </c>
      <c r="E69" s="19"/>
      <c r="F69" s="19"/>
      <c r="G69" s="19"/>
      <c r="H69" s="19"/>
      <c r="I69" s="19"/>
      <c r="J69" s="19">
        <v>16.762700000000002</v>
      </c>
      <c r="K69" s="19">
        <v>49.0032</v>
      </c>
      <c r="L69" s="20">
        <v>68.724000000000004</v>
      </c>
    </row>
    <row r="70" spans="1:13" ht="15.75" thickBot="1" x14ac:dyDescent="0.3">
      <c r="D70" s="3"/>
      <c r="E70" s="3"/>
      <c r="F70" s="3"/>
      <c r="G70" s="3"/>
      <c r="H70" s="3"/>
      <c r="I70" s="3"/>
      <c r="J70" s="3"/>
      <c r="K70" s="3"/>
      <c r="L70" s="3"/>
    </row>
    <row r="71" spans="1:13" ht="16.5" thickTop="1" thickBot="1" x14ac:dyDescent="0.3">
      <c r="D71" s="7" t="s">
        <v>21</v>
      </c>
      <c r="E71" s="21">
        <v>33.200000000000003</v>
      </c>
      <c r="F71" s="21">
        <v>201.20000000000002</v>
      </c>
      <c r="G71" s="21">
        <v>181.20000000000002</v>
      </c>
      <c r="H71" s="21">
        <v>0</v>
      </c>
      <c r="I71" s="21">
        <v>0</v>
      </c>
      <c r="J71" s="21">
        <v>97.240600000000001</v>
      </c>
      <c r="K71" s="21">
        <v>277.68389999999999</v>
      </c>
      <c r="L71" s="22">
        <v>378.94420000000002</v>
      </c>
    </row>
    <row r="73" spans="1:13" ht="30.75" thickBot="1" x14ac:dyDescent="0.3">
      <c r="A73" s="8" t="s">
        <v>6</v>
      </c>
      <c r="B73" s="9" t="s">
        <v>123</v>
      </c>
      <c r="C73" s="1"/>
      <c r="D73" s="12" t="s">
        <v>0</v>
      </c>
      <c r="E73" s="10" t="s">
        <v>12</v>
      </c>
      <c r="F73" s="10" t="s">
        <v>13</v>
      </c>
      <c r="G73" s="10" t="s">
        <v>14</v>
      </c>
      <c r="H73" s="11" t="s">
        <v>15</v>
      </c>
      <c r="I73" s="11" t="s">
        <v>16</v>
      </c>
      <c r="J73" s="11" t="s">
        <v>17</v>
      </c>
      <c r="K73" s="11" t="s">
        <v>18</v>
      </c>
      <c r="L73" s="11" t="s">
        <v>19</v>
      </c>
      <c r="M73" s="2" t="s">
        <v>20</v>
      </c>
    </row>
    <row r="74" spans="1:13" ht="15.75" x14ac:dyDescent="0.25">
      <c r="A74" s="8" t="s">
        <v>7</v>
      </c>
      <c r="B74" s="9" t="s">
        <v>25</v>
      </c>
      <c r="D74" s="4" t="s">
        <v>1</v>
      </c>
      <c r="E74" s="15"/>
      <c r="F74" s="15"/>
      <c r="G74" s="15"/>
      <c r="H74" s="15"/>
      <c r="I74" s="15"/>
      <c r="J74" s="15"/>
      <c r="K74" s="15"/>
      <c r="L74" s="16"/>
    </row>
    <row r="75" spans="1:13" ht="15.75" x14ac:dyDescent="0.25">
      <c r="A75" s="8" t="s">
        <v>9</v>
      </c>
      <c r="B75" s="9" t="s">
        <v>41</v>
      </c>
      <c r="D75" s="5" t="s">
        <v>2</v>
      </c>
      <c r="E75" s="17">
        <v>33.200000000000003</v>
      </c>
      <c r="F75" s="17">
        <v>201.20000000000002</v>
      </c>
      <c r="G75" s="17">
        <v>181.20000000000002</v>
      </c>
      <c r="H75" s="17"/>
      <c r="I75" s="17"/>
      <c r="J75" s="17">
        <v>53.477900000000005</v>
      </c>
      <c r="K75" s="17">
        <v>156.6807</v>
      </c>
      <c r="L75" s="18">
        <v>220.22020000000003</v>
      </c>
      <c r="M75" s="36"/>
    </row>
    <row r="76" spans="1:13" ht="15.75" x14ac:dyDescent="0.25">
      <c r="A76" s="8" t="s">
        <v>11</v>
      </c>
      <c r="B76" s="9" t="s">
        <v>10</v>
      </c>
      <c r="D76" s="5" t="s">
        <v>3</v>
      </c>
      <c r="E76" s="17"/>
      <c r="F76" s="17"/>
      <c r="G76" s="17"/>
      <c r="H76" s="17"/>
      <c r="I76" s="17"/>
      <c r="J76" s="17"/>
      <c r="K76" s="17"/>
      <c r="L76" s="18"/>
    </row>
    <row r="77" spans="1:13" ht="15.75" x14ac:dyDescent="0.25">
      <c r="A77" s="8" t="s">
        <v>22</v>
      </c>
      <c r="B77" s="9" t="s">
        <v>110</v>
      </c>
      <c r="D77" s="5" t="s">
        <v>4</v>
      </c>
      <c r="E77" s="17"/>
      <c r="F77" s="17"/>
      <c r="G77" s="17"/>
      <c r="H77" s="17"/>
      <c r="I77" s="17"/>
      <c r="J77" s="17">
        <v>27</v>
      </c>
      <c r="K77" s="17">
        <v>72</v>
      </c>
      <c r="L77" s="18">
        <v>90</v>
      </c>
    </row>
    <row r="78" spans="1:13" ht="16.5" thickBot="1" x14ac:dyDescent="0.3">
      <c r="A78" s="8" t="s">
        <v>27</v>
      </c>
      <c r="B78" s="9" t="s">
        <v>30</v>
      </c>
      <c r="D78" s="6" t="s">
        <v>5</v>
      </c>
      <c r="E78" s="19"/>
      <c r="F78" s="19"/>
      <c r="G78" s="19"/>
      <c r="H78" s="19"/>
      <c r="I78" s="19"/>
      <c r="J78" s="19">
        <v>16.762700000000002</v>
      </c>
      <c r="K78" s="19">
        <v>49.0032</v>
      </c>
      <c r="L78" s="20">
        <v>68.724000000000004</v>
      </c>
    </row>
    <row r="79" spans="1:13" ht="15.75" thickBot="1" x14ac:dyDescent="0.3">
      <c r="D79" s="3"/>
      <c r="E79" s="3"/>
      <c r="F79" s="3"/>
      <c r="G79" s="3"/>
      <c r="H79" s="3"/>
      <c r="I79" s="3"/>
      <c r="J79" s="3"/>
      <c r="K79" s="3"/>
      <c r="L79" s="3"/>
    </row>
    <row r="80" spans="1:13" ht="16.5" thickTop="1" thickBot="1" x14ac:dyDescent="0.3">
      <c r="D80" s="7" t="s">
        <v>21</v>
      </c>
      <c r="E80" s="21">
        <v>33.200000000000003</v>
      </c>
      <c r="F80" s="21">
        <v>201.20000000000002</v>
      </c>
      <c r="G80" s="21">
        <v>181.20000000000002</v>
      </c>
      <c r="H80" s="21">
        <v>0</v>
      </c>
      <c r="I80" s="21">
        <v>0</v>
      </c>
      <c r="J80" s="21">
        <v>97.240600000000001</v>
      </c>
      <c r="K80" s="21">
        <v>277.68389999999999</v>
      </c>
      <c r="L80" s="22">
        <v>378.94420000000002</v>
      </c>
    </row>
    <row r="82" spans="1:13" ht="30.75" thickBot="1" x14ac:dyDescent="0.3">
      <c r="A82" s="8" t="s">
        <v>6</v>
      </c>
      <c r="B82" s="9" t="s">
        <v>124</v>
      </c>
      <c r="C82" s="1"/>
      <c r="D82" s="12" t="s">
        <v>0</v>
      </c>
      <c r="E82" s="10" t="s">
        <v>12</v>
      </c>
      <c r="F82" s="10" t="s">
        <v>13</v>
      </c>
      <c r="G82" s="10" t="s">
        <v>14</v>
      </c>
      <c r="H82" s="11" t="s">
        <v>15</v>
      </c>
      <c r="I82" s="11" t="s">
        <v>16</v>
      </c>
      <c r="J82" s="11" t="s">
        <v>17</v>
      </c>
      <c r="K82" s="11" t="s">
        <v>18</v>
      </c>
      <c r="L82" s="11" t="s">
        <v>19</v>
      </c>
      <c r="M82" s="2" t="s">
        <v>20</v>
      </c>
    </row>
    <row r="83" spans="1:13" ht="15.75" x14ac:dyDescent="0.25">
      <c r="A83" s="8" t="s">
        <v>7</v>
      </c>
      <c r="B83" s="9" t="s">
        <v>25</v>
      </c>
      <c r="D83" s="4" t="s">
        <v>1</v>
      </c>
      <c r="E83" s="15"/>
      <c r="F83" s="15"/>
      <c r="G83" s="15"/>
      <c r="H83" s="15"/>
      <c r="I83" s="15"/>
      <c r="J83" s="15"/>
      <c r="K83" s="15"/>
      <c r="L83" s="16"/>
    </row>
    <row r="84" spans="1:13" ht="15.75" x14ac:dyDescent="0.25">
      <c r="A84" s="8" t="s">
        <v>9</v>
      </c>
      <c r="B84" s="9" t="s">
        <v>41</v>
      </c>
      <c r="D84" s="5" t="s">
        <v>2</v>
      </c>
      <c r="E84" s="17">
        <v>33.200000000000003</v>
      </c>
      <c r="F84" s="17">
        <v>201.20000000000002</v>
      </c>
      <c r="G84" s="17">
        <v>181.20000000000002</v>
      </c>
      <c r="H84" s="17"/>
      <c r="I84" s="17"/>
      <c r="J84" s="17">
        <v>53.477900000000005</v>
      </c>
      <c r="K84" s="17">
        <v>156.6807</v>
      </c>
      <c r="L84" s="18">
        <v>220.22020000000003</v>
      </c>
      <c r="M84" s="36"/>
    </row>
    <row r="85" spans="1:13" ht="15.75" x14ac:dyDescent="0.25">
      <c r="A85" s="8" t="s">
        <v>11</v>
      </c>
      <c r="B85" s="9" t="s">
        <v>10</v>
      </c>
      <c r="D85" s="5" t="s">
        <v>3</v>
      </c>
      <c r="E85" s="17"/>
      <c r="F85" s="17"/>
      <c r="G85" s="17"/>
      <c r="H85" s="17"/>
      <c r="I85" s="17"/>
      <c r="J85" s="17"/>
      <c r="K85" s="17"/>
      <c r="L85" s="18"/>
    </row>
    <row r="86" spans="1:13" ht="15.75" x14ac:dyDescent="0.25">
      <c r="A86" s="8" t="s">
        <v>22</v>
      </c>
      <c r="B86" s="9" t="s">
        <v>110</v>
      </c>
      <c r="D86" s="5" t="s">
        <v>4</v>
      </c>
      <c r="E86" s="17"/>
      <c r="F86" s="17"/>
      <c r="G86" s="17"/>
      <c r="H86" s="17"/>
      <c r="I86" s="17"/>
      <c r="J86" s="17">
        <v>27</v>
      </c>
      <c r="K86" s="17">
        <v>72</v>
      </c>
      <c r="L86" s="18">
        <v>90</v>
      </c>
    </row>
    <row r="87" spans="1:13" ht="16.5" thickBot="1" x14ac:dyDescent="0.3">
      <c r="A87" s="8" t="s">
        <v>27</v>
      </c>
      <c r="B87" s="9" t="s">
        <v>30</v>
      </c>
      <c r="D87" s="6" t="s">
        <v>5</v>
      </c>
      <c r="E87" s="19"/>
      <c r="F87" s="19"/>
      <c r="G87" s="19"/>
      <c r="H87" s="19"/>
      <c r="I87" s="19"/>
      <c r="J87" s="19">
        <v>16.762700000000002</v>
      </c>
      <c r="K87" s="19">
        <v>49.0032</v>
      </c>
      <c r="L87" s="20">
        <v>68.724000000000004</v>
      </c>
    </row>
    <row r="88" spans="1:13" ht="15.75" thickBot="1" x14ac:dyDescent="0.3">
      <c r="D88" s="3"/>
      <c r="E88" s="3"/>
      <c r="F88" s="3"/>
      <c r="G88" s="3"/>
      <c r="H88" s="3"/>
      <c r="I88" s="3"/>
      <c r="J88" s="3"/>
      <c r="K88" s="3"/>
      <c r="L88" s="3"/>
    </row>
    <row r="89" spans="1:13" ht="16.5" thickTop="1" thickBot="1" x14ac:dyDescent="0.3">
      <c r="D89" s="7" t="s">
        <v>21</v>
      </c>
      <c r="E89" s="21">
        <v>33.200000000000003</v>
      </c>
      <c r="F89" s="21">
        <v>201.20000000000002</v>
      </c>
      <c r="G89" s="21">
        <v>181.20000000000002</v>
      </c>
      <c r="H89" s="21">
        <v>0</v>
      </c>
      <c r="I89" s="21">
        <v>0</v>
      </c>
      <c r="J89" s="21">
        <v>97.240600000000001</v>
      </c>
      <c r="K89" s="21">
        <v>277.68389999999999</v>
      </c>
      <c r="L89" s="22">
        <v>378.94420000000002</v>
      </c>
    </row>
    <row r="91" spans="1:13" ht="30.75" thickBot="1" x14ac:dyDescent="0.3">
      <c r="A91" s="8" t="s">
        <v>6</v>
      </c>
      <c r="B91" s="9" t="s">
        <v>111</v>
      </c>
      <c r="C91" s="1"/>
      <c r="D91" s="12" t="s">
        <v>0</v>
      </c>
      <c r="E91" s="10" t="s">
        <v>12</v>
      </c>
      <c r="F91" s="10" t="s">
        <v>13</v>
      </c>
      <c r="G91" s="10" t="s">
        <v>14</v>
      </c>
      <c r="H91" s="11" t="s">
        <v>15</v>
      </c>
      <c r="I91" s="11" t="s">
        <v>16</v>
      </c>
      <c r="J91" s="11" t="s">
        <v>17</v>
      </c>
      <c r="K91" s="11" t="s">
        <v>18</v>
      </c>
      <c r="L91" s="11" t="s">
        <v>19</v>
      </c>
      <c r="M91" s="2" t="s">
        <v>20</v>
      </c>
    </row>
    <row r="92" spans="1:13" ht="15.75" x14ac:dyDescent="0.25">
      <c r="A92" s="8" t="s">
        <v>7</v>
      </c>
      <c r="B92" s="9" t="s">
        <v>25</v>
      </c>
      <c r="D92" s="4" t="s">
        <v>1</v>
      </c>
      <c r="E92" s="15"/>
      <c r="F92" s="15"/>
      <c r="G92" s="15"/>
      <c r="H92" s="15"/>
      <c r="I92" s="15"/>
      <c r="J92" s="15"/>
      <c r="K92" s="15"/>
      <c r="L92" s="16"/>
      <c r="M92" s="35" t="s">
        <v>112</v>
      </c>
    </row>
    <row r="93" spans="1:13" ht="15.75" x14ac:dyDescent="0.25">
      <c r="A93" s="8" t="s">
        <v>9</v>
      </c>
      <c r="B93" s="9" t="s">
        <v>41</v>
      </c>
      <c r="D93" s="5" t="s">
        <v>2</v>
      </c>
      <c r="E93" s="17"/>
      <c r="F93" s="17"/>
      <c r="G93" s="17"/>
      <c r="H93" s="17"/>
      <c r="I93" s="17"/>
      <c r="J93" s="17"/>
      <c r="K93" s="17"/>
      <c r="L93" s="18"/>
    </row>
    <row r="94" spans="1:13" ht="15.75" x14ac:dyDescent="0.25">
      <c r="A94" s="8" t="s">
        <v>11</v>
      </c>
      <c r="B94" s="9" t="s">
        <v>10</v>
      </c>
      <c r="D94" s="5" t="s">
        <v>3</v>
      </c>
      <c r="E94" s="17"/>
      <c r="F94" s="17"/>
      <c r="G94" s="17"/>
      <c r="H94" s="17"/>
      <c r="I94" s="17"/>
      <c r="J94" s="17"/>
      <c r="K94" s="17"/>
      <c r="L94" s="18"/>
    </row>
    <row r="95" spans="1:13" ht="15.75" x14ac:dyDescent="0.25">
      <c r="A95" s="8" t="s">
        <v>22</v>
      </c>
      <c r="B95" s="9" t="s">
        <v>110</v>
      </c>
      <c r="D95" s="5" t="s">
        <v>4</v>
      </c>
      <c r="E95" s="17"/>
      <c r="F95" s="17">
        <v>200</v>
      </c>
      <c r="G95" s="17"/>
      <c r="H95" s="17"/>
      <c r="J95" s="17">
        <v>1100</v>
      </c>
      <c r="K95" s="17">
        <v>1100</v>
      </c>
      <c r="L95" s="18">
        <v>1100</v>
      </c>
    </row>
    <row r="96" spans="1:13" ht="16.5" thickBot="1" x14ac:dyDescent="0.3">
      <c r="A96" s="8" t="s">
        <v>27</v>
      </c>
      <c r="B96" s="9" t="s">
        <v>30</v>
      </c>
      <c r="D96" s="6" t="s">
        <v>5</v>
      </c>
      <c r="E96" s="19"/>
      <c r="F96" s="19"/>
      <c r="G96" s="19"/>
      <c r="H96" s="19"/>
      <c r="I96" s="19"/>
      <c r="J96" s="19"/>
      <c r="K96" s="19"/>
      <c r="L96" s="20"/>
    </row>
    <row r="97" spans="1:13" ht="15.75" thickBot="1" x14ac:dyDescent="0.3">
      <c r="D97" s="3"/>
      <c r="E97" s="3"/>
      <c r="F97" s="3"/>
      <c r="G97" s="3"/>
      <c r="H97" s="3"/>
      <c r="I97" s="3"/>
      <c r="J97" s="3"/>
      <c r="K97" s="3"/>
      <c r="L97" s="3"/>
    </row>
    <row r="98" spans="1:13" ht="16.5" thickTop="1" thickBot="1" x14ac:dyDescent="0.3">
      <c r="D98" s="7" t="s">
        <v>21</v>
      </c>
      <c r="E98" s="21">
        <v>0</v>
      </c>
      <c r="F98" s="21">
        <v>200</v>
      </c>
      <c r="G98" s="21">
        <v>0</v>
      </c>
      <c r="H98" s="21">
        <v>0</v>
      </c>
      <c r="I98" s="21">
        <v>0</v>
      </c>
      <c r="J98" s="21">
        <v>1100</v>
      </c>
      <c r="K98" s="21">
        <v>1100</v>
      </c>
      <c r="L98" s="22">
        <v>1100</v>
      </c>
    </row>
    <row r="100" spans="1:13" ht="30.75" thickBot="1" x14ac:dyDescent="0.3">
      <c r="A100" s="8" t="s">
        <v>6</v>
      </c>
      <c r="B100" s="9" t="s">
        <v>125</v>
      </c>
      <c r="C100" s="1"/>
      <c r="D100" s="12" t="s">
        <v>0</v>
      </c>
      <c r="E100" s="10" t="s">
        <v>12</v>
      </c>
      <c r="F100" s="10" t="s">
        <v>13</v>
      </c>
      <c r="G100" s="10" t="s">
        <v>14</v>
      </c>
      <c r="H100" s="11" t="s">
        <v>15</v>
      </c>
      <c r="I100" s="11" t="s">
        <v>16</v>
      </c>
      <c r="J100" s="11" t="s">
        <v>17</v>
      </c>
      <c r="K100" s="11" t="s">
        <v>18</v>
      </c>
      <c r="L100" s="11" t="s">
        <v>19</v>
      </c>
      <c r="M100" s="2" t="s">
        <v>20</v>
      </c>
    </row>
    <row r="101" spans="1:13" ht="15.75" x14ac:dyDescent="0.25">
      <c r="A101" s="8" t="s">
        <v>7</v>
      </c>
      <c r="B101" s="9" t="s">
        <v>25</v>
      </c>
      <c r="D101" s="4" t="s">
        <v>1</v>
      </c>
      <c r="E101" s="15"/>
      <c r="F101" s="15"/>
      <c r="G101" s="15"/>
      <c r="H101" s="15"/>
      <c r="I101" s="15"/>
      <c r="J101" s="15"/>
      <c r="K101" s="15"/>
      <c r="L101" s="16"/>
    </row>
    <row r="102" spans="1:13" ht="15.75" x14ac:dyDescent="0.25">
      <c r="A102" s="8" t="s">
        <v>9</v>
      </c>
      <c r="B102" s="9" t="s">
        <v>41</v>
      </c>
      <c r="D102" s="5" t="s">
        <v>2</v>
      </c>
      <c r="E102" s="17"/>
      <c r="F102" s="17"/>
      <c r="G102" s="17"/>
      <c r="H102" s="17"/>
      <c r="I102" s="17"/>
      <c r="J102" s="17"/>
      <c r="K102" s="17"/>
      <c r="L102" s="18"/>
      <c r="M102" s="36"/>
    </row>
    <row r="103" spans="1:13" ht="15.75" x14ac:dyDescent="0.25">
      <c r="A103" s="8" t="s">
        <v>11</v>
      </c>
      <c r="B103" s="9" t="s">
        <v>10</v>
      </c>
      <c r="D103" s="5" t="s">
        <v>3</v>
      </c>
      <c r="E103" s="17"/>
      <c r="F103" s="17"/>
      <c r="G103" s="17"/>
      <c r="H103" s="17"/>
      <c r="I103" s="17"/>
      <c r="J103" s="17"/>
      <c r="K103" s="17"/>
      <c r="L103" s="18"/>
    </row>
    <row r="104" spans="1:13" ht="15.75" x14ac:dyDescent="0.25">
      <c r="A104" s="8" t="s">
        <v>22</v>
      </c>
      <c r="B104" s="9" t="s">
        <v>110</v>
      </c>
      <c r="D104" s="5" t="s">
        <v>4</v>
      </c>
      <c r="E104" s="17"/>
      <c r="F104" s="17">
        <v>48</v>
      </c>
      <c r="G104" s="17">
        <v>152</v>
      </c>
      <c r="H104" s="17"/>
      <c r="I104" s="17"/>
      <c r="J104" s="17">
        <v>8</v>
      </c>
      <c r="K104" s="17">
        <v>28</v>
      </c>
      <c r="L104" s="18">
        <v>40</v>
      </c>
    </row>
    <row r="105" spans="1:13" ht="16.5" thickBot="1" x14ac:dyDescent="0.3">
      <c r="A105" s="8" t="s">
        <v>27</v>
      </c>
      <c r="B105" s="9" t="s">
        <v>30</v>
      </c>
      <c r="D105" s="6" t="s">
        <v>5</v>
      </c>
      <c r="E105" s="19"/>
      <c r="F105" s="19"/>
      <c r="G105" s="19"/>
      <c r="H105" s="19"/>
      <c r="I105" s="19"/>
      <c r="J105" s="19"/>
      <c r="K105" s="19"/>
      <c r="L105" s="20"/>
    </row>
    <row r="106" spans="1:13" ht="15.75" thickBot="1" x14ac:dyDescent="0.3">
      <c r="D106" s="3"/>
      <c r="E106" s="3"/>
      <c r="F106" s="3"/>
      <c r="G106" s="3"/>
      <c r="H106" s="3"/>
      <c r="I106" s="3"/>
      <c r="J106" s="3"/>
      <c r="K106" s="3"/>
      <c r="L106" s="3"/>
    </row>
    <row r="107" spans="1:13" ht="16.5" thickTop="1" thickBot="1" x14ac:dyDescent="0.3">
      <c r="D107" s="7" t="s">
        <v>21</v>
      </c>
      <c r="E107" s="21">
        <v>0</v>
      </c>
      <c r="F107" s="21">
        <v>48</v>
      </c>
      <c r="G107" s="21">
        <v>152</v>
      </c>
      <c r="H107" s="21">
        <v>0</v>
      </c>
      <c r="I107" s="21">
        <v>0</v>
      </c>
      <c r="J107" s="21">
        <v>8</v>
      </c>
      <c r="K107" s="21">
        <v>28</v>
      </c>
      <c r="L107" s="22">
        <v>40</v>
      </c>
    </row>
    <row r="109" spans="1:13" ht="30.75" thickBot="1" x14ac:dyDescent="0.3">
      <c r="A109" s="8" t="s">
        <v>6</v>
      </c>
      <c r="B109" s="9" t="s">
        <v>126</v>
      </c>
      <c r="C109" s="1"/>
      <c r="D109" s="12" t="s">
        <v>0</v>
      </c>
      <c r="E109" s="10" t="s">
        <v>12</v>
      </c>
      <c r="F109" s="10" t="s">
        <v>13</v>
      </c>
      <c r="G109" s="10" t="s">
        <v>14</v>
      </c>
      <c r="H109" s="11" t="s">
        <v>15</v>
      </c>
      <c r="I109" s="11" t="s">
        <v>16</v>
      </c>
      <c r="J109" s="11" t="s">
        <v>17</v>
      </c>
      <c r="K109" s="11" t="s">
        <v>18</v>
      </c>
      <c r="L109" s="11" t="s">
        <v>19</v>
      </c>
      <c r="M109" s="2" t="s">
        <v>20</v>
      </c>
    </row>
    <row r="110" spans="1:13" ht="15.75" x14ac:dyDescent="0.25">
      <c r="A110" s="8" t="s">
        <v>7</v>
      </c>
      <c r="B110" s="9" t="s">
        <v>25</v>
      </c>
      <c r="D110" s="4" t="s">
        <v>1</v>
      </c>
      <c r="E110" s="15"/>
      <c r="F110" s="15"/>
      <c r="G110" s="15"/>
      <c r="H110" s="15"/>
      <c r="I110" s="15"/>
      <c r="J110" s="15"/>
      <c r="K110" s="15"/>
      <c r="L110" s="16"/>
    </row>
    <row r="111" spans="1:13" ht="15.75" x14ac:dyDescent="0.25">
      <c r="A111" s="8" t="s">
        <v>9</v>
      </c>
      <c r="B111" s="9" t="s">
        <v>41</v>
      </c>
      <c r="D111" s="5" t="s">
        <v>2</v>
      </c>
      <c r="E111" s="17"/>
      <c r="F111" s="17"/>
      <c r="G111" s="17"/>
      <c r="H111" s="17"/>
      <c r="I111" s="17"/>
      <c r="J111" s="17"/>
      <c r="K111" s="17"/>
      <c r="L111" s="18"/>
      <c r="M111" s="36"/>
    </row>
    <row r="112" spans="1:13" ht="15.75" x14ac:dyDescent="0.25">
      <c r="A112" s="8" t="s">
        <v>11</v>
      </c>
      <c r="B112" s="9" t="s">
        <v>10</v>
      </c>
      <c r="D112" s="5" t="s">
        <v>3</v>
      </c>
      <c r="E112" s="17"/>
      <c r="F112" s="17"/>
      <c r="G112" s="17"/>
      <c r="H112" s="17"/>
      <c r="I112" s="17"/>
      <c r="J112" s="17"/>
      <c r="K112" s="17"/>
      <c r="L112" s="18"/>
    </row>
    <row r="113" spans="1:13" ht="15.75" x14ac:dyDescent="0.25">
      <c r="A113" s="8" t="s">
        <v>22</v>
      </c>
      <c r="B113" s="9" t="s">
        <v>110</v>
      </c>
      <c r="D113" s="5" t="s">
        <v>4</v>
      </c>
      <c r="E113" s="17"/>
      <c r="F113" s="17">
        <v>48</v>
      </c>
      <c r="G113" s="17">
        <v>152</v>
      </c>
      <c r="H113" s="17"/>
      <c r="I113" s="17"/>
      <c r="J113" s="17">
        <v>8</v>
      </c>
      <c r="K113" s="17">
        <v>28</v>
      </c>
      <c r="L113" s="18">
        <v>40</v>
      </c>
    </row>
    <row r="114" spans="1:13" ht="16.5" thickBot="1" x14ac:dyDescent="0.3">
      <c r="A114" s="8" t="s">
        <v>27</v>
      </c>
      <c r="B114" s="9" t="s">
        <v>30</v>
      </c>
      <c r="D114" s="6" t="s">
        <v>5</v>
      </c>
      <c r="E114" s="19"/>
      <c r="F114" s="19"/>
      <c r="G114" s="19"/>
      <c r="H114" s="19"/>
      <c r="I114" s="19"/>
      <c r="J114" s="19"/>
      <c r="K114" s="19"/>
      <c r="L114" s="20"/>
    </row>
    <row r="115" spans="1:13" ht="15.75" thickBot="1" x14ac:dyDescent="0.3">
      <c r="D115" s="3"/>
      <c r="E115" s="3"/>
      <c r="F115" s="3"/>
      <c r="G115" s="3"/>
      <c r="H115" s="3"/>
      <c r="I115" s="3"/>
      <c r="J115" s="3"/>
      <c r="K115" s="3"/>
      <c r="L115" s="3"/>
    </row>
    <row r="116" spans="1:13" ht="16.5" thickTop="1" thickBot="1" x14ac:dyDescent="0.3">
      <c r="D116" s="7" t="s">
        <v>21</v>
      </c>
      <c r="E116" s="21">
        <v>0</v>
      </c>
      <c r="F116" s="21">
        <v>48</v>
      </c>
      <c r="G116" s="21">
        <v>152</v>
      </c>
      <c r="H116" s="21">
        <v>0</v>
      </c>
      <c r="I116" s="21">
        <v>0</v>
      </c>
      <c r="J116" s="21">
        <v>8</v>
      </c>
      <c r="K116" s="21">
        <v>28</v>
      </c>
      <c r="L116" s="22">
        <v>40</v>
      </c>
    </row>
    <row r="118" spans="1:13" ht="30.75" thickBot="1" x14ac:dyDescent="0.3">
      <c r="A118" s="8" t="s">
        <v>6</v>
      </c>
      <c r="B118" s="9" t="s">
        <v>127</v>
      </c>
      <c r="C118" s="1"/>
      <c r="D118" s="12" t="s">
        <v>0</v>
      </c>
      <c r="E118" s="10" t="s">
        <v>12</v>
      </c>
      <c r="F118" s="10" t="s">
        <v>13</v>
      </c>
      <c r="G118" s="10" t="s">
        <v>14</v>
      </c>
      <c r="H118" s="11" t="s">
        <v>15</v>
      </c>
      <c r="I118" s="11" t="s">
        <v>16</v>
      </c>
      <c r="J118" s="11" t="s">
        <v>17</v>
      </c>
      <c r="K118" s="11" t="s">
        <v>18</v>
      </c>
      <c r="L118" s="11" t="s">
        <v>19</v>
      </c>
      <c r="M118" s="2" t="s">
        <v>20</v>
      </c>
    </row>
    <row r="119" spans="1:13" ht="15.75" x14ac:dyDescent="0.25">
      <c r="A119" s="8" t="s">
        <v>7</v>
      </c>
      <c r="B119" s="9" t="s">
        <v>25</v>
      </c>
      <c r="D119" s="4" t="s">
        <v>1</v>
      </c>
      <c r="E119" s="15"/>
      <c r="F119" s="15"/>
      <c r="G119" s="15"/>
      <c r="H119" s="15"/>
      <c r="I119" s="15"/>
      <c r="J119" s="15"/>
      <c r="K119" s="15"/>
      <c r="L119" s="16"/>
    </row>
    <row r="120" spans="1:13" ht="15.75" x14ac:dyDescent="0.25">
      <c r="A120" s="8" t="s">
        <v>9</v>
      </c>
      <c r="B120" s="9" t="s">
        <v>41</v>
      </c>
      <c r="D120" s="5" t="s">
        <v>2</v>
      </c>
      <c r="E120" s="17"/>
      <c r="F120" s="17"/>
      <c r="G120" s="17"/>
      <c r="H120" s="17"/>
      <c r="I120" s="17"/>
      <c r="J120" s="17"/>
      <c r="K120" s="17"/>
      <c r="L120" s="18"/>
      <c r="M120" s="36"/>
    </row>
    <row r="121" spans="1:13" ht="15.75" x14ac:dyDescent="0.25">
      <c r="A121" s="8" t="s">
        <v>11</v>
      </c>
      <c r="B121" s="9" t="s">
        <v>10</v>
      </c>
      <c r="D121" s="5" t="s">
        <v>3</v>
      </c>
      <c r="E121" s="17"/>
      <c r="F121" s="17"/>
      <c r="G121" s="17"/>
      <c r="H121" s="17"/>
      <c r="I121" s="17"/>
      <c r="J121" s="17"/>
      <c r="K121" s="17"/>
      <c r="L121" s="18"/>
    </row>
    <row r="122" spans="1:13" ht="15.75" x14ac:dyDescent="0.25">
      <c r="A122" s="8" t="s">
        <v>22</v>
      </c>
      <c r="B122" s="9" t="s">
        <v>110</v>
      </c>
      <c r="D122" s="5" t="s">
        <v>4</v>
      </c>
      <c r="E122" s="17"/>
      <c r="F122" s="17">
        <v>48</v>
      </c>
      <c r="G122" s="17">
        <v>152</v>
      </c>
      <c r="H122" s="17"/>
      <c r="I122" s="17"/>
      <c r="J122" s="17">
        <v>8</v>
      </c>
      <c r="K122" s="17">
        <v>28</v>
      </c>
      <c r="L122" s="18">
        <v>40</v>
      </c>
    </row>
    <row r="123" spans="1:13" ht="16.5" thickBot="1" x14ac:dyDescent="0.3">
      <c r="A123" s="8" t="s">
        <v>27</v>
      </c>
      <c r="B123" s="9" t="s">
        <v>30</v>
      </c>
      <c r="D123" s="6" t="s">
        <v>5</v>
      </c>
      <c r="E123" s="19"/>
      <c r="F123" s="19"/>
      <c r="G123" s="19"/>
      <c r="H123" s="19"/>
      <c r="I123" s="19"/>
      <c r="J123" s="19"/>
      <c r="K123" s="19"/>
      <c r="L123" s="20"/>
    </row>
    <row r="124" spans="1:13" ht="15.75" thickBot="1" x14ac:dyDescent="0.3">
      <c r="D124" s="3"/>
      <c r="E124" s="3"/>
      <c r="F124" s="3"/>
      <c r="G124" s="3"/>
      <c r="H124" s="3"/>
      <c r="I124" s="3"/>
      <c r="J124" s="3"/>
      <c r="K124" s="3"/>
      <c r="L124" s="3"/>
    </row>
    <row r="125" spans="1:13" ht="16.5" thickTop="1" thickBot="1" x14ac:dyDescent="0.3">
      <c r="D125" s="7" t="s">
        <v>21</v>
      </c>
      <c r="E125" s="21">
        <v>0</v>
      </c>
      <c r="F125" s="21">
        <v>48</v>
      </c>
      <c r="G125" s="21">
        <v>152</v>
      </c>
      <c r="H125" s="21">
        <v>0</v>
      </c>
      <c r="I125" s="21">
        <v>0</v>
      </c>
      <c r="J125" s="21">
        <v>8</v>
      </c>
      <c r="K125" s="21">
        <v>28</v>
      </c>
      <c r="L125" s="22">
        <v>40</v>
      </c>
    </row>
    <row r="127" spans="1:13" ht="30.75" thickBot="1" x14ac:dyDescent="0.3">
      <c r="A127" s="8" t="s">
        <v>6</v>
      </c>
      <c r="B127" s="9" t="s">
        <v>128</v>
      </c>
      <c r="C127" s="1"/>
      <c r="D127" s="12" t="s">
        <v>0</v>
      </c>
      <c r="E127" s="10" t="s">
        <v>12</v>
      </c>
      <c r="F127" s="10" t="s">
        <v>13</v>
      </c>
      <c r="G127" s="10" t="s">
        <v>14</v>
      </c>
      <c r="H127" s="11" t="s">
        <v>15</v>
      </c>
      <c r="I127" s="11" t="s">
        <v>16</v>
      </c>
      <c r="J127" s="11" t="s">
        <v>17</v>
      </c>
      <c r="K127" s="11" t="s">
        <v>18</v>
      </c>
      <c r="L127" s="11" t="s">
        <v>19</v>
      </c>
      <c r="M127" s="2" t="s">
        <v>20</v>
      </c>
    </row>
    <row r="128" spans="1:13" ht="15.75" x14ac:dyDescent="0.25">
      <c r="A128" s="8" t="s">
        <v>7</v>
      </c>
      <c r="B128" s="9" t="s">
        <v>25</v>
      </c>
      <c r="D128" s="4" t="s">
        <v>1</v>
      </c>
      <c r="E128" s="15"/>
      <c r="F128" s="15"/>
      <c r="G128" s="15"/>
      <c r="H128" s="15"/>
      <c r="I128" s="15"/>
      <c r="J128" s="15"/>
      <c r="K128" s="15"/>
      <c r="L128" s="16"/>
    </row>
    <row r="129" spans="1:13" ht="15.75" x14ac:dyDescent="0.25">
      <c r="A129" s="8" t="s">
        <v>9</v>
      </c>
      <c r="B129" s="9" t="s">
        <v>41</v>
      </c>
      <c r="D129" s="5" t="s">
        <v>2</v>
      </c>
      <c r="E129" s="17"/>
      <c r="F129" s="17"/>
      <c r="G129" s="17"/>
      <c r="H129" s="17"/>
      <c r="I129" s="17"/>
      <c r="J129" s="17"/>
      <c r="K129" s="17"/>
      <c r="L129" s="18"/>
      <c r="M129" s="36"/>
    </row>
    <row r="130" spans="1:13" ht="15.75" x14ac:dyDescent="0.25">
      <c r="A130" s="8" t="s">
        <v>11</v>
      </c>
      <c r="B130" s="9" t="s">
        <v>10</v>
      </c>
      <c r="D130" s="5" t="s">
        <v>3</v>
      </c>
      <c r="E130" s="17"/>
      <c r="F130" s="17"/>
      <c r="G130" s="17"/>
      <c r="H130" s="17"/>
      <c r="I130" s="17"/>
      <c r="J130" s="17"/>
      <c r="K130" s="17"/>
      <c r="L130" s="18"/>
    </row>
    <row r="131" spans="1:13" ht="15.75" x14ac:dyDescent="0.25">
      <c r="A131" s="8" t="s">
        <v>22</v>
      </c>
      <c r="B131" s="9" t="s">
        <v>110</v>
      </c>
      <c r="D131" s="5" t="s">
        <v>4</v>
      </c>
      <c r="E131" s="17"/>
      <c r="F131" s="17">
        <v>24</v>
      </c>
      <c r="G131" s="17">
        <v>76</v>
      </c>
      <c r="H131" s="17"/>
      <c r="I131" s="17"/>
      <c r="J131" s="17">
        <v>4</v>
      </c>
      <c r="K131" s="17">
        <v>14</v>
      </c>
      <c r="L131" s="18">
        <v>20</v>
      </c>
    </row>
    <row r="132" spans="1:13" ht="16.5" thickBot="1" x14ac:dyDescent="0.3">
      <c r="A132" s="8" t="s">
        <v>27</v>
      </c>
      <c r="B132" s="9" t="s">
        <v>30</v>
      </c>
      <c r="D132" s="6" t="s">
        <v>5</v>
      </c>
      <c r="E132" s="19"/>
      <c r="F132" s="19"/>
      <c r="G132" s="19"/>
      <c r="H132" s="19"/>
      <c r="I132" s="19"/>
      <c r="J132" s="19"/>
      <c r="K132" s="19"/>
      <c r="L132" s="20"/>
    </row>
    <row r="133" spans="1:13" ht="15.75" thickBot="1" x14ac:dyDescent="0.3">
      <c r="D133" s="3"/>
      <c r="E133" s="3"/>
      <c r="F133" s="3"/>
      <c r="G133" s="3"/>
      <c r="H133" s="3"/>
      <c r="I133" s="3"/>
      <c r="J133" s="3"/>
      <c r="K133" s="3"/>
      <c r="L133" s="3"/>
    </row>
    <row r="134" spans="1:13" ht="16.5" thickTop="1" thickBot="1" x14ac:dyDescent="0.3">
      <c r="D134" s="7" t="s">
        <v>21</v>
      </c>
      <c r="E134" s="21">
        <v>0</v>
      </c>
      <c r="F134" s="21">
        <v>24</v>
      </c>
      <c r="G134" s="21">
        <v>76</v>
      </c>
      <c r="H134" s="21">
        <v>0</v>
      </c>
      <c r="I134" s="21">
        <v>0</v>
      </c>
      <c r="J134" s="21">
        <v>4</v>
      </c>
      <c r="K134" s="21">
        <v>14</v>
      </c>
      <c r="L134" s="22">
        <v>20</v>
      </c>
    </row>
    <row r="136" spans="1:13" ht="30.75" thickBot="1" x14ac:dyDescent="0.3">
      <c r="A136" s="8" t="s">
        <v>6</v>
      </c>
      <c r="B136" s="9" t="s">
        <v>129</v>
      </c>
      <c r="C136" s="1"/>
      <c r="D136" s="12" t="s">
        <v>0</v>
      </c>
      <c r="E136" s="10" t="s">
        <v>12</v>
      </c>
      <c r="F136" s="10" t="s">
        <v>13</v>
      </c>
      <c r="G136" s="10" t="s">
        <v>14</v>
      </c>
      <c r="H136" s="11" t="s">
        <v>15</v>
      </c>
      <c r="I136" s="11" t="s">
        <v>16</v>
      </c>
      <c r="J136" s="11" t="s">
        <v>17</v>
      </c>
      <c r="K136" s="11" t="s">
        <v>18</v>
      </c>
      <c r="L136" s="11" t="s">
        <v>19</v>
      </c>
      <c r="M136" s="2" t="s">
        <v>20</v>
      </c>
    </row>
    <row r="137" spans="1:13" ht="15.75" x14ac:dyDescent="0.25">
      <c r="A137" s="8" t="s">
        <v>7</v>
      </c>
      <c r="B137" s="9" t="s">
        <v>25</v>
      </c>
      <c r="D137" s="4" t="s">
        <v>1</v>
      </c>
      <c r="E137" s="15"/>
      <c r="F137" s="15"/>
      <c r="G137" s="15"/>
      <c r="H137" s="15"/>
      <c r="I137" s="15"/>
      <c r="J137" s="15"/>
      <c r="K137" s="15"/>
      <c r="L137" s="16"/>
    </row>
    <row r="138" spans="1:13" ht="15.75" x14ac:dyDescent="0.25">
      <c r="A138" s="8" t="s">
        <v>9</v>
      </c>
      <c r="B138" s="9" t="s">
        <v>41</v>
      </c>
      <c r="D138" s="5" t="s">
        <v>2</v>
      </c>
      <c r="E138" s="17"/>
      <c r="F138" s="17"/>
      <c r="G138" s="17"/>
      <c r="H138" s="17"/>
      <c r="I138" s="17"/>
      <c r="J138" s="17"/>
      <c r="K138" s="17"/>
      <c r="L138" s="18"/>
      <c r="M138" s="36"/>
    </row>
    <row r="139" spans="1:13" ht="15.75" x14ac:dyDescent="0.25">
      <c r="A139" s="8" t="s">
        <v>11</v>
      </c>
      <c r="B139" s="9" t="s">
        <v>10</v>
      </c>
      <c r="D139" s="5" t="s">
        <v>3</v>
      </c>
      <c r="E139" s="17"/>
      <c r="F139" s="17"/>
      <c r="G139" s="17"/>
      <c r="H139" s="17"/>
      <c r="I139" s="17"/>
      <c r="J139" s="17"/>
      <c r="K139" s="17"/>
      <c r="L139" s="18"/>
    </row>
    <row r="140" spans="1:13" ht="15.75" x14ac:dyDescent="0.25">
      <c r="A140" s="8" t="s">
        <v>22</v>
      </c>
      <c r="B140" s="9" t="s">
        <v>110</v>
      </c>
      <c r="D140" s="5" t="s">
        <v>4</v>
      </c>
      <c r="E140" s="17"/>
      <c r="F140" s="17">
        <v>48</v>
      </c>
      <c r="G140" s="17">
        <v>152</v>
      </c>
      <c r="H140" s="17"/>
      <c r="I140" s="17"/>
      <c r="J140" s="17">
        <v>8</v>
      </c>
      <c r="K140" s="17">
        <v>28</v>
      </c>
      <c r="L140" s="18">
        <v>40</v>
      </c>
    </row>
    <row r="141" spans="1:13" ht="16.5" thickBot="1" x14ac:dyDescent="0.3">
      <c r="A141" s="8" t="s">
        <v>27</v>
      </c>
      <c r="B141" s="9" t="s">
        <v>30</v>
      </c>
      <c r="D141" s="6" t="s">
        <v>5</v>
      </c>
      <c r="E141" s="19"/>
      <c r="F141" s="19"/>
      <c r="G141" s="19"/>
      <c r="H141" s="19"/>
      <c r="I141" s="19"/>
      <c r="J141" s="19"/>
      <c r="K141" s="19"/>
      <c r="L141" s="20"/>
    </row>
    <row r="142" spans="1:13" ht="15.75" thickBot="1" x14ac:dyDescent="0.3">
      <c r="D142" s="3"/>
      <c r="E142" s="3"/>
      <c r="F142" s="3"/>
      <c r="G142" s="3"/>
      <c r="H142" s="3"/>
      <c r="I142" s="3"/>
      <c r="J142" s="3"/>
      <c r="K142" s="3"/>
      <c r="L142" s="3"/>
    </row>
    <row r="143" spans="1:13" ht="16.5" thickTop="1" thickBot="1" x14ac:dyDescent="0.3">
      <c r="D143" s="7" t="s">
        <v>21</v>
      </c>
      <c r="E143" s="21">
        <v>0</v>
      </c>
      <c r="F143" s="21">
        <v>48</v>
      </c>
      <c r="G143" s="21">
        <v>152</v>
      </c>
      <c r="H143" s="21">
        <v>0</v>
      </c>
      <c r="I143" s="21">
        <v>0</v>
      </c>
      <c r="J143" s="21">
        <v>8</v>
      </c>
      <c r="K143" s="21">
        <v>28</v>
      </c>
      <c r="L143" s="22">
        <v>40</v>
      </c>
    </row>
    <row r="145" spans="1:13" ht="30.75" thickBot="1" x14ac:dyDescent="0.3">
      <c r="A145" s="8" t="s">
        <v>6</v>
      </c>
      <c r="B145" s="9" t="s">
        <v>130</v>
      </c>
      <c r="C145" s="1"/>
      <c r="D145" s="12" t="s">
        <v>0</v>
      </c>
      <c r="E145" s="10" t="s">
        <v>12</v>
      </c>
      <c r="F145" s="10" t="s">
        <v>13</v>
      </c>
      <c r="G145" s="10" t="s">
        <v>14</v>
      </c>
      <c r="H145" s="11" t="s">
        <v>15</v>
      </c>
      <c r="I145" s="11" t="s">
        <v>16</v>
      </c>
      <c r="J145" s="11" t="s">
        <v>17</v>
      </c>
      <c r="K145" s="11" t="s">
        <v>18</v>
      </c>
      <c r="L145" s="11" t="s">
        <v>19</v>
      </c>
      <c r="M145" s="2" t="s">
        <v>20</v>
      </c>
    </row>
    <row r="146" spans="1:13" ht="15.75" x14ac:dyDescent="0.25">
      <c r="A146" s="8" t="s">
        <v>7</v>
      </c>
      <c r="B146" s="9" t="s">
        <v>25</v>
      </c>
      <c r="D146" s="4" t="s">
        <v>1</v>
      </c>
      <c r="E146" s="15"/>
      <c r="F146" s="15"/>
      <c r="G146" s="15"/>
      <c r="H146" s="15"/>
      <c r="I146" s="15"/>
      <c r="J146" s="15"/>
      <c r="K146" s="15"/>
      <c r="L146" s="16"/>
    </row>
    <row r="147" spans="1:13" ht="15.75" x14ac:dyDescent="0.25">
      <c r="A147" s="8" t="s">
        <v>9</v>
      </c>
      <c r="B147" s="9" t="s">
        <v>41</v>
      </c>
      <c r="D147" s="5" t="s">
        <v>2</v>
      </c>
      <c r="E147" s="17"/>
      <c r="F147" s="17"/>
      <c r="G147" s="17"/>
      <c r="H147" s="17"/>
      <c r="I147" s="17"/>
      <c r="J147" s="17"/>
      <c r="K147" s="17"/>
      <c r="L147" s="18"/>
      <c r="M147" s="36"/>
    </row>
    <row r="148" spans="1:13" ht="15.75" x14ac:dyDescent="0.25">
      <c r="A148" s="8" t="s">
        <v>11</v>
      </c>
      <c r="B148" s="9" t="s">
        <v>10</v>
      </c>
      <c r="D148" s="5" t="s">
        <v>3</v>
      </c>
      <c r="E148" s="17"/>
      <c r="F148" s="17"/>
      <c r="G148" s="17"/>
      <c r="H148" s="17"/>
      <c r="I148" s="17"/>
      <c r="J148" s="17"/>
      <c r="K148" s="17"/>
      <c r="L148" s="18"/>
    </row>
    <row r="149" spans="1:13" ht="15.75" x14ac:dyDescent="0.25">
      <c r="A149" s="8" t="s">
        <v>22</v>
      </c>
      <c r="B149" s="9" t="s">
        <v>110</v>
      </c>
      <c r="D149" s="5" t="s">
        <v>4</v>
      </c>
      <c r="E149" s="17"/>
      <c r="F149" s="17">
        <v>24</v>
      </c>
      <c r="G149" s="17">
        <v>76</v>
      </c>
      <c r="H149" s="17"/>
      <c r="I149" s="17"/>
      <c r="J149" s="17">
        <v>4</v>
      </c>
      <c r="K149" s="17">
        <v>14</v>
      </c>
      <c r="L149" s="18">
        <v>20</v>
      </c>
    </row>
    <row r="150" spans="1:13" ht="16.5" thickBot="1" x14ac:dyDescent="0.3">
      <c r="A150" s="8" t="s">
        <v>27</v>
      </c>
      <c r="B150" s="9" t="s">
        <v>30</v>
      </c>
      <c r="D150" s="6" t="s">
        <v>5</v>
      </c>
      <c r="E150" s="19"/>
      <c r="F150" s="19"/>
      <c r="G150" s="19"/>
      <c r="H150" s="19"/>
      <c r="I150" s="19"/>
      <c r="J150" s="19"/>
      <c r="K150" s="19"/>
      <c r="L150" s="20"/>
    </row>
    <row r="151" spans="1:13" ht="15.75" thickBot="1" x14ac:dyDescent="0.3">
      <c r="D151" s="3"/>
      <c r="E151" s="3"/>
      <c r="F151" s="3"/>
      <c r="G151" s="3"/>
      <c r="H151" s="3"/>
      <c r="I151" s="3"/>
      <c r="J151" s="3"/>
      <c r="K151" s="3"/>
      <c r="L151" s="3"/>
    </row>
    <row r="152" spans="1:13" ht="16.5" thickTop="1" thickBot="1" x14ac:dyDescent="0.3">
      <c r="D152" s="7" t="s">
        <v>21</v>
      </c>
      <c r="E152" s="21">
        <v>0</v>
      </c>
      <c r="F152" s="21">
        <v>24</v>
      </c>
      <c r="G152" s="21">
        <v>76</v>
      </c>
      <c r="H152" s="21">
        <v>0</v>
      </c>
      <c r="I152" s="21">
        <v>0</v>
      </c>
      <c r="J152" s="21">
        <v>4</v>
      </c>
      <c r="K152" s="21">
        <v>14</v>
      </c>
      <c r="L152" s="22">
        <v>20</v>
      </c>
    </row>
    <row r="154" spans="1:13" ht="30.75" thickBot="1" x14ac:dyDescent="0.3">
      <c r="A154" s="8" t="s">
        <v>6</v>
      </c>
      <c r="B154" s="9" t="s">
        <v>131</v>
      </c>
      <c r="C154" s="1"/>
      <c r="D154" s="12" t="s">
        <v>0</v>
      </c>
      <c r="E154" s="10" t="s">
        <v>12</v>
      </c>
      <c r="F154" s="10" t="s">
        <v>13</v>
      </c>
      <c r="G154" s="10" t="s">
        <v>14</v>
      </c>
      <c r="H154" s="11" t="s">
        <v>15</v>
      </c>
      <c r="I154" s="11" t="s">
        <v>16</v>
      </c>
      <c r="J154" s="11" t="s">
        <v>17</v>
      </c>
      <c r="K154" s="11" t="s">
        <v>18</v>
      </c>
      <c r="L154" s="11" t="s">
        <v>19</v>
      </c>
      <c r="M154" s="2" t="s">
        <v>20</v>
      </c>
    </row>
    <row r="155" spans="1:13" ht="15.75" x14ac:dyDescent="0.25">
      <c r="A155" s="8" t="s">
        <v>7</v>
      </c>
      <c r="B155" s="9" t="s">
        <v>25</v>
      </c>
      <c r="D155" s="4" t="s">
        <v>1</v>
      </c>
      <c r="E155" s="15"/>
      <c r="F155" s="15"/>
      <c r="G155" s="15"/>
      <c r="H155" s="15"/>
      <c r="I155" s="15"/>
      <c r="J155" s="15"/>
      <c r="K155" s="15"/>
      <c r="L155" s="16"/>
    </row>
    <row r="156" spans="1:13" ht="15.75" x14ac:dyDescent="0.25">
      <c r="A156" s="8" t="s">
        <v>9</v>
      </c>
      <c r="B156" s="9" t="s">
        <v>41</v>
      </c>
      <c r="D156" s="5" t="s">
        <v>2</v>
      </c>
      <c r="E156" s="17"/>
      <c r="F156" s="17"/>
      <c r="G156" s="17"/>
      <c r="H156" s="17"/>
      <c r="I156" s="17"/>
      <c r="J156" s="17"/>
      <c r="K156" s="17"/>
      <c r="L156" s="18"/>
      <c r="M156" s="36"/>
    </row>
    <row r="157" spans="1:13" ht="15.75" x14ac:dyDescent="0.25">
      <c r="A157" s="8" t="s">
        <v>11</v>
      </c>
      <c r="B157" s="9" t="s">
        <v>10</v>
      </c>
      <c r="D157" s="5" t="s">
        <v>3</v>
      </c>
      <c r="E157" s="17"/>
      <c r="F157" s="17"/>
      <c r="G157" s="17"/>
      <c r="H157" s="17"/>
      <c r="I157" s="17"/>
      <c r="J157" s="17"/>
      <c r="K157" s="17"/>
      <c r="L157" s="18"/>
    </row>
    <row r="158" spans="1:13" ht="15.75" x14ac:dyDescent="0.25">
      <c r="A158" s="8" t="s">
        <v>22</v>
      </c>
      <c r="B158" s="9" t="s">
        <v>110</v>
      </c>
      <c r="D158" s="5" t="s">
        <v>4</v>
      </c>
      <c r="E158" s="17"/>
      <c r="F158" s="17"/>
      <c r="G158" s="17"/>
      <c r="H158" s="17"/>
      <c r="I158" s="17"/>
      <c r="J158" s="17"/>
      <c r="K158" s="17"/>
      <c r="L158" s="18"/>
    </row>
    <row r="159" spans="1:13" ht="16.5" thickBot="1" x14ac:dyDescent="0.3">
      <c r="A159" s="8" t="s">
        <v>27</v>
      </c>
      <c r="B159" s="9" t="s">
        <v>26</v>
      </c>
      <c r="D159" s="6" t="s">
        <v>5</v>
      </c>
      <c r="E159" s="19"/>
      <c r="F159" s="19"/>
      <c r="G159" s="19"/>
      <c r="H159" s="19"/>
      <c r="I159" s="19"/>
      <c r="J159" s="19"/>
      <c r="K159" s="19"/>
      <c r="L159" s="20"/>
    </row>
    <row r="160" spans="1:13" ht="15.75" thickBot="1" x14ac:dyDescent="0.3">
      <c r="D160" s="3"/>
      <c r="E160" s="3"/>
      <c r="F160" s="3"/>
      <c r="G160" s="3"/>
      <c r="H160" s="3"/>
      <c r="I160" s="3"/>
      <c r="J160" s="3"/>
      <c r="K160" s="3"/>
      <c r="L160" s="3"/>
    </row>
    <row r="161" spans="1:13" ht="16.5" thickTop="1" thickBot="1" x14ac:dyDescent="0.3">
      <c r="D161" s="7" t="s">
        <v>21</v>
      </c>
      <c r="E161" s="21">
        <v>0</v>
      </c>
      <c r="F161" s="21">
        <v>0</v>
      </c>
      <c r="G161" s="21">
        <v>0</v>
      </c>
      <c r="H161" s="21">
        <v>0</v>
      </c>
      <c r="I161" s="21">
        <v>0</v>
      </c>
      <c r="J161" s="21">
        <v>0</v>
      </c>
      <c r="K161" s="21">
        <v>0</v>
      </c>
      <c r="L161" s="22">
        <v>0</v>
      </c>
    </row>
    <row r="163" spans="1:13" ht="30.75" thickBot="1" x14ac:dyDescent="0.3">
      <c r="A163" s="8" t="s">
        <v>6</v>
      </c>
      <c r="B163" s="9" t="s">
        <v>132</v>
      </c>
      <c r="C163" s="1"/>
      <c r="D163" s="12" t="s">
        <v>0</v>
      </c>
      <c r="E163" s="10" t="s">
        <v>12</v>
      </c>
      <c r="F163" s="10" t="s">
        <v>13</v>
      </c>
      <c r="G163" s="10" t="s">
        <v>14</v>
      </c>
      <c r="H163" s="11" t="s">
        <v>15</v>
      </c>
      <c r="I163" s="11" t="s">
        <v>16</v>
      </c>
      <c r="J163" s="11" t="s">
        <v>17</v>
      </c>
      <c r="K163" s="11" t="s">
        <v>18</v>
      </c>
      <c r="L163" s="11" t="s">
        <v>19</v>
      </c>
      <c r="M163" s="2" t="s">
        <v>20</v>
      </c>
    </row>
    <row r="164" spans="1:13" ht="15.75" x14ac:dyDescent="0.25">
      <c r="A164" s="8" t="s">
        <v>7</v>
      </c>
      <c r="B164" s="9" t="s">
        <v>25</v>
      </c>
      <c r="D164" s="4" t="s">
        <v>1</v>
      </c>
      <c r="E164" s="15"/>
      <c r="F164" s="15"/>
      <c r="G164" s="15"/>
      <c r="H164" s="15"/>
      <c r="I164" s="15"/>
      <c r="J164" s="15"/>
      <c r="K164" s="15"/>
      <c r="L164" s="16"/>
    </row>
    <row r="165" spans="1:13" ht="15.75" x14ac:dyDescent="0.25">
      <c r="A165" s="8" t="s">
        <v>9</v>
      </c>
      <c r="B165" s="9" t="s">
        <v>41</v>
      </c>
      <c r="D165" s="5" t="s">
        <v>2</v>
      </c>
      <c r="E165" s="17"/>
      <c r="F165" s="17"/>
      <c r="G165" s="17"/>
      <c r="H165" s="17"/>
      <c r="I165" s="17"/>
      <c r="J165" s="17"/>
      <c r="K165" s="17"/>
      <c r="L165" s="18"/>
      <c r="M165" s="36"/>
    </row>
    <row r="166" spans="1:13" ht="15.75" x14ac:dyDescent="0.25">
      <c r="A166" s="8" t="s">
        <v>11</v>
      </c>
      <c r="B166" s="9" t="s">
        <v>10</v>
      </c>
      <c r="D166" s="5" t="s">
        <v>3</v>
      </c>
      <c r="E166" s="17"/>
      <c r="F166" s="17"/>
      <c r="G166" s="17"/>
      <c r="H166" s="17"/>
      <c r="I166" s="17"/>
      <c r="J166" s="17"/>
      <c r="K166" s="17"/>
      <c r="L166" s="18"/>
    </row>
    <row r="167" spans="1:13" ht="15.75" x14ac:dyDescent="0.25">
      <c r="A167" s="8" t="s">
        <v>22</v>
      </c>
      <c r="B167" s="9" t="s">
        <v>110</v>
      </c>
      <c r="D167" s="5" t="s">
        <v>4</v>
      </c>
      <c r="E167" s="17"/>
      <c r="F167" s="17"/>
      <c r="G167" s="17"/>
      <c r="H167" s="17"/>
      <c r="I167" s="17"/>
      <c r="J167" s="17"/>
      <c r="K167" s="17"/>
      <c r="L167" s="18"/>
    </row>
    <row r="168" spans="1:13" ht="16.5" thickBot="1" x14ac:dyDescent="0.3">
      <c r="A168" s="8" t="s">
        <v>27</v>
      </c>
      <c r="B168" s="9" t="s">
        <v>26</v>
      </c>
      <c r="D168" s="6" t="s">
        <v>5</v>
      </c>
      <c r="E168" s="19"/>
      <c r="F168" s="19"/>
      <c r="G168" s="19"/>
      <c r="H168" s="19"/>
      <c r="I168" s="19"/>
      <c r="J168" s="19"/>
      <c r="K168" s="19"/>
      <c r="L168" s="20"/>
    </row>
    <row r="169" spans="1:13" ht="15.75" thickBot="1" x14ac:dyDescent="0.3">
      <c r="D169" s="3"/>
      <c r="E169" s="3"/>
      <c r="F169" s="3"/>
      <c r="G169" s="3"/>
      <c r="H169" s="3"/>
      <c r="I169" s="3"/>
      <c r="J169" s="3"/>
      <c r="K169" s="3"/>
      <c r="L169" s="3"/>
    </row>
    <row r="170" spans="1:13" ht="16.5" thickTop="1" thickBot="1" x14ac:dyDescent="0.3">
      <c r="D170" s="7" t="s">
        <v>21</v>
      </c>
      <c r="E170" s="21">
        <v>0</v>
      </c>
      <c r="F170" s="21">
        <v>0</v>
      </c>
      <c r="G170" s="21">
        <v>0</v>
      </c>
      <c r="H170" s="21">
        <v>0</v>
      </c>
      <c r="I170" s="21">
        <v>0</v>
      </c>
      <c r="J170" s="21">
        <v>0</v>
      </c>
      <c r="K170" s="21">
        <v>0</v>
      </c>
      <c r="L170" s="22">
        <v>0</v>
      </c>
    </row>
    <row r="172" spans="1:13" ht="30.75" thickBot="1" x14ac:dyDescent="0.3">
      <c r="A172" s="8" t="s">
        <v>6</v>
      </c>
      <c r="B172" s="9" t="s">
        <v>133</v>
      </c>
      <c r="C172" s="1"/>
      <c r="D172" s="12" t="s">
        <v>0</v>
      </c>
      <c r="E172" s="10" t="s">
        <v>12</v>
      </c>
      <c r="F172" s="10" t="s">
        <v>13</v>
      </c>
      <c r="G172" s="10" t="s">
        <v>14</v>
      </c>
      <c r="H172" s="11" t="s">
        <v>15</v>
      </c>
      <c r="I172" s="11" t="s">
        <v>16</v>
      </c>
      <c r="J172" s="11" t="s">
        <v>17</v>
      </c>
      <c r="K172" s="11" t="s">
        <v>18</v>
      </c>
      <c r="L172" s="11" t="s">
        <v>19</v>
      </c>
      <c r="M172" s="2" t="s">
        <v>20</v>
      </c>
    </row>
    <row r="173" spans="1:13" ht="15.75" x14ac:dyDescent="0.25">
      <c r="A173" s="8" t="s">
        <v>7</v>
      </c>
      <c r="B173" s="9" t="s">
        <v>25</v>
      </c>
      <c r="D173" s="4" t="s">
        <v>1</v>
      </c>
      <c r="E173" s="15"/>
      <c r="F173" s="15"/>
      <c r="G173" s="15"/>
      <c r="H173" s="15"/>
      <c r="I173" s="15"/>
      <c r="J173" s="15"/>
      <c r="K173" s="15"/>
      <c r="L173" s="16"/>
    </row>
    <row r="174" spans="1:13" ht="15.75" x14ac:dyDescent="0.25">
      <c r="A174" s="8" t="s">
        <v>9</v>
      </c>
      <c r="B174" s="9" t="s">
        <v>41</v>
      </c>
      <c r="D174" s="5" t="s">
        <v>2</v>
      </c>
      <c r="E174" s="17"/>
      <c r="F174" s="17"/>
      <c r="G174" s="17"/>
      <c r="H174" s="17"/>
      <c r="I174" s="17"/>
      <c r="J174" s="17"/>
      <c r="K174" s="17"/>
      <c r="L174" s="18"/>
      <c r="M174" s="36"/>
    </row>
    <row r="175" spans="1:13" ht="15.75" x14ac:dyDescent="0.25">
      <c r="A175" s="8" t="s">
        <v>11</v>
      </c>
      <c r="B175" s="9" t="s">
        <v>10</v>
      </c>
      <c r="D175" s="5" t="s">
        <v>3</v>
      </c>
      <c r="E175" s="17"/>
      <c r="F175" s="17"/>
      <c r="G175" s="17"/>
      <c r="H175" s="17"/>
      <c r="I175" s="17"/>
      <c r="J175" s="17"/>
      <c r="K175" s="17"/>
      <c r="L175" s="18"/>
    </row>
    <row r="176" spans="1:13" ht="15.75" x14ac:dyDescent="0.25">
      <c r="A176" s="8" t="s">
        <v>22</v>
      </c>
      <c r="B176" s="9" t="s">
        <v>110</v>
      </c>
      <c r="D176" s="5" t="s">
        <v>4</v>
      </c>
      <c r="E176" s="17"/>
      <c r="F176" s="17"/>
      <c r="G176" s="17"/>
      <c r="H176" s="17"/>
      <c r="I176" s="17"/>
      <c r="J176" s="17"/>
      <c r="K176" s="17"/>
      <c r="L176" s="18"/>
    </row>
    <row r="177" spans="1:12" ht="16.5" thickBot="1" x14ac:dyDescent="0.3">
      <c r="A177" s="8" t="s">
        <v>27</v>
      </c>
      <c r="B177" s="9" t="s">
        <v>26</v>
      </c>
      <c r="D177" s="6" t="s">
        <v>5</v>
      </c>
      <c r="E177" s="19"/>
      <c r="F177" s="19"/>
      <c r="G177" s="19"/>
      <c r="H177" s="19"/>
      <c r="I177" s="19"/>
      <c r="J177" s="19"/>
      <c r="K177" s="19"/>
      <c r="L177" s="20"/>
    </row>
    <row r="178" spans="1:12" ht="15.75" thickBot="1" x14ac:dyDescent="0.3">
      <c r="D178" s="3"/>
      <c r="E178" s="3"/>
      <c r="F178" s="3"/>
      <c r="G178" s="3"/>
      <c r="H178" s="3"/>
      <c r="I178" s="3"/>
      <c r="J178" s="3"/>
      <c r="K178" s="3"/>
      <c r="L178" s="3"/>
    </row>
    <row r="179" spans="1:12" ht="16.5" thickTop="1" thickBot="1" x14ac:dyDescent="0.3">
      <c r="D179" s="7" t="s">
        <v>21</v>
      </c>
      <c r="E179" s="21">
        <v>0</v>
      </c>
      <c r="F179" s="21">
        <v>0</v>
      </c>
      <c r="G179" s="21">
        <v>0</v>
      </c>
      <c r="H179" s="21">
        <v>0</v>
      </c>
      <c r="I179" s="21">
        <v>0</v>
      </c>
      <c r="J179" s="21">
        <v>0</v>
      </c>
      <c r="K179" s="21">
        <v>0</v>
      </c>
      <c r="L179" s="22">
        <v>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EA5482-9448-4D93-B117-27991B5DF3B8}">
  <sheetPr codeName="Feuil8"/>
  <dimension ref="A1:AA35"/>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58</v>
      </c>
      <c r="C1" s="1"/>
      <c r="D1" s="12" t="s">
        <v>0</v>
      </c>
      <c r="E1" s="10" t="s">
        <v>12</v>
      </c>
      <c r="F1" s="10" t="s">
        <v>13</v>
      </c>
      <c r="G1" s="10" t="s">
        <v>14</v>
      </c>
      <c r="H1" s="11" t="s">
        <v>15</v>
      </c>
      <c r="I1" s="11" t="s">
        <v>16</v>
      </c>
      <c r="J1" s="11" t="s">
        <v>17</v>
      </c>
      <c r="K1" s="11" t="s">
        <v>18</v>
      </c>
      <c r="L1" s="11" t="s">
        <v>19</v>
      </c>
      <c r="M1" s="2" t="s">
        <v>20</v>
      </c>
      <c r="O1" s="29" t="s">
        <v>7</v>
      </c>
      <c r="P1" s="30" t="s">
        <v>28</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28</v>
      </c>
      <c r="D2" s="4" t="s">
        <v>1</v>
      </c>
      <c r="E2" s="15">
        <f>595+250/2</f>
        <v>720</v>
      </c>
      <c r="F2" s="15">
        <f>1200+250/2</f>
        <v>1325</v>
      </c>
      <c r="G2" s="15"/>
      <c r="H2" s="15"/>
      <c r="I2" s="15"/>
      <c r="J2" s="15"/>
      <c r="K2" s="15"/>
      <c r="L2" s="16"/>
      <c r="M2" t="s">
        <v>65</v>
      </c>
      <c r="O2" s="29" t="s">
        <v>29</v>
      </c>
      <c r="P2" s="29">
        <v>4</v>
      </c>
      <c r="Q2" s="25"/>
      <c r="R2" s="31" t="s">
        <v>1</v>
      </c>
      <c r="S2" s="37">
        <v>1745</v>
      </c>
      <c r="T2" s="37">
        <v>2830</v>
      </c>
      <c r="U2" s="37"/>
      <c r="V2" s="37"/>
      <c r="W2" s="37">
        <v>3000</v>
      </c>
      <c r="X2" s="37">
        <v>10000</v>
      </c>
      <c r="Y2" s="37">
        <v>24000</v>
      </c>
      <c r="Z2" s="38">
        <v>31000</v>
      </c>
      <c r="AA2" s="25"/>
    </row>
    <row r="3" spans="1:27" ht="15.75" x14ac:dyDescent="0.25">
      <c r="A3" s="8" t="s">
        <v>9</v>
      </c>
      <c r="B3" s="9" t="s">
        <v>41</v>
      </c>
      <c r="D3" s="5" t="s">
        <v>2</v>
      </c>
      <c r="E3" s="17"/>
      <c r="F3" s="17"/>
      <c r="G3" s="17"/>
      <c r="H3" s="17"/>
      <c r="I3" s="17"/>
      <c r="J3" s="17"/>
      <c r="K3" s="17"/>
      <c r="L3" s="18"/>
      <c r="O3" s="29" t="s">
        <v>114</v>
      </c>
      <c r="P3" s="29">
        <v>0</v>
      </c>
      <c r="Q3" s="25"/>
      <c r="R3" s="32" t="s">
        <v>2</v>
      </c>
      <c r="S3" s="39"/>
      <c r="T3" s="39"/>
      <c r="U3" s="39"/>
      <c r="V3" s="39"/>
      <c r="W3" s="39"/>
      <c r="X3" s="39"/>
      <c r="Y3" s="39"/>
      <c r="Z3" s="40"/>
      <c r="AA3" s="25"/>
    </row>
    <row r="4" spans="1:27" ht="15.75" x14ac:dyDescent="0.25">
      <c r="A4" s="8" t="s">
        <v>11</v>
      </c>
      <c r="B4" s="9" t="s">
        <v>10</v>
      </c>
      <c r="D4" s="5" t="s">
        <v>3</v>
      </c>
      <c r="E4" s="17"/>
      <c r="F4" s="17"/>
      <c r="G4" s="17"/>
      <c r="H4" s="17"/>
      <c r="I4" s="17"/>
      <c r="J4" s="17"/>
      <c r="K4" s="17"/>
      <c r="L4" s="18"/>
      <c r="O4" s="29" t="s">
        <v>26</v>
      </c>
      <c r="P4" s="29">
        <v>0</v>
      </c>
      <c r="Q4" s="25"/>
      <c r="R4" s="32" t="s">
        <v>3</v>
      </c>
      <c r="S4" s="39"/>
      <c r="T4" s="39"/>
      <c r="U4" s="39"/>
      <c r="V4" s="39"/>
      <c r="W4" s="39"/>
      <c r="X4" s="39"/>
      <c r="Y4" s="39"/>
      <c r="Z4" s="40"/>
      <c r="AA4" s="25"/>
    </row>
    <row r="5" spans="1:27" ht="15.75" x14ac:dyDescent="0.25">
      <c r="A5" s="8" t="s">
        <v>22</v>
      </c>
      <c r="B5" s="9" t="s">
        <v>57</v>
      </c>
      <c r="D5" s="5" t="s">
        <v>4</v>
      </c>
      <c r="E5" s="17"/>
      <c r="F5" s="17"/>
      <c r="G5" s="17"/>
      <c r="H5" s="17"/>
      <c r="I5" s="17"/>
      <c r="J5" s="17"/>
      <c r="K5" s="17"/>
      <c r="L5" s="18"/>
      <c r="O5" s="29" t="s">
        <v>113</v>
      </c>
      <c r="P5" s="29">
        <v>0</v>
      </c>
      <c r="Q5" s="25"/>
      <c r="R5" s="32" t="s">
        <v>4</v>
      </c>
      <c r="S5" s="39"/>
      <c r="T5" s="39"/>
      <c r="U5" s="39"/>
      <c r="V5" s="39"/>
      <c r="W5" s="39"/>
      <c r="X5" s="39"/>
      <c r="Y5" s="39"/>
      <c r="Z5" s="40"/>
      <c r="AA5" s="25"/>
    </row>
    <row r="6" spans="1:27" ht="16.5" thickBot="1" x14ac:dyDescent="0.3">
      <c r="A6" s="8" t="s">
        <v>27</v>
      </c>
      <c r="B6" s="9" t="s">
        <v>30</v>
      </c>
      <c r="D6" s="6" t="s">
        <v>5</v>
      </c>
      <c r="E6" s="19"/>
      <c r="F6" s="19"/>
      <c r="G6" s="19"/>
      <c r="H6" s="19"/>
      <c r="I6" s="19"/>
      <c r="J6" s="19"/>
      <c r="K6" s="19"/>
      <c r="L6" s="20"/>
      <c r="P6" s="25"/>
      <c r="Q6" s="25"/>
      <c r="R6" s="33" t="s">
        <v>5</v>
      </c>
      <c r="S6" s="41"/>
      <c r="T6" s="41"/>
      <c r="U6" s="41"/>
      <c r="V6" s="41"/>
      <c r="W6" s="41"/>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SUM(E2:E6)</f>
        <v>720</v>
      </c>
      <c r="F8" s="21">
        <f t="shared" ref="F8:L8" si="0">SUM(F2:F6)</f>
        <v>1325</v>
      </c>
      <c r="G8" s="21">
        <f t="shared" si="0"/>
        <v>0</v>
      </c>
      <c r="H8" s="21">
        <f t="shared" si="0"/>
        <v>0</v>
      </c>
      <c r="I8" s="21">
        <f t="shared" si="0"/>
        <v>0</v>
      </c>
      <c r="J8" s="21">
        <f t="shared" si="0"/>
        <v>0</v>
      </c>
      <c r="K8" s="21">
        <f t="shared" si="0"/>
        <v>0</v>
      </c>
      <c r="L8" s="22">
        <f t="shared" si="0"/>
        <v>0</v>
      </c>
      <c r="P8" s="25"/>
      <c r="Q8" s="25"/>
      <c r="R8" s="34" t="s">
        <v>21</v>
      </c>
      <c r="S8" s="44">
        <v>1745</v>
      </c>
      <c r="T8" s="44">
        <v>2830</v>
      </c>
      <c r="U8" s="44">
        <v>0</v>
      </c>
      <c r="V8" s="44">
        <v>0</v>
      </c>
      <c r="W8" s="44">
        <v>3000</v>
      </c>
      <c r="X8" s="44">
        <v>10000</v>
      </c>
      <c r="Y8" s="44">
        <v>24000</v>
      </c>
      <c r="Z8" s="45">
        <v>31000</v>
      </c>
      <c r="AA8" s="25"/>
    </row>
    <row r="10" spans="1:27" ht="30.75" thickBot="1" x14ac:dyDescent="0.3">
      <c r="A10" s="8" t="s">
        <v>6</v>
      </c>
      <c r="B10" s="9" t="s">
        <v>59</v>
      </c>
      <c r="C10" s="1"/>
      <c r="D10" s="12" t="s">
        <v>0</v>
      </c>
      <c r="E10" s="10" t="s">
        <v>12</v>
      </c>
      <c r="F10" s="10" t="s">
        <v>13</v>
      </c>
      <c r="G10" s="10" t="s">
        <v>14</v>
      </c>
      <c r="H10" s="11" t="s">
        <v>15</v>
      </c>
      <c r="I10" s="11" t="s">
        <v>16</v>
      </c>
      <c r="J10" s="11" t="s">
        <v>17</v>
      </c>
      <c r="K10" s="11" t="s">
        <v>18</v>
      </c>
      <c r="L10" s="11" t="s">
        <v>19</v>
      </c>
      <c r="M10" s="2" t="s">
        <v>20</v>
      </c>
    </row>
    <row r="11" spans="1:27" ht="15.75" x14ac:dyDescent="0.25">
      <c r="A11" s="8" t="s">
        <v>7</v>
      </c>
      <c r="B11" s="9" t="s">
        <v>28</v>
      </c>
      <c r="D11" s="4" t="s">
        <v>1</v>
      </c>
      <c r="E11" s="15">
        <f>900+250/2</f>
        <v>1025</v>
      </c>
      <c r="F11" s="15">
        <f>1380+250/2</f>
        <v>1505</v>
      </c>
      <c r="G11" s="15"/>
      <c r="H11" s="15"/>
      <c r="I11" s="15">
        <v>3000</v>
      </c>
      <c r="J11" s="15">
        <v>10000</v>
      </c>
      <c r="K11" s="15">
        <v>24000</v>
      </c>
      <c r="L11" s="16">
        <v>31000</v>
      </c>
      <c r="M11" s="35" t="s">
        <v>66</v>
      </c>
    </row>
    <row r="12" spans="1:27" ht="15.75" x14ac:dyDescent="0.25">
      <c r="A12" s="8" t="s">
        <v>9</v>
      </c>
      <c r="B12" s="9" t="s">
        <v>41</v>
      </c>
      <c r="D12" s="5" t="s">
        <v>2</v>
      </c>
      <c r="E12" s="17"/>
      <c r="F12" s="17"/>
      <c r="G12" s="17"/>
      <c r="H12" s="17"/>
      <c r="I12" s="17"/>
      <c r="J12" s="17"/>
      <c r="K12" s="17"/>
      <c r="L12" s="18"/>
      <c r="M12" s="36" t="s">
        <v>67</v>
      </c>
    </row>
    <row r="13" spans="1:27" ht="15.75" x14ac:dyDescent="0.25">
      <c r="A13" s="8" t="s">
        <v>11</v>
      </c>
      <c r="B13" s="9" t="s">
        <v>10</v>
      </c>
      <c r="D13" s="5" t="s">
        <v>3</v>
      </c>
      <c r="E13" s="17"/>
      <c r="F13" s="17"/>
      <c r="G13" s="17"/>
      <c r="H13" s="17"/>
      <c r="I13" s="17"/>
      <c r="J13" s="17"/>
      <c r="K13" s="17"/>
      <c r="L13" s="18"/>
      <c r="M13" t="s">
        <v>60</v>
      </c>
    </row>
    <row r="14" spans="1:27" ht="15.75" x14ac:dyDescent="0.25">
      <c r="A14" s="8" t="s">
        <v>22</v>
      </c>
      <c r="B14" s="9" t="s">
        <v>57</v>
      </c>
      <c r="D14" s="5" t="s">
        <v>4</v>
      </c>
      <c r="E14" s="17"/>
      <c r="F14" s="17"/>
      <c r="G14" s="17"/>
      <c r="H14" s="17"/>
      <c r="I14" s="17"/>
      <c r="J14" s="17"/>
      <c r="K14" s="17"/>
      <c r="L14" s="18"/>
    </row>
    <row r="15" spans="1:27" ht="16.5" thickBot="1" x14ac:dyDescent="0.3">
      <c r="A15" s="8" t="s">
        <v>27</v>
      </c>
      <c r="B15" s="9" t="s">
        <v>30</v>
      </c>
      <c r="D15" s="6" t="s">
        <v>5</v>
      </c>
      <c r="E15" s="19"/>
      <c r="F15" s="19"/>
      <c r="G15" s="19"/>
      <c r="H15" s="19"/>
      <c r="I15" s="19"/>
      <c r="J15" s="19"/>
      <c r="K15" s="19"/>
      <c r="L15" s="20"/>
    </row>
    <row r="16" spans="1:27" ht="15.75" thickBot="1" x14ac:dyDescent="0.3">
      <c r="D16" s="3"/>
      <c r="E16" s="3"/>
      <c r="F16" s="3"/>
      <c r="G16" s="3"/>
      <c r="H16" s="3"/>
      <c r="I16" s="3"/>
      <c r="J16" s="3"/>
      <c r="K16" s="3"/>
      <c r="L16" s="3"/>
    </row>
    <row r="17" spans="1:13" ht="16.5" thickTop="1" thickBot="1" x14ac:dyDescent="0.3">
      <c r="D17" s="7" t="s">
        <v>21</v>
      </c>
      <c r="E17" s="21">
        <f>SUM(E11:E15)</f>
        <v>1025</v>
      </c>
      <c r="F17" s="21">
        <f t="shared" ref="F17:L17" si="1">SUM(F11:F15)</f>
        <v>1505</v>
      </c>
      <c r="G17" s="21">
        <f t="shared" si="1"/>
        <v>0</v>
      </c>
      <c r="H17" s="21">
        <f t="shared" si="1"/>
        <v>0</v>
      </c>
      <c r="I17" s="21">
        <f t="shared" si="1"/>
        <v>3000</v>
      </c>
      <c r="J17" s="21">
        <f t="shared" si="1"/>
        <v>10000</v>
      </c>
      <c r="K17" s="21">
        <f t="shared" si="1"/>
        <v>24000</v>
      </c>
      <c r="L17" s="22">
        <f t="shared" si="1"/>
        <v>31000</v>
      </c>
    </row>
    <row r="19" spans="1:13" ht="30.75" thickBot="1" x14ac:dyDescent="0.3">
      <c r="A19" s="8" t="s">
        <v>6</v>
      </c>
      <c r="B19" s="9" t="s">
        <v>61</v>
      </c>
      <c r="C19" s="1"/>
      <c r="D19" s="12" t="s">
        <v>0</v>
      </c>
      <c r="E19" s="10" t="s">
        <v>12</v>
      </c>
      <c r="F19" s="10" t="s">
        <v>13</v>
      </c>
      <c r="G19" s="10" t="s">
        <v>14</v>
      </c>
      <c r="H19" s="11" t="s">
        <v>15</v>
      </c>
      <c r="I19" s="11" t="s">
        <v>16</v>
      </c>
      <c r="J19" s="11" t="s">
        <v>17</v>
      </c>
      <c r="K19" s="11" t="s">
        <v>18</v>
      </c>
      <c r="L19" s="11" t="s">
        <v>19</v>
      </c>
      <c r="M19" s="2" t="s">
        <v>20</v>
      </c>
    </row>
    <row r="20" spans="1:13" ht="15.75" x14ac:dyDescent="0.25">
      <c r="A20" s="8" t="s">
        <v>7</v>
      </c>
      <c r="B20" s="9" t="s">
        <v>28</v>
      </c>
      <c r="D20" s="4" t="s">
        <v>1</v>
      </c>
      <c r="E20" s="15"/>
      <c r="F20" s="15"/>
      <c r="G20" s="15"/>
      <c r="H20" s="15"/>
      <c r="I20" s="15"/>
      <c r="J20" s="15"/>
      <c r="K20" s="15"/>
      <c r="L20" s="16"/>
      <c r="M20" t="s">
        <v>63</v>
      </c>
    </row>
    <row r="21" spans="1:13" ht="15.75" x14ac:dyDescent="0.25">
      <c r="A21" s="8" t="s">
        <v>9</v>
      </c>
      <c r="B21" s="9" t="s">
        <v>10</v>
      </c>
      <c r="D21" s="5" t="s">
        <v>2</v>
      </c>
      <c r="E21" s="17"/>
      <c r="F21" s="17"/>
      <c r="G21" s="17"/>
      <c r="H21" s="17"/>
      <c r="I21" s="17"/>
      <c r="J21" s="17"/>
      <c r="K21" s="17"/>
      <c r="L21" s="18"/>
      <c r="M21" t="s">
        <v>105</v>
      </c>
    </row>
    <row r="22" spans="1:13" ht="15.75" x14ac:dyDescent="0.25">
      <c r="A22" s="8" t="s">
        <v>11</v>
      </c>
      <c r="B22" s="9" t="s">
        <v>10</v>
      </c>
      <c r="D22" s="5" t="s">
        <v>3</v>
      </c>
      <c r="E22" s="17"/>
      <c r="F22" s="17"/>
      <c r="G22" s="17"/>
      <c r="H22" s="17"/>
      <c r="I22" s="17"/>
      <c r="J22" s="17"/>
      <c r="K22" s="17"/>
      <c r="L22" s="18"/>
    </row>
    <row r="23" spans="1:13" ht="15.75" x14ac:dyDescent="0.25">
      <c r="A23" s="8" t="s">
        <v>22</v>
      </c>
      <c r="B23" s="9" t="s">
        <v>57</v>
      </c>
      <c r="D23" s="5" t="s">
        <v>4</v>
      </c>
      <c r="E23" s="17"/>
      <c r="F23" s="17"/>
      <c r="G23" s="17"/>
      <c r="H23" s="17"/>
      <c r="I23" s="17"/>
      <c r="J23" s="17"/>
      <c r="K23" s="17"/>
      <c r="L23" s="18"/>
    </row>
    <row r="24" spans="1:13" ht="16.5" thickBot="1" x14ac:dyDescent="0.3">
      <c r="A24" s="8" t="s">
        <v>27</v>
      </c>
      <c r="B24" s="9" t="s">
        <v>30</v>
      </c>
      <c r="D24" s="6" t="s">
        <v>5</v>
      </c>
      <c r="E24" s="19"/>
      <c r="F24" s="19"/>
      <c r="G24" s="19"/>
      <c r="H24" s="19"/>
      <c r="I24" s="19"/>
      <c r="J24" s="19"/>
      <c r="K24" s="19"/>
      <c r="L24" s="20"/>
    </row>
    <row r="25" spans="1:13" ht="15.75" thickBot="1" x14ac:dyDescent="0.3">
      <c r="D25" s="3"/>
      <c r="E25" s="3"/>
      <c r="F25" s="3"/>
      <c r="G25" s="3"/>
      <c r="H25" s="3"/>
      <c r="I25" s="3"/>
      <c r="J25" s="3"/>
      <c r="K25" s="3"/>
      <c r="L25" s="3"/>
    </row>
    <row r="26" spans="1:13" ht="16.5" thickTop="1" thickBot="1" x14ac:dyDescent="0.3">
      <c r="D26" s="7" t="s">
        <v>21</v>
      </c>
      <c r="E26" s="21">
        <f>SUM(E20:E24)</f>
        <v>0</v>
      </c>
      <c r="F26" s="21">
        <f t="shared" ref="F26:L26" si="2">SUM(F20:F24)</f>
        <v>0</v>
      </c>
      <c r="G26" s="21">
        <f t="shared" si="2"/>
        <v>0</v>
      </c>
      <c r="H26" s="21">
        <f t="shared" si="2"/>
        <v>0</v>
      </c>
      <c r="I26" s="21">
        <f t="shared" si="2"/>
        <v>0</v>
      </c>
      <c r="J26" s="21">
        <f t="shared" si="2"/>
        <v>0</v>
      </c>
      <c r="K26" s="21">
        <f t="shared" si="2"/>
        <v>0</v>
      </c>
      <c r="L26" s="22">
        <f t="shared" si="2"/>
        <v>0</v>
      </c>
    </row>
    <row r="28" spans="1:13" ht="30.75" thickBot="1" x14ac:dyDescent="0.3">
      <c r="A28" s="8" t="s">
        <v>6</v>
      </c>
      <c r="B28" s="9" t="s">
        <v>62</v>
      </c>
      <c r="C28" s="1"/>
      <c r="D28" s="12" t="s">
        <v>0</v>
      </c>
      <c r="E28" s="10" t="s">
        <v>12</v>
      </c>
      <c r="F28" s="10" t="s">
        <v>13</v>
      </c>
      <c r="G28" s="10" t="s">
        <v>14</v>
      </c>
      <c r="H28" s="11" t="s">
        <v>15</v>
      </c>
      <c r="I28" s="11" t="s">
        <v>16</v>
      </c>
      <c r="J28" s="11" t="s">
        <v>17</v>
      </c>
      <c r="K28" s="11" t="s">
        <v>18</v>
      </c>
      <c r="L28" s="11" t="s">
        <v>19</v>
      </c>
      <c r="M28" s="2" t="s">
        <v>20</v>
      </c>
    </row>
    <row r="29" spans="1:13" ht="15.75" x14ac:dyDescent="0.25">
      <c r="A29" s="8" t="s">
        <v>7</v>
      </c>
      <c r="B29" s="9" t="s">
        <v>28</v>
      </c>
      <c r="D29" s="4" t="s">
        <v>1</v>
      </c>
      <c r="E29" s="15"/>
      <c r="F29" s="15"/>
      <c r="G29" s="15"/>
      <c r="H29" s="15"/>
      <c r="I29" s="15"/>
      <c r="J29" s="15"/>
      <c r="K29" s="15"/>
      <c r="L29" s="16"/>
      <c r="M29" t="s">
        <v>64</v>
      </c>
    </row>
    <row r="30" spans="1:13" ht="15.75" x14ac:dyDescent="0.25">
      <c r="A30" s="8" t="s">
        <v>9</v>
      </c>
      <c r="B30" s="9" t="s">
        <v>10</v>
      </c>
      <c r="D30" s="5" t="s">
        <v>2</v>
      </c>
      <c r="E30" s="17"/>
      <c r="F30" s="17"/>
      <c r="G30" s="17"/>
      <c r="H30" s="17"/>
      <c r="I30" s="17"/>
      <c r="J30" s="17"/>
      <c r="K30" s="17"/>
      <c r="L30" s="18"/>
    </row>
    <row r="31" spans="1:13" ht="15.75" x14ac:dyDescent="0.25">
      <c r="A31" s="8" t="s">
        <v>11</v>
      </c>
      <c r="B31" s="9" t="s">
        <v>10</v>
      </c>
      <c r="D31" s="5" t="s">
        <v>3</v>
      </c>
      <c r="E31" s="17"/>
      <c r="F31" s="17"/>
      <c r="G31" s="17"/>
      <c r="H31" s="17"/>
      <c r="I31" s="17"/>
      <c r="J31" s="17"/>
      <c r="K31" s="17"/>
      <c r="L31" s="18"/>
    </row>
    <row r="32" spans="1:13" ht="15.75" x14ac:dyDescent="0.25">
      <c r="A32" s="8" t="s">
        <v>22</v>
      </c>
      <c r="B32" s="9" t="s">
        <v>57</v>
      </c>
      <c r="D32" s="5" t="s">
        <v>4</v>
      </c>
      <c r="E32" s="17"/>
      <c r="F32" s="17"/>
      <c r="G32" s="17"/>
      <c r="H32" s="17"/>
      <c r="I32" s="17"/>
      <c r="J32" s="17"/>
      <c r="K32" s="17"/>
      <c r="L32" s="18"/>
    </row>
    <row r="33" spans="1:12" ht="16.5" thickBot="1" x14ac:dyDescent="0.3">
      <c r="A33" s="8" t="s">
        <v>27</v>
      </c>
      <c r="B33" s="9" t="s">
        <v>30</v>
      </c>
      <c r="D33" s="6" t="s">
        <v>5</v>
      </c>
      <c r="E33" s="19"/>
      <c r="F33" s="19"/>
      <c r="G33" s="19"/>
      <c r="H33" s="19"/>
      <c r="I33" s="19"/>
      <c r="J33" s="19"/>
      <c r="K33" s="19"/>
      <c r="L33" s="20"/>
    </row>
    <row r="34" spans="1:12" ht="15.75" thickBot="1" x14ac:dyDescent="0.3">
      <c r="D34" s="3"/>
      <c r="E34" s="3"/>
      <c r="F34" s="3"/>
      <c r="G34" s="3"/>
      <c r="H34" s="3"/>
      <c r="I34" s="3"/>
      <c r="J34" s="3"/>
      <c r="K34" s="3"/>
      <c r="L34" s="3"/>
    </row>
    <row r="35" spans="1:12" ht="16.5" thickTop="1" thickBot="1" x14ac:dyDescent="0.3">
      <c r="D35" s="7" t="s">
        <v>21</v>
      </c>
      <c r="E35" s="21">
        <f>SUM(E29:E33)</f>
        <v>0</v>
      </c>
      <c r="F35" s="21">
        <f t="shared" ref="F35:L35" si="3">SUM(F29:F33)</f>
        <v>0</v>
      </c>
      <c r="G35" s="21">
        <f t="shared" si="3"/>
        <v>0</v>
      </c>
      <c r="H35" s="21">
        <f t="shared" si="3"/>
        <v>0</v>
      </c>
      <c r="I35" s="21">
        <f t="shared" si="3"/>
        <v>0</v>
      </c>
      <c r="J35" s="21">
        <f t="shared" si="3"/>
        <v>0</v>
      </c>
      <c r="K35" s="21">
        <f t="shared" si="3"/>
        <v>0</v>
      </c>
      <c r="L35" s="22">
        <f t="shared" si="3"/>
        <v>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878C5E-6347-46E0-880A-367E3ACCB36F}">
  <sheetPr codeName="Feuil7"/>
  <dimension ref="A1:AA62"/>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49</v>
      </c>
      <c r="C1" s="1"/>
      <c r="D1" s="12" t="s">
        <v>0</v>
      </c>
      <c r="E1" s="10" t="s">
        <v>12</v>
      </c>
      <c r="F1" s="10" t="s">
        <v>13</v>
      </c>
      <c r="G1" s="10" t="s">
        <v>14</v>
      </c>
      <c r="H1" s="11" t="s">
        <v>15</v>
      </c>
      <c r="I1" s="11" t="s">
        <v>16</v>
      </c>
      <c r="J1" s="11" t="s">
        <v>17</v>
      </c>
      <c r="K1" s="11" t="s">
        <v>18</v>
      </c>
      <c r="L1" s="11" t="s">
        <v>19</v>
      </c>
      <c r="M1" s="2" t="s">
        <v>20</v>
      </c>
      <c r="O1" s="29" t="s">
        <v>7</v>
      </c>
      <c r="P1" s="30" t="s">
        <v>35</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35</v>
      </c>
      <c r="D2" s="4" t="s">
        <v>1</v>
      </c>
      <c r="E2" s="15"/>
      <c r="F2" s="15">
        <v>160</v>
      </c>
      <c r="G2" s="15">
        <v>160</v>
      </c>
      <c r="H2" s="15"/>
      <c r="I2" s="15">
        <f>667/2</f>
        <v>333.5</v>
      </c>
      <c r="J2" s="15">
        <v>667</v>
      </c>
      <c r="K2" s="15">
        <v>667</v>
      </c>
      <c r="L2" s="16">
        <v>667</v>
      </c>
      <c r="M2" t="s">
        <v>82</v>
      </c>
      <c r="O2" s="29" t="s">
        <v>29</v>
      </c>
      <c r="P2" s="29">
        <v>7</v>
      </c>
      <c r="Q2" s="25"/>
      <c r="R2" s="31" t="s">
        <v>1</v>
      </c>
      <c r="S2" s="37">
        <v>266</v>
      </c>
      <c r="T2" s="37">
        <v>900</v>
      </c>
      <c r="U2" s="37">
        <v>1701.2</v>
      </c>
      <c r="V2" s="37"/>
      <c r="W2" s="37">
        <v>1083.5</v>
      </c>
      <c r="X2" s="37">
        <v>4623.5</v>
      </c>
      <c r="Y2" s="37">
        <v>7030</v>
      </c>
      <c r="Z2" s="38">
        <v>5530</v>
      </c>
      <c r="AA2" s="25"/>
    </row>
    <row r="3" spans="1:27" ht="15.75" x14ac:dyDescent="0.25">
      <c r="A3" s="8" t="s">
        <v>9</v>
      </c>
      <c r="B3" s="9" t="s">
        <v>41</v>
      </c>
      <c r="D3" s="5" t="s">
        <v>2</v>
      </c>
      <c r="E3" s="17"/>
      <c r="F3" s="17"/>
      <c r="G3" s="17"/>
      <c r="H3" s="17"/>
      <c r="I3" s="17"/>
      <c r="J3" s="17"/>
      <c r="K3" s="17"/>
      <c r="L3" s="18"/>
      <c r="M3" t="s">
        <v>83</v>
      </c>
      <c r="O3" s="29" t="s">
        <v>114</v>
      </c>
      <c r="P3" s="29">
        <v>0</v>
      </c>
      <c r="Q3" s="25"/>
      <c r="R3" s="32" t="s">
        <v>2</v>
      </c>
      <c r="S3" s="39"/>
      <c r="T3" s="39"/>
      <c r="U3" s="39"/>
      <c r="V3" s="39"/>
      <c r="W3" s="39"/>
      <c r="X3" s="39"/>
      <c r="Y3" s="39"/>
      <c r="Z3" s="40"/>
      <c r="AA3" s="25"/>
    </row>
    <row r="4" spans="1:27" ht="15.75" x14ac:dyDescent="0.25">
      <c r="A4" s="8" t="s">
        <v>11</v>
      </c>
      <c r="B4" s="9" t="s">
        <v>10</v>
      </c>
      <c r="D4" s="5" t="s">
        <v>3</v>
      </c>
      <c r="E4" s="17"/>
      <c r="F4" s="17"/>
      <c r="G4" s="17"/>
      <c r="H4" s="17"/>
      <c r="I4" s="17"/>
      <c r="J4" s="17"/>
      <c r="K4" s="17"/>
      <c r="L4" s="18"/>
      <c r="M4" t="s">
        <v>84</v>
      </c>
      <c r="O4" s="29" t="s">
        <v>26</v>
      </c>
      <c r="P4" s="29">
        <v>1</v>
      </c>
      <c r="Q4" s="25"/>
      <c r="R4" s="32" t="s">
        <v>3</v>
      </c>
      <c r="S4" s="39"/>
      <c r="T4" s="39"/>
      <c r="U4" s="39"/>
      <c r="V4" s="39"/>
      <c r="W4" s="39"/>
      <c r="X4" s="39"/>
      <c r="Y4" s="39"/>
      <c r="Z4" s="40"/>
      <c r="AA4" s="25"/>
    </row>
    <row r="5" spans="1:27" ht="15.75" x14ac:dyDescent="0.25">
      <c r="A5" s="8" t="s">
        <v>22</v>
      </c>
      <c r="B5" s="9" t="s">
        <v>24</v>
      </c>
      <c r="D5" s="5" t="s">
        <v>4</v>
      </c>
      <c r="E5" s="17"/>
      <c r="F5" s="17"/>
      <c r="G5" s="17"/>
      <c r="H5" s="17"/>
      <c r="I5" s="17"/>
      <c r="J5" s="17"/>
      <c r="K5" s="17"/>
      <c r="L5" s="18"/>
      <c r="M5" t="s">
        <v>85</v>
      </c>
      <c r="O5" s="29" t="s">
        <v>113</v>
      </c>
      <c r="P5" s="29">
        <v>0</v>
      </c>
      <c r="Q5" s="25"/>
      <c r="R5" s="32" t="s">
        <v>4</v>
      </c>
      <c r="S5" s="39">
        <v>14</v>
      </c>
      <c r="T5" s="39">
        <v>100</v>
      </c>
      <c r="U5" s="39">
        <v>300</v>
      </c>
      <c r="V5" s="39"/>
      <c r="W5" s="39"/>
      <c r="X5" s="39">
        <v>280</v>
      </c>
      <c r="Y5" s="39">
        <v>560</v>
      </c>
      <c r="Z5" s="40">
        <v>560</v>
      </c>
      <c r="AA5" s="25"/>
    </row>
    <row r="6" spans="1:27" ht="16.5" thickBot="1" x14ac:dyDescent="0.3">
      <c r="A6" s="8" t="s">
        <v>27</v>
      </c>
      <c r="B6" s="9" t="s">
        <v>30</v>
      </c>
      <c r="D6" s="6" t="s">
        <v>5</v>
      </c>
      <c r="E6" s="19"/>
      <c r="F6" s="19"/>
      <c r="G6" s="19"/>
      <c r="H6" s="19"/>
      <c r="I6" s="19"/>
      <c r="J6" s="19"/>
      <c r="K6" s="19"/>
      <c r="L6" s="20"/>
      <c r="M6" t="s">
        <v>86</v>
      </c>
      <c r="P6" s="25"/>
      <c r="Q6" s="25"/>
      <c r="R6" s="33" t="s">
        <v>5</v>
      </c>
      <c r="S6" s="41"/>
      <c r="T6" s="41"/>
      <c r="U6" s="41"/>
      <c r="V6" s="41"/>
      <c r="W6" s="41"/>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SUM(E2:E6)</f>
        <v>0</v>
      </c>
      <c r="F8" s="21">
        <f t="shared" ref="F8:L8" si="0">SUM(F2:F6)</f>
        <v>160</v>
      </c>
      <c r="G8" s="21">
        <f t="shared" si="0"/>
        <v>160</v>
      </c>
      <c r="H8" s="21">
        <f t="shared" si="0"/>
        <v>0</v>
      </c>
      <c r="I8" s="21">
        <f t="shared" si="0"/>
        <v>333.5</v>
      </c>
      <c r="J8" s="21">
        <f t="shared" si="0"/>
        <v>667</v>
      </c>
      <c r="K8" s="21">
        <f t="shared" si="0"/>
        <v>667</v>
      </c>
      <c r="L8" s="22">
        <f t="shared" si="0"/>
        <v>667</v>
      </c>
      <c r="P8" s="25"/>
      <c r="Q8" s="25"/>
      <c r="R8" s="34" t="s">
        <v>21</v>
      </c>
      <c r="S8" s="44">
        <v>280</v>
      </c>
      <c r="T8" s="44">
        <v>1000</v>
      </c>
      <c r="U8" s="44">
        <v>2001.199951171875</v>
      </c>
      <c r="V8" s="44">
        <v>0</v>
      </c>
      <c r="W8" s="44">
        <v>1083.5</v>
      </c>
      <c r="X8" s="44">
        <v>4903.5</v>
      </c>
      <c r="Y8" s="44">
        <v>7590</v>
      </c>
      <c r="Z8" s="45">
        <v>6090</v>
      </c>
      <c r="AA8" s="25"/>
    </row>
    <row r="10" spans="1:27" ht="30.75" thickBot="1" x14ac:dyDescent="0.3">
      <c r="A10" s="8" t="s">
        <v>6</v>
      </c>
      <c r="B10" s="9" t="s">
        <v>50</v>
      </c>
      <c r="C10" s="1"/>
      <c r="D10" s="12" t="s">
        <v>0</v>
      </c>
      <c r="E10" s="10" t="s">
        <v>12</v>
      </c>
      <c r="F10" s="10" t="s">
        <v>13</v>
      </c>
      <c r="G10" s="10" t="s">
        <v>14</v>
      </c>
      <c r="H10" s="11" t="s">
        <v>15</v>
      </c>
      <c r="I10" s="11" t="s">
        <v>16</v>
      </c>
      <c r="J10" s="11" t="s">
        <v>17</v>
      </c>
      <c r="K10" s="11" t="s">
        <v>18</v>
      </c>
      <c r="L10" s="11" t="s">
        <v>19</v>
      </c>
      <c r="M10" s="2" t="s">
        <v>20</v>
      </c>
    </row>
    <row r="11" spans="1:27" ht="15.75" x14ac:dyDescent="0.25">
      <c r="A11" s="8" t="s">
        <v>7</v>
      </c>
      <c r="B11" s="9" t="s">
        <v>35</v>
      </c>
      <c r="D11" s="4" t="s">
        <v>1</v>
      </c>
      <c r="E11" s="15">
        <v>28</v>
      </c>
      <c r="F11" s="15">
        <v>56</v>
      </c>
      <c r="G11" s="15">
        <v>50</v>
      </c>
      <c r="H11" s="15"/>
      <c r="I11" s="15"/>
      <c r="J11" s="15">
        <v>50</v>
      </c>
      <c r="K11" s="15">
        <v>50</v>
      </c>
      <c r="L11" s="16">
        <v>50</v>
      </c>
      <c r="M11" t="s">
        <v>87</v>
      </c>
    </row>
    <row r="12" spans="1:27" ht="15.75" x14ac:dyDescent="0.25">
      <c r="A12" s="8" t="s">
        <v>9</v>
      </c>
      <c r="B12" s="9" t="s">
        <v>41</v>
      </c>
      <c r="D12" s="5" t="s">
        <v>2</v>
      </c>
      <c r="E12" s="17"/>
      <c r="F12" s="17"/>
      <c r="G12" s="17"/>
      <c r="H12" s="17"/>
      <c r="I12" s="17"/>
      <c r="J12" s="17"/>
      <c r="K12" s="17"/>
      <c r="L12" s="18"/>
      <c r="M12" t="s">
        <v>88</v>
      </c>
    </row>
    <row r="13" spans="1:27" ht="15.75" x14ac:dyDescent="0.25">
      <c r="A13" s="8" t="s">
        <v>11</v>
      </c>
      <c r="B13" s="9" t="s">
        <v>10</v>
      </c>
      <c r="D13" s="5" t="s">
        <v>3</v>
      </c>
      <c r="E13" s="17"/>
      <c r="F13" s="17"/>
      <c r="G13" s="17"/>
      <c r="H13" s="17"/>
      <c r="I13" s="17"/>
      <c r="J13" s="17"/>
      <c r="K13" s="17"/>
      <c r="L13" s="18"/>
    </row>
    <row r="14" spans="1:27" ht="15.75" x14ac:dyDescent="0.25">
      <c r="A14" s="8" t="s">
        <v>22</v>
      </c>
      <c r="B14" s="9" t="s">
        <v>23</v>
      </c>
      <c r="D14" s="5" t="s">
        <v>4</v>
      </c>
      <c r="E14" s="17"/>
      <c r="F14" s="17"/>
      <c r="G14" s="17"/>
      <c r="H14" s="17"/>
      <c r="I14" s="17"/>
      <c r="J14" s="17"/>
      <c r="K14" s="17"/>
      <c r="L14" s="18"/>
    </row>
    <row r="15" spans="1:27" ht="16.5" thickBot="1" x14ac:dyDescent="0.3">
      <c r="A15" s="8" t="s">
        <v>27</v>
      </c>
      <c r="B15" s="9" t="s">
        <v>30</v>
      </c>
      <c r="D15" s="6" t="s">
        <v>5</v>
      </c>
      <c r="E15" s="19"/>
      <c r="F15" s="19"/>
      <c r="G15" s="19"/>
      <c r="H15" s="19"/>
      <c r="I15" s="19"/>
      <c r="J15" s="19"/>
      <c r="K15" s="19"/>
      <c r="L15" s="20"/>
    </row>
    <row r="16" spans="1:27" ht="15.75" thickBot="1" x14ac:dyDescent="0.3">
      <c r="D16" s="3"/>
      <c r="E16" s="3"/>
      <c r="F16" s="3"/>
      <c r="G16" s="3"/>
      <c r="H16" s="3"/>
      <c r="I16" s="3"/>
      <c r="J16" s="3"/>
      <c r="K16" s="3"/>
      <c r="L16" s="3"/>
    </row>
    <row r="17" spans="1:13" ht="16.5" thickTop="1" thickBot="1" x14ac:dyDescent="0.3">
      <c r="D17" s="7" t="s">
        <v>21</v>
      </c>
      <c r="E17" s="21">
        <f t="shared" ref="E17:L17" si="1">SUM(E11:E15)</f>
        <v>28</v>
      </c>
      <c r="F17" s="21">
        <f t="shared" si="1"/>
        <v>56</v>
      </c>
      <c r="G17" s="21">
        <f t="shared" si="1"/>
        <v>50</v>
      </c>
      <c r="H17" s="21">
        <f t="shared" si="1"/>
        <v>0</v>
      </c>
      <c r="I17" s="21">
        <f t="shared" si="1"/>
        <v>0</v>
      </c>
      <c r="J17" s="21">
        <f t="shared" si="1"/>
        <v>50</v>
      </c>
      <c r="K17" s="21">
        <f t="shared" si="1"/>
        <v>50</v>
      </c>
      <c r="L17" s="22">
        <f t="shared" si="1"/>
        <v>50</v>
      </c>
    </row>
    <row r="19" spans="1:13" ht="30.75" thickBot="1" x14ac:dyDescent="0.3">
      <c r="A19" s="8" t="s">
        <v>6</v>
      </c>
      <c r="B19" s="9" t="s">
        <v>51</v>
      </c>
      <c r="C19" s="1"/>
      <c r="D19" s="12" t="s">
        <v>0</v>
      </c>
      <c r="E19" s="10" t="s">
        <v>12</v>
      </c>
      <c r="F19" s="10" t="s">
        <v>13</v>
      </c>
      <c r="G19" s="10" t="s">
        <v>14</v>
      </c>
      <c r="H19" s="11" t="s">
        <v>15</v>
      </c>
      <c r="I19" s="11" t="s">
        <v>16</v>
      </c>
      <c r="J19" s="11" t="s">
        <v>17</v>
      </c>
      <c r="K19" s="11" t="s">
        <v>18</v>
      </c>
      <c r="L19" s="11" t="s">
        <v>19</v>
      </c>
      <c r="M19" s="2" t="s">
        <v>20</v>
      </c>
    </row>
    <row r="20" spans="1:13" ht="15.75" x14ac:dyDescent="0.25">
      <c r="A20" s="8" t="s">
        <v>7</v>
      </c>
      <c r="B20" s="9" t="s">
        <v>35</v>
      </c>
      <c r="D20" s="4" t="s">
        <v>1</v>
      </c>
      <c r="E20" s="15">
        <v>78</v>
      </c>
      <c r="F20" s="15">
        <v>200</v>
      </c>
      <c r="G20" s="15">
        <v>150</v>
      </c>
      <c r="H20" s="15"/>
      <c r="I20" s="15"/>
      <c r="J20" s="15">
        <f>1100/2</f>
        <v>550</v>
      </c>
      <c r="K20" s="15">
        <v>1100</v>
      </c>
      <c r="L20" s="16">
        <v>1100</v>
      </c>
      <c r="M20" t="s">
        <v>89</v>
      </c>
    </row>
    <row r="21" spans="1:13" ht="15.75" x14ac:dyDescent="0.25">
      <c r="A21" s="8" t="s">
        <v>9</v>
      </c>
      <c r="B21" s="9" t="s">
        <v>41</v>
      </c>
      <c r="D21" s="5" t="s">
        <v>2</v>
      </c>
      <c r="E21" s="17"/>
      <c r="F21" s="17"/>
      <c r="G21" s="17"/>
      <c r="H21" s="17"/>
      <c r="I21" s="17"/>
      <c r="J21" s="17"/>
      <c r="K21" s="17"/>
      <c r="L21" s="18"/>
      <c r="M21" t="s">
        <v>90</v>
      </c>
    </row>
    <row r="22" spans="1:13" ht="15.75" x14ac:dyDescent="0.25">
      <c r="A22" s="8" t="s">
        <v>11</v>
      </c>
      <c r="B22" s="9" t="s">
        <v>10</v>
      </c>
      <c r="D22" s="5" t="s">
        <v>3</v>
      </c>
      <c r="E22" s="17"/>
      <c r="F22" s="17"/>
      <c r="G22" s="17"/>
      <c r="H22" s="17"/>
      <c r="I22" s="17"/>
      <c r="J22" s="17"/>
      <c r="K22" s="17"/>
      <c r="L22" s="18"/>
      <c r="M22" t="s">
        <v>91</v>
      </c>
    </row>
    <row r="23" spans="1:13" ht="15.75" x14ac:dyDescent="0.25">
      <c r="A23" s="8" t="s">
        <v>22</v>
      </c>
      <c r="B23" s="9" t="s">
        <v>24</v>
      </c>
      <c r="D23" s="5" t="s">
        <v>4</v>
      </c>
      <c r="E23" s="17"/>
      <c r="F23" s="17"/>
      <c r="G23" s="17"/>
      <c r="H23" s="17"/>
      <c r="I23" s="17"/>
      <c r="J23" s="17"/>
      <c r="K23" s="17"/>
      <c r="L23" s="18"/>
      <c r="M23" t="s">
        <v>92</v>
      </c>
    </row>
    <row r="24" spans="1:13" ht="16.5" thickBot="1" x14ac:dyDescent="0.3">
      <c r="A24" s="8" t="s">
        <v>27</v>
      </c>
      <c r="B24" s="9" t="s">
        <v>30</v>
      </c>
      <c r="D24" s="6" t="s">
        <v>5</v>
      </c>
      <c r="E24" s="19"/>
      <c r="F24" s="19"/>
      <c r="G24" s="19"/>
      <c r="H24" s="19"/>
      <c r="I24" s="19"/>
      <c r="J24" s="19"/>
      <c r="K24" s="19"/>
      <c r="L24" s="20"/>
    </row>
    <row r="25" spans="1:13" ht="15.75" thickBot="1" x14ac:dyDescent="0.3">
      <c r="D25" s="3"/>
      <c r="E25" s="3"/>
      <c r="F25" s="3"/>
      <c r="G25" s="3"/>
      <c r="H25" s="3"/>
      <c r="I25" s="3"/>
      <c r="J25" s="3"/>
      <c r="K25" s="3"/>
      <c r="L25" s="3"/>
    </row>
    <row r="26" spans="1:13" ht="16.5" thickTop="1" thickBot="1" x14ac:dyDescent="0.3">
      <c r="D26" s="7" t="s">
        <v>21</v>
      </c>
      <c r="E26" s="21">
        <f>SUM(E20:E24)</f>
        <v>78</v>
      </c>
      <c r="F26" s="21">
        <f t="shared" ref="F26:L26" si="2">SUM(F20:F24)</f>
        <v>200</v>
      </c>
      <c r="G26" s="21">
        <f t="shared" si="2"/>
        <v>150</v>
      </c>
      <c r="H26" s="21">
        <f t="shared" si="2"/>
        <v>0</v>
      </c>
      <c r="I26" s="21">
        <f t="shared" si="2"/>
        <v>0</v>
      </c>
      <c r="J26" s="21">
        <f t="shared" si="2"/>
        <v>550</v>
      </c>
      <c r="K26" s="21">
        <f t="shared" si="2"/>
        <v>1100</v>
      </c>
      <c r="L26" s="22">
        <f t="shared" si="2"/>
        <v>1100</v>
      </c>
    </row>
    <row r="28" spans="1:13" ht="30.75" thickBot="1" x14ac:dyDescent="0.3">
      <c r="A28" s="8" t="s">
        <v>6</v>
      </c>
      <c r="B28" s="9" t="s">
        <v>52</v>
      </c>
      <c r="C28" s="1"/>
      <c r="D28" s="12" t="s">
        <v>0</v>
      </c>
      <c r="E28" s="10" t="s">
        <v>12</v>
      </c>
      <c r="F28" s="10" t="s">
        <v>13</v>
      </c>
      <c r="G28" s="10" t="s">
        <v>14</v>
      </c>
      <c r="H28" s="11" t="s">
        <v>15</v>
      </c>
      <c r="I28" s="11" t="s">
        <v>16</v>
      </c>
      <c r="J28" s="11" t="s">
        <v>17</v>
      </c>
      <c r="K28" s="11" t="s">
        <v>18</v>
      </c>
      <c r="L28" s="11" t="s">
        <v>19</v>
      </c>
      <c r="M28" s="2" t="s">
        <v>20</v>
      </c>
    </row>
    <row r="29" spans="1:13" ht="15.75" x14ac:dyDescent="0.25">
      <c r="A29" s="8" t="s">
        <v>7</v>
      </c>
      <c r="B29" s="9" t="s">
        <v>35</v>
      </c>
      <c r="D29" s="4" t="s">
        <v>1</v>
      </c>
      <c r="E29" s="15"/>
      <c r="F29" s="15"/>
      <c r="G29" s="15"/>
      <c r="H29" s="15"/>
      <c r="I29" s="15"/>
      <c r="J29" s="15"/>
      <c r="K29" s="15"/>
      <c r="L29" s="16"/>
      <c r="M29" t="s">
        <v>93</v>
      </c>
    </row>
    <row r="30" spans="1:13" ht="15.75" x14ac:dyDescent="0.25">
      <c r="A30" s="8" t="s">
        <v>9</v>
      </c>
      <c r="B30" s="9" t="s">
        <v>41</v>
      </c>
      <c r="D30" s="5" t="s">
        <v>2</v>
      </c>
      <c r="E30" s="17"/>
      <c r="F30" s="17"/>
      <c r="G30" s="17"/>
      <c r="H30" s="17"/>
      <c r="I30" s="17"/>
      <c r="J30" s="17"/>
      <c r="K30" s="17"/>
      <c r="L30" s="18"/>
    </row>
    <row r="31" spans="1:13" ht="15.75" x14ac:dyDescent="0.25">
      <c r="A31" s="8" t="s">
        <v>11</v>
      </c>
      <c r="B31" s="9" t="s">
        <v>10</v>
      </c>
      <c r="D31" s="5" t="s">
        <v>3</v>
      </c>
      <c r="E31" s="17"/>
      <c r="F31" s="17"/>
      <c r="G31" s="17"/>
      <c r="H31" s="17"/>
      <c r="I31" s="17"/>
      <c r="J31" s="17"/>
      <c r="K31" s="17"/>
      <c r="L31" s="18"/>
    </row>
    <row r="32" spans="1:13" ht="15.75" x14ac:dyDescent="0.25">
      <c r="A32" s="8" t="s">
        <v>22</v>
      </c>
      <c r="B32" s="9" t="s">
        <v>24</v>
      </c>
      <c r="D32" s="5" t="s">
        <v>4</v>
      </c>
      <c r="E32" s="17">
        <v>14</v>
      </c>
      <c r="F32" s="17">
        <v>100</v>
      </c>
      <c r="G32" s="17">
        <v>300</v>
      </c>
      <c r="H32" s="17"/>
      <c r="I32" s="17"/>
      <c r="J32" s="17">
        <f>L32/2</f>
        <v>280</v>
      </c>
      <c r="K32" s="17">
        <v>560</v>
      </c>
      <c r="L32" s="18">
        <v>560</v>
      </c>
    </row>
    <row r="33" spans="1:13" ht="16.5" thickBot="1" x14ac:dyDescent="0.3">
      <c r="A33" s="8" t="s">
        <v>27</v>
      </c>
      <c r="B33" s="9" t="s">
        <v>30</v>
      </c>
      <c r="D33" s="6" t="s">
        <v>5</v>
      </c>
      <c r="E33" s="19"/>
      <c r="F33" s="19"/>
      <c r="G33" s="19"/>
      <c r="H33" s="19"/>
      <c r="I33" s="19"/>
      <c r="J33" s="19"/>
      <c r="K33" s="19"/>
      <c r="L33" s="20"/>
    </row>
    <row r="34" spans="1:13" ht="15.75" thickBot="1" x14ac:dyDescent="0.3">
      <c r="D34" s="3"/>
      <c r="E34" s="3"/>
      <c r="F34" s="3"/>
      <c r="G34" s="3"/>
      <c r="H34" s="3"/>
      <c r="I34" s="3"/>
      <c r="J34" s="3"/>
      <c r="K34" s="3"/>
      <c r="L34" s="3"/>
    </row>
    <row r="35" spans="1:13" ht="16.5" thickTop="1" thickBot="1" x14ac:dyDescent="0.3">
      <c r="D35" s="7" t="s">
        <v>21</v>
      </c>
      <c r="E35" s="21">
        <f>SUM(E29:E33)</f>
        <v>14</v>
      </c>
      <c r="F35" s="21">
        <f t="shared" ref="F35:L35" si="3">SUM(F29:F33)</f>
        <v>100</v>
      </c>
      <c r="G35" s="21">
        <f t="shared" si="3"/>
        <v>300</v>
      </c>
      <c r="H35" s="21">
        <f t="shared" si="3"/>
        <v>0</v>
      </c>
      <c r="I35" s="21">
        <f t="shared" si="3"/>
        <v>0</v>
      </c>
      <c r="J35" s="21">
        <f t="shared" si="3"/>
        <v>280</v>
      </c>
      <c r="K35" s="21">
        <f t="shared" si="3"/>
        <v>560</v>
      </c>
      <c r="L35" s="22">
        <f t="shared" si="3"/>
        <v>560</v>
      </c>
    </row>
    <row r="37" spans="1:13" ht="30.75" thickBot="1" x14ac:dyDescent="0.3">
      <c r="A37" s="8" t="s">
        <v>6</v>
      </c>
      <c r="B37" s="9" t="s">
        <v>53</v>
      </c>
      <c r="C37" s="1"/>
      <c r="D37" s="12" t="s">
        <v>0</v>
      </c>
      <c r="E37" s="10" t="s">
        <v>12</v>
      </c>
      <c r="F37" s="10" t="s">
        <v>13</v>
      </c>
      <c r="G37" s="10" t="s">
        <v>14</v>
      </c>
      <c r="H37" s="11" t="s">
        <v>15</v>
      </c>
      <c r="I37" s="11" t="s">
        <v>16</v>
      </c>
      <c r="J37" s="11" t="s">
        <v>17</v>
      </c>
      <c r="K37" s="11" t="s">
        <v>18</v>
      </c>
      <c r="L37" s="11" t="s">
        <v>19</v>
      </c>
      <c r="M37" s="2" t="s">
        <v>20</v>
      </c>
    </row>
    <row r="38" spans="1:13" ht="15.75" x14ac:dyDescent="0.25">
      <c r="A38" s="8" t="s">
        <v>7</v>
      </c>
      <c r="B38" s="9" t="s">
        <v>35</v>
      </c>
      <c r="D38" s="4" t="s">
        <v>1</v>
      </c>
      <c r="E38" s="15">
        <v>80</v>
      </c>
      <c r="F38" s="15">
        <v>270</v>
      </c>
      <c r="G38" s="15">
        <v>781.2</v>
      </c>
      <c r="H38" s="15"/>
      <c r="I38" s="15"/>
      <c r="J38" s="15">
        <f>1856.5/2</f>
        <v>928.25</v>
      </c>
      <c r="K38" s="15">
        <f>3713/2</f>
        <v>1856.5</v>
      </c>
      <c r="L38" s="16">
        <f>3713/2</f>
        <v>1856.5</v>
      </c>
      <c r="M38" t="s">
        <v>94</v>
      </c>
    </row>
    <row r="39" spans="1:13" ht="15.75" x14ac:dyDescent="0.25">
      <c r="A39" s="8" t="s">
        <v>9</v>
      </c>
      <c r="B39" s="9" t="s">
        <v>41</v>
      </c>
      <c r="D39" s="5" t="s">
        <v>2</v>
      </c>
      <c r="E39" s="17"/>
      <c r="F39" s="17"/>
      <c r="G39" s="17"/>
      <c r="H39" s="17"/>
      <c r="I39" s="17"/>
      <c r="J39" s="17"/>
      <c r="K39" s="17"/>
      <c r="L39" s="18"/>
      <c r="M39" t="s">
        <v>95</v>
      </c>
    </row>
    <row r="40" spans="1:13" ht="15.75" x14ac:dyDescent="0.25">
      <c r="A40" s="8" t="s">
        <v>11</v>
      </c>
      <c r="B40" s="9" t="s">
        <v>10</v>
      </c>
      <c r="D40" s="5" t="s">
        <v>3</v>
      </c>
      <c r="E40" s="17"/>
      <c r="F40" s="17"/>
      <c r="G40" s="17"/>
      <c r="H40" s="17"/>
      <c r="I40" s="17"/>
      <c r="J40" s="17"/>
      <c r="K40" s="17"/>
      <c r="L40" s="18"/>
      <c r="M40" t="s">
        <v>96</v>
      </c>
    </row>
    <row r="41" spans="1:13" ht="15.75" x14ac:dyDescent="0.25">
      <c r="A41" s="8" t="s">
        <v>22</v>
      </c>
      <c r="B41" s="9" t="s">
        <v>23</v>
      </c>
      <c r="D41" s="5" t="s">
        <v>4</v>
      </c>
      <c r="E41" s="17"/>
      <c r="F41" s="17"/>
      <c r="G41" s="17"/>
      <c r="H41" s="17"/>
      <c r="I41" s="17"/>
      <c r="J41" s="17"/>
      <c r="K41" s="17"/>
      <c r="L41" s="18"/>
      <c r="M41" t="s">
        <v>97</v>
      </c>
    </row>
    <row r="42" spans="1:13" ht="16.5" thickBot="1" x14ac:dyDescent="0.3">
      <c r="A42" s="8" t="s">
        <v>27</v>
      </c>
      <c r="B42" s="9" t="s">
        <v>26</v>
      </c>
      <c r="D42" s="6" t="s">
        <v>5</v>
      </c>
      <c r="E42" s="19"/>
      <c r="F42" s="19"/>
      <c r="G42" s="19"/>
      <c r="H42" s="19"/>
      <c r="I42" s="19"/>
      <c r="J42" s="19"/>
      <c r="K42" s="19"/>
      <c r="L42" s="20"/>
      <c r="M42" t="s">
        <v>98</v>
      </c>
    </row>
    <row r="43" spans="1:13" ht="15.75" thickBot="1" x14ac:dyDescent="0.3">
      <c r="D43" s="3"/>
      <c r="E43" s="3"/>
      <c r="F43" s="3"/>
      <c r="G43" s="3"/>
      <c r="H43" s="3"/>
      <c r="I43" s="3"/>
      <c r="J43" s="3"/>
      <c r="K43" s="3"/>
      <c r="L43" s="3"/>
    </row>
    <row r="44" spans="1:13" ht="16.5" thickTop="1" thickBot="1" x14ac:dyDescent="0.3">
      <c r="D44" s="7" t="s">
        <v>21</v>
      </c>
      <c r="E44" s="21">
        <f t="shared" ref="E44:L44" si="4">SUM(E38:E42)</f>
        <v>80</v>
      </c>
      <c r="F44" s="21">
        <f t="shared" si="4"/>
        <v>270</v>
      </c>
      <c r="G44" s="21">
        <f t="shared" si="4"/>
        <v>781.2</v>
      </c>
      <c r="H44" s="21">
        <f t="shared" si="4"/>
        <v>0</v>
      </c>
      <c r="I44" s="21">
        <f t="shared" si="4"/>
        <v>0</v>
      </c>
      <c r="J44" s="21">
        <f t="shared" si="4"/>
        <v>928.25</v>
      </c>
      <c r="K44" s="21">
        <f t="shared" si="4"/>
        <v>1856.5</v>
      </c>
      <c r="L44" s="22">
        <f t="shared" si="4"/>
        <v>1856.5</v>
      </c>
    </row>
    <row r="46" spans="1:13" ht="30.75" thickBot="1" x14ac:dyDescent="0.3">
      <c r="A46" s="8" t="s">
        <v>6</v>
      </c>
      <c r="B46" s="9" t="s">
        <v>54</v>
      </c>
      <c r="C46" s="1"/>
      <c r="D46" s="12" t="s">
        <v>0</v>
      </c>
      <c r="E46" s="10" t="s">
        <v>12</v>
      </c>
      <c r="F46" s="10" t="s">
        <v>13</v>
      </c>
      <c r="G46" s="10" t="s">
        <v>14</v>
      </c>
      <c r="H46" s="11" t="s">
        <v>15</v>
      </c>
      <c r="I46" s="11" t="s">
        <v>16</v>
      </c>
      <c r="J46" s="11" t="s">
        <v>17</v>
      </c>
      <c r="K46" s="11" t="s">
        <v>18</v>
      </c>
      <c r="L46" s="11" t="s">
        <v>19</v>
      </c>
      <c r="M46" s="2" t="s">
        <v>20</v>
      </c>
    </row>
    <row r="47" spans="1:13" ht="15.75" x14ac:dyDescent="0.25">
      <c r="A47" s="8" t="s">
        <v>7</v>
      </c>
      <c r="B47" s="9" t="s">
        <v>35</v>
      </c>
      <c r="D47" s="4" t="s">
        <v>1</v>
      </c>
      <c r="E47" s="15"/>
      <c r="F47" s="15">
        <v>64</v>
      </c>
      <c r="G47" s="15">
        <v>360</v>
      </c>
      <c r="H47" s="15"/>
      <c r="I47" s="15"/>
      <c r="J47" s="15">
        <f>1856.5/2</f>
        <v>928.25</v>
      </c>
      <c r="K47" s="15">
        <f>3713/2</f>
        <v>1856.5</v>
      </c>
      <c r="L47" s="16">
        <f>3713/2</f>
        <v>1856.5</v>
      </c>
      <c r="M47" t="s">
        <v>97</v>
      </c>
    </row>
    <row r="48" spans="1:13" ht="15.75" x14ac:dyDescent="0.25">
      <c r="A48" s="8" t="s">
        <v>9</v>
      </c>
      <c r="B48" s="9" t="s">
        <v>10</v>
      </c>
      <c r="D48" s="5" t="s">
        <v>2</v>
      </c>
      <c r="E48" s="17"/>
      <c r="F48" s="17"/>
      <c r="G48" s="17"/>
      <c r="H48" s="17"/>
      <c r="I48" s="17"/>
      <c r="J48" s="17"/>
      <c r="K48" s="17"/>
      <c r="L48" s="18"/>
      <c r="M48" t="s">
        <v>98</v>
      </c>
    </row>
    <row r="49" spans="1:13" ht="15.75" x14ac:dyDescent="0.25">
      <c r="A49" s="8" t="s">
        <v>11</v>
      </c>
      <c r="B49" s="9" t="s">
        <v>10</v>
      </c>
      <c r="D49" s="5" t="s">
        <v>3</v>
      </c>
      <c r="E49" s="17"/>
      <c r="F49" s="17"/>
      <c r="G49" s="17"/>
      <c r="H49" s="17"/>
      <c r="I49" s="17"/>
      <c r="J49" s="17"/>
      <c r="K49" s="17"/>
      <c r="L49" s="18"/>
      <c r="M49" t="s">
        <v>99</v>
      </c>
    </row>
    <row r="50" spans="1:13" ht="15.75" x14ac:dyDescent="0.25">
      <c r="A50" s="8" t="s">
        <v>22</v>
      </c>
      <c r="B50" s="9" t="s">
        <v>24</v>
      </c>
      <c r="D50" s="5" t="s">
        <v>4</v>
      </c>
      <c r="E50" s="17"/>
      <c r="F50" s="17"/>
      <c r="G50" s="17"/>
      <c r="H50" s="17"/>
      <c r="I50" s="17"/>
      <c r="J50" s="17"/>
      <c r="K50" s="17"/>
      <c r="L50" s="18"/>
    </row>
    <row r="51" spans="1:13" ht="16.5" thickBot="1" x14ac:dyDescent="0.3">
      <c r="A51" s="8" t="s">
        <v>27</v>
      </c>
      <c r="B51" s="9" t="s">
        <v>30</v>
      </c>
      <c r="D51" s="6" t="s">
        <v>5</v>
      </c>
      <c r="E51" s="19"/>
      <c r="F51" s="19"/>
      <c r="G51" s="19"/>
      <c r="H51" s="19"/>
      <c r="I51" s="19"/>
      <c r="J51" s="19"/>
      <c r="K51" s="19"/>
      <c r="L51" s="20"/>
    </row>
    <row r="52" spans="1:13" ht="15.75" thickBot="1" x14ac:dyDescent="0.3">
      <c r="D52" s="3"/>
      <c r="E52" s="3"/>
      <c r="F52" s="3"/>
      <c r="G52" s="3"/>
      <c r="H52" s="3"/>
      <c r="I52" s="3"/>
      <c r="J52" s="3"/>
      <c r="K52" s="3"/>
      <c r="L52" s="3"/>
    </row>
    <row r="53" spans="1:13" ht="16.5" thickTop="1" thickBot="1" x14ac:dyDescent="0.3">
      <c r="D53" s="7" t="s">
        <v>21</v>
      </c>
      <c r="E53" s="21">
        <f>SUM(E47:E51)</f>
        <v>0</v>
      </c>
      <c r="F53" s="21">
        <f t="shared" ref="F53:L53" si="5">SUM(F47:F51)</f>
        <v>64</v>
      </c>
      <c r="G53" s="21">
        <f t="shared" si="5"/>
        <v>360</v>
      </c>
      <c r="H53" s="21">
        <f t="shared" si="5"/>
        <v>0</v>
      </c>
      <c r="I53" s="21">
        <f t="shared" si="5"/>
        <v>0</v>
      </c>
      <c r="J53" s="21">
        <f t="shared" si="5"/>
        <v>928.25</v>
      </c>
      <c r="K53" s="21">
        <f t="shared" si="5"/>
        <v>1856.5</v>
      </c>
      <c r="L53" s="22">
        <f t="shared" si="5"/>
        <v>1856.5</v>
      </c>
    </row>
    <row r="55" spans="1:13" ht="30.75" thickBot="1" x14ac:dyDescent="0.3">
      <c r="A55" s="8" t="s">
        <v>6</v>
      </c>
      <c r="B55" s="9" t="s">
        <v>55</v>
      </c>
      <c r="C55" s="1"/>
      <c r="D55" s="12" t="s">
        <v>0</v>
      </c>
      <c r="E55" s="10" t="s">
        <v>12</v>
      </c>
      <c r="F55" s="10" t="s">
        <v>13</v>
      </c>
      <c r="G55" s="10" t="s">
        <v>14</v>
      </c>
      <c r="H55" s="11" t="s">
        <v>15</v>
      </c>
      <c r="I55" s="11" t="s">
        <v>16</v>
      </c>
      <c r="J55" s="11" t="s">
        <v>17</v>
      </c>
      <c r="K55" s="11" t="s">
        <v>18</v>
      </c>
      <c r="L55" s="11" t="s">
        <v>19</v>
      </c>
      <c r="M55" s="2" t="s">
        <v>20</v>
      </c>
    </row>
    <row r="56" spans="1:13" ht="15.75" x14ac:dyDescent="0.25">
      <c r="A56" s="8" t="s">
        <v>7</v>
      </c>
      <c r="B56" s="9" t="s">
        <v>35</v>
      </c>
      <c r="D56" s="4" t="s">
        <v>1</v>
      </c>
      <c r="E56" s="15">
        <v>80</v>
      </c>
      <c r="F56" s="15">
        <v>150</v>
      </c>
      <c r="G56" s="15">
        <v>200</v>
      </c>
      <c r="H56" s="15"/>
      <c r="I56" s="15">
        <f>K56/2</f>
        <v>750</v>
      </c>
      <c r="J56" s="15">
        <v>1500</v>
      </c>
      <c r="K56" s="15">
        <v>1500</v>
      </c>
      <c r="L56" s="16"/>
      <c r="M56" t="s">
        <v>100</v>
      </c>
    </row>
    <row r="57" spans="1:13" ht="15.75" x14ac:dyDescent="0.25">
      <c r="A57" s="8" t="s">
        <v>9</v>
      </c>
      <c r="B57" s="9" t="s">
        <v>41</v>
      </c>
      <c r="D57" s="5" t="s">
        <v>2</v>
      </c>
      <c r="E57" s="17"/>
      <c r="F57" s="17"/>
      <c r="G57" s="17"/>
      <c r="H57" s="17"/>
      <c r="I57" s="17"/>
      <c r="J57" s="17"/>
      <c r="K57" s="17"/>
      <c r="L57" s="18"/>
      <c r="M57" t="s">
        <v>101</v>
      </c>
    </row>
    <row r="58" spans="1:13" ht="15.75" x14ac:dyDescent="0.25">
      <c r="A58" s="8" t="s">
        <v>11</v>
      </c>
      <c r="B58" s="9" t="s">
        <v>10</v>
      </c>
      <c r="D58" s="5" t="s">
        <v>3</v>
      </c>
      <c r="E58" s="17"/>
      <c r="F58" s="17"/>
      <c r="G58" s="17"/>
      <c r="H58" s="17"/>
      <c r="I58" s="17"/>
      <c r="J58" s="17"/>
      <c r="K58" s="17"/>
      <c r="L58" s="18"/>
      <c r="M58" t="s">
        <v>102</v>
      </c>
    </row>
    <row r="59" spans="1:13" ht="15.75" x14ac:dyDescent="0.25">
      <c r="A59" s="8" t="s">
        <v>22</v>
      </c>
      <c r="B59" s="9" t="s">
        <v>24</v>
      </c>
      <c r="D59" s="5" t="s">
        <v>4</v>
      </c>
      <c r="E59" s="17"/>
      <c r="F59" s="17"/>
      <c r="G59" s="17"/>
      <c r="H59" s="17"/>
      <c r="I59" s="17"/>
      <c r="J59" s="17"/>
      <c r="K59" s="17"/>
      <c r="L59" s="18"/>
      <c r="M59" t="s">
        <v>103</v>
      </c>
    </row>
    <row r="60" spans="1:13" ht="16.5" thickBot="1" x14ac:dyDescent="0.3">
      <c r="A60" s="8" t="s">
        <v>27</v>
      </c>
      <c r="B60" s="9" t="s">
        <v>30</v>
      </c>
      <c r="D60" s="6" t="s">
        <v>5</v>
      </c>
      <c r="E60" s="19"/>
      <c r="F60" s="19"/>
      <c r="G60" s="19"/>
      <c r="H60" s="19"/>
      <c r="I60" s="19"/>
      <c r="J60" s="19"/>
      <c r="K60" s="19"/>
      <c r="L60" s="20"/>
      <c r="M60" t="s">
        <v>104</v>
      </c>
    </row>
    <row r="61" spans="1:13" ht="15.75" thickBot="1" x14ac:dyDescent="0.3">
      <c r="D61" s="3"/>
      <c r="E61" s="3"/>
      <c r="F61" s="3"/>
      <c r="G61" s="3"/>
      <c r="H61" s="3"/>
      <c r="I61" s="3"/>
      <c r="J61" s="3"/>
      <c r="K61" s="3"/>
      <c r="L61" s="3"/>
    </row>
    <row r="62" spans="1:13" ht="16.5" thickTop="1" thickBot="1" x14ac:dyDescent="0.3">
      <c r="D62" s="7" t="s">
        <v>21</v>
      </c>
      <c r="E62" s="21">
        <f>SUM(E56:E60)</f>
        <v>80</v>
      </c>
      <c r="F62" s="21">
        <f t="shared" ref="F62:L62" si="6">SUM(F56:F60)</f>
        <v>150</v>
      </c>
      <c r="G62" s="21">
        <f t="shared" si="6"/>
        <v>200</v>
      </c>
      <c r="H62" s="21">
        <f t="shared" si="6"/>
        <v>0</v>
      </c>
      <c r="I62" s="21">
        <f t="shared" si="6"/>
        <v>750</v>
      </c>
      <c r="J62" s="21">
        <f t="shared" si="6"/>
        <v>1500</v>
      </c>
      <c r="K62" s="21">
        <f t="shared" si="6"/>
        <v>1500</v>
      </c>
      <c r="L62" s="22">
        <f t="shared" si="6"/>
        <v>0</v>
      </c>
    </row>
  </sheetData>
  <pageMargins left="0.7" right="0.7" top="0.75" bottom="0.75" header="0.3" footer="0.3"/>
  <pageSetup paperSize="9" orientation="portrait"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876EF-8347-424F-9B5C-12EA0C1B022E}">
  <sheetPr codeName="Feuil5"/>
  <dimension ref="A1:AA8"/>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47</v>
      </c>
      <c r="C1" s="1"/>
      <c r="D1" s="12" t="s">
        <v>0</v>
      </c>
      <c r="E1" s="10" t="s">
        <v>12</v>
      </c>
      <c r="F1" s="10" t="s">
        <v>13</v>
      </c>
      <c r="G1" s="10" t="s">
        <v>14</v>
      </c>
      <c r="H1" s="11" t="s">
        <v>15</v>
      </c>
      <c r="I1" s="11" t="s">
        <v>16</v>
      </c>
      <c r="J1" s="11" t="s">
        <v>17</v>
      </c>
      <c r="K1" s="11" t="s">
        <v>18</v>
      </c>
      <c r="L1" s="11" t="s">
        <v>19</v>
      </c>
      <c r="M1" s="2" t="s">
        <v>20</v>
      </c>
      <c r="O1" s="29" t="s">
        <v>7</v>
      </c>
      <c r="P1" s="30" t="s">
        <v>48</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48</v>
      </c>
      <c r="D2" s="4" t="s">
        <v>1</v>
      </c>
      <c r="E2" s="15">
        <v>140</v>
      </c>
      <c r="F2" s="15"/>
      <c r="G2" s="15"/>
      <c r="H2" s="15"/>
      <c r="I2" s="15"/>
      <c r="J2" s="15"/>
      <c r="K2" s="15"/>
      <c r="L2" s="16"/>
      <c r="O2" s="29" t="s">
        <v>29</v>
      </c>
      <c r="P2" s="29">
        <v>1</v>
      </c>
      <c r="Q2" s="25"/>
      <c r="R2" s="31" t="s">
        <v>1</v>
      </c>
      <c r="S2" s="37">
        <v>140</v>
      </c>
      <c r="T2" s="37"/>
      <c r="U2" s="37"/>
      <c r="V2" s="37"/>
      <c r="W2" s="37"/>
      <c r="X2" s="37"/>
      <c r="Y2" s="37"/>
      <c r="Z2" s="38"/>
      <c r="AA2" s="25"/>
    </row>
    <row r="3" spans="1:27" ht="15.75" x14ac:dyDescent="0.25">
      <c r="A3" s="8" t="s">
        <v>9</v>
      </c>
      <c r="B3" s="9" t="s">
        <v>41</v>
      </c>
      <c r="D3" s="5" t="s">
        <v>2</v>
      </c>
      <c r="E3" s="17"/>
      <c r="F3" s="17"/>
      <c r="G3" s="17"/>
      <c r="H3" s="17"/>
      <c r="I3" s="17"/>
      <c r="J3" s="17"/>
      <c r="K3" s="17"/>
      <c r="L3" s="18"/>
      <c r="O3" s="29" t="s">
        <v>114</v>
      </c>
      <c r="P3" s="29">
        <v>0</v>
      </c>
      <c r="Q3" s="25"/>
      <c r="R3" s="32" t="s">
        <v>2</v>
      </c>
      <c r="S3" s="39"/>
      <c r="T3" s="39"/>
      <c r="U3" s="39"/>
      <c r="V3" s="39"/>
      <c r="W3" s="39"/>
      <c r="X3" s="39"/>
      <c r="Y3" s="39"/>
      <c r="Z3" s="40"/>
      <c r="AA3" s="25"/>
    </row>
    <row r="4" spans="1:27" ht="15.75" x14ac:dyDescent="0.25">
      <c r="A4" s="8" t="s">
        <v>11</v>
      </c>
      <c r="B4" s="9" t="s">
        <v>41</v>
      </c>
      <c r="D4" s="5" t="s">
        <v>3</v>
      </c>
      <c r="E4" s="17"/>
      <c r="F4" s="17"/>
      <c r="G4" s="17"/>
      <c r="H4" s="17"/>
      <c r="I4" s="17"/>
      <c r="J4" s="17"/>
      <c r="K4" s="17"/>
      <c r="L4" s="18"/>
      <c r="O4" s="29" t="s">
        <v>26</v>
      </c>
      <c r="P4" s="29">
        <v>0</v>
      </c>
      <c r="Q4" s="25"/>
      <c r="R4" s="32" t="s">
        <v>3</v>
      </c>
      <c r="S4" s="39"/>
      <c r="T4" s="39"/>
      <c r="U4" s="39"/>
      <c r="V4" s="39"/>
      <c r="W4" s="39"/>
      <c r="X4" s="39"/>
      <c r="Y4" s="39"/>
      <c r="Z4" s="40"/>
      <c r="AA4" s="25"/>
    </row>
    <row r="5" spans="1:27" ht="15.75" x14ac:dyDescent="0.25">
      <c r="A5" s="8" t="s">
        <v>22</v>
      </c>
      <c r="B5" s="9" t="s">
        <v>24</v>
      </c>
      <c r="D5" s="5" t="s">
        <v>4</v>
      </c>
      <c r="E5" s="17"/>
      <c r="F5" s="17"/>
      <c r="G5" s="17"/>
      <c r="H5" s="17"/>
      <c r="I5" s="17"/>
      <c r="J5" s="17"/>
      <c r="K5" s="17"/>
      <c r="L5" s="18"/>
      <c r="O5" s="29" t="s">
        <v>113</v>
      </c>
      <c r="P5" s="29">
        <v>0</v>
      </c>
      <c r="Q5" s="25"/>
      <c r="R5" s="32" t="s">
        <v>4</v>
      </c>
      <c r="S5" s="39"/>
      <c r="T5" s="39"/>
      <c r="U5" s="39"/>
      <c r="V5" s="39"/>
      <c r="W5" s="39"/>
      <c r="X5" s="39"/>
      <c r="Y5" s="39"/>
      <c r="Z5" s="40"/>
      <c r="AA5" s="25"/>
    </row>
    <row r="6" spans="1:27" ht="16.5" thickBot="1" x14ac:dyDescent="0.3">
      <c r="A6" s="8" t="s">
        <v>27</v>
      </c>
      <c r="B6" s="9" t="s">
        <v>30</v>
      </c>
      <c r="D6" s="6" t="s">
        <v>5</v>
      </c>
      <c r="E6" s="19"/>
      <c r="F6" s="19"/>
      <c r="G6" s="19"/>
      <c r="H6" s="19"/>
      <c r="I6" s="19"/>
      <c r="J6" s="19"/>
      <c r="K6" s="19"/>
      <c r="L6" s="20"/>
      <c r="P6" s="25"/>
      <c r="Q6" s="25"/>
      <c r="R6" s="33" t="s">
        <v>5</v>
      </c>
      <c r="S6" s="41"/>
      <c r="T6" s="41"/>
      <c r="U6" s="41"/>
      <c r="V6" s="41"/>
      <c r="W6" s="41"/>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SUM(E2:E6)</f>
        <v>140</v>
      </c>
      <c r="F8" s="21">
        <f t="shared" ref="F8:L8" si="0">SUM(F2:F6)</f>
        <v>0</v>
      </c>
      <c r="G8" s="21">
        <f t="shared" si="0"/>
        <v>0</v>
      </c>
      <c r="H8" s="21">
        <f t="shared" si="0"/>
        <v>0</v>
      </c>
      <c r="I8" s="21">
        <f t="shared" si="0"/>
        <v>0</v>
      </c>
      <c r="J8" s="21">
        <f t="shared" si="0"/>
        <v>0</v>
      </c>
      <c r="K8" s="21">
        <f t="shared" si="0"/>
        <v>0</v>
      </c>
      <c r="L8" s="22">
        <f t="shared" si="0"/>
        <v>0</v>
      </c>
      <c r="P8" s="25"/>
      <c r="Q8" s="25"/>
      <c r="R8" s="34" t="s">
        <v>21</v>
      </c>
      <c r="S8" s="44">
        <v>140</v>
      </c>
      <c r="T8" s="44">
        <v>0</v>
      </c>
      <c r="U8" s="44">
        <v>0</v>
      </c>
      <c r="V8" s="44">
        <v>0</v>
      </c>
      <c r="W8" s="44">
        <v>0</v>
      </c>
      <c r="X8" s="44">
        <v>0</v>
      </c>
      <c r="Y8" s="44">
        <v>0</v>
      </c>
      <c r="Z8" s="45">
        <v>0</v>
      </c>
      <c r="AA8" s="25"/>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F5BFC3-6CC5-4851-A53C-FFE9128134F1}">
  <sheetPr codeName="Feuil4"/>
  <dimension ref="A1:AA35"/>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46</v>
      </c>
      <c r="C1" s="1"/>
      <c r="D1" s="12" t="s">
        <v>0</v>
      </c>
      <c r="E1" s="10" t="s">
        <v>12</v>
      </c>
      <c r="F1" s="10" t="s">
        <v>13</v>
      </c>
      <c r="G1" s="10" t="s">
        <v>14</v>
      </c>
      <c r="H1" s="11" t="s">
        <v>15</v>
      </c>
      <c r="I1" s="11" t="s">
        <v>16</v>
      </c>
      <c r="J1" s="11" t="s">
        <v>17</v>
      </c>
      <c r="K1" s="11" t="s">
        <v>18</v>
      </c>
      <c r="L1" s="11" t="s">
        <v>19</v>
      </c>
      <c r="M1" s="2" t="s">
        <v>20</v>
      </c>
      <c r="O1" s="29" t="s">
        <v>7</v>
      </c>
      <c r="P1" s="30" t="s">
        <v>31</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31</v>
      </c>
      <c r="D2" s="4" t="s">
        <v>1</v>
      </c>
      <c r="E2" s="15"/>
      <c r="F2" s="15"/>
      <c r="G2" s="15"/>
      <c r="H2" s="15"/>
      <c r="I2" s="15"/>
      <c r="J2" s="15"/>
      <c r="K2" s="15"/>
      <c r="L2" s="16"/>
      <c r="M2" t="s">
        <v>81</v>
      </c>
      <c r="O2" s="29" t="s">
        <v>29</v>
      </c>
      <c r="P2" s="29">
        <v>4</v>
      </c>
      <c r="Q2" s="25"/>
      <c r="R2" s="31" t="s">
        <v>1</v>
      </c>
      <c r="S2" s="37"/>
      <c r="T2" s="37"/>
      <c r="U2" s="37"/>
      <c r="V2" s="37"/>
      <c r="W2" s="37"/>
      <c r="X2" s="37"/>
      <c r="Y2" s="37"/>
      <c r="Z2" s="38"/>
      <c r="AA2" s="25"/>
    </row>
    <row r="3" spans="1:27" ht="15.75" x14ac:dyDescent="0.25">
      <c r="A3" s="8" t="s">
        <v>9</v>
      </c>
      <c r="B3" s="9"/>
      <c r="D3" s="5" t="s">
        <v>2</v>
      </c>
      <c r="E3" s="17"/>
      <c r="F3" s="17"/>
      <c r="G3" s="17"/>
      <c r="H3" s="17"/>
      <c r="I3" s="17"/>
      <c r="J3" s="17"/>
      <c r="K3" s="17"/>
      <c r="L3" s="18"/>
      <c r="O3" s="29" t="s">
        <v>114</v>
      </c>
      <c r="P3" s="29">
        <v>0</v>
      </c>
      <c r="Q3" s="25"/>
      <c r="R3" s="32" t="s">
        <v>2</v>
      </c>
      <c r="S3" s="39"/>
      <c r="T3" s="39"/>
      <c r="U3" s="39"/>
      <c r="V3" s="39"/>
      <c r="W3" s="39"/>
      <c r="X3" s="39"/>
      <c r="Y3" s="39"/>
      <c r="Z3" s="40"/>
      <c r="AA3" s="25"/>
    </row>
    <row r="4" spans="1:27" ht="15.75" x14ac:dyDescent="0.25">
      <c r="A4" s="8" t="s">
        <v>11</v>
      </c>
      <c r="B4" s="9" t="s">
        <v>10</v>
      </c>
      <c r="D4" s="5" t="s">
        <v>3</v>
      </c>
      <c r="E4" s="17"/>
      <c r="F4" s="17"/>
      <c r="G4" s="17"/>
      <c r="H4" s="17"/>
      <c r="I4" s="17"/>
      <c r="J4" s="17"/>
      <c r="K4" s="17"/>
      <c r="L4" s="18"/>
      <c r="O4" s="29" t="s">
        <v>26</v>
      </c>
      <c r="P4" s="29">
        <v>1</v>
      </c>
      <c r="Q4" s="25"/>
      <c r="R4" s="32" t="s">
        <v>3</v>
      </c>
      <c r="S4" s="39"/>
      <c r="T4" s="39"/>
      <c r="U4" s="39"/>
      <c r="V4" s="39"/>
      <c r="W4" s="39"/>
      <c r="X4" s="39"/>
      <c r="Y4" s="39"/>
      <c r="Z4" s="40"/>
      <c r="AA4" s="25"/>
    </row>
    <row r="5" spans="1:27" ht="15.75" x14ac:dyDescent="0.25">
      <c r="A5" s="8" t="s">
        <v>22</v>
      </c>
      <c r="B5" s="9" t="s">
        <v>23</v>
      </c>
      <c r="D5" s="5" t="s">
        <v>4</v>
      </c>
      <c r="E5" s="17"/>
      <c r="F5" s="17"/>
      <c r="G5" s="17"/>
      <c r="H5" s="17"/>
      <c r="I5" s="17"/>
      <c r="J5" s="17"/>
      <c r="K5" s="17"/>
      <c r="L5" s="18"/>
      <c r="O5" s="29" t="s">
        <v>113</v>
      </c>
      <c r="P5" s="29">
        <v>0</v>
      </c>
      <c r="Q5" s="25"/>
      <c r="R5" s="32" t="s">
        <v>4</v>
      </c>
      <c r="S5" s="39"/>
      <c r="T5" s="39"/>
      <c r="U5" s="39"/>
      <c r="V5" s="39"/>
      <c r="W5" s="39"/>
      <c r="X5" s="39"/>
      <c r="Y5" s="39"/>
      <c r="Z5" s="40"/>
      <c r="AA5" s="25"/>
    </row>
    <row r="6" spans="1:27" ht="16.5" thickBot="1" x14ac:dyDescent="0.3">
      <c r="A6" s="8" t="s">
        <v>27</v>
      </c>
      <c r="B6" s="9" t="s">
        <v>26</v>
      </c>
      <c r="D6" s="6" t="s">
        <v>5</v>
      </c>
      <c r="E6" s="19"/>
      <c r="F6" s="19">
        <v>1400</v>
      </c>
      <c r="G6" s="19"/>
      <c r="H6" s="19"/>
      <c r="I6" s="19">
        <v>1000</v>
      </c>
      <c r="J6" s="19"/>
      <c r="K6" s="19"/>
      <c r="L6" s="20"/>
      <c r="P6" s="25"/>
      <c r="Q6" s="25"/>
      <c r="R6" s="33" t="s">
        <v>5</v>
      </c>
      <c r="S6" s="41"/>
      <c r="T6" s="41">
        <v>1400</v>
      </c>
      <c r="U6" s="41"/>
      <c r="V6" s="41"/>
      <c r="W6" s="41">
        <v>1000</v>
      </c>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 t="shared" ref="E8:L8" si="0">SUM(E2:E6)</f>
        <v>0</v>
      </c>
      <c r="F8" s="21">
        <f>SUM(F3:F6)</f>
        <v>1400</v>
      </c>
      <c r="G8" s="21">
        <f>SUM(G3:G6)</f>
        <v>0</v>
      </c>
      <c r="H8" s="21">
        <f>SUM(H3:H6)</f>
        <v>0</v>
      </c>
      <c r="I8" s="21">
        <f>SUM(I3:I6)</f>
        <v>1000</v>
      </c>
      <c r="J8" s="21">
        <f t="shared" si="0"/>
        <v>0</v>
      </c>
      <c r="K8" s="21">
        <f t="shared" si="0"/>
        <v>0</v>
      </c>
      <c r="L8" s="22">
        <f t="shared" si="0"/>
        <v>0</v>
      </c>
      <c r="P8" s="25"/>
      <c r="Q8" s="25"/>
      <c r="R8" s="34" t="s">
        <v>21</v>
      </c>
      <c r="S8" s="44">
        <v>0</v>
      </c>
      <c r="T8" s="44">
        <v>1400</v>
      </c>
      <c r="U8" s="44">
        <v>0</v>
      </c>
      <c r="V8" s="44">
        <v>0</v>
      </c>
      <c r="W8" s="44">
        <v>1000</v>
      </c>
      <c r="X8" s="44">
        <v>0</v>
      </c>
      <c r="Y8" s="44">
        <v>0</v>
      </c>
      <c r="Z8" s="45">
        <v>0</v>
      </c>
      <c r="AA8" s="25"/>
    </row>
    <row r="10" spans="1:27" ht="30.75" thickBot="1" x14ac:dyDescent="0.3">
      <c r="A10" s="8" t="s">
        <v>6</v>
      </c>
      <c r="B10" s="9" t="s">
        <v>109</v>
      </c>
      <c r="C10" s="1"/>
      <c r="D10" s="12" t="s">
        <v>0</v>
      </c>
      <c r="E10" s="10" t="s">
        <v>12</v>
      </c>
      <c r="F10" s="10" t="s">
        <v>13</v>
      </c>
      <c r="G10" s="10" t="s">
        <v>14</v>
      </c>
      <c r="H10" s="11" t="s">
        <v>15</v>
      </c>
      <c r="I10" s="11" t="s">
        <v>16</v>
      </c>
      <c r="J10" s="11" t="s">
        <v>17</v>
      </c>
      <c r="K10" s="11" t="s">
        <v>18</v>
      </c>
      <c r="L10" s="11" t="s">
        <v>19</v>
      </c>
      <c r="M10" s="2" t="s">
        <v>20</v>
      </c>
    </row>
    <row r="11" spans="1:27" ht="15.75" x14ac:dyDescent="0.25">
      <c r="A11" s="8" t="s">
        <v>7</v>
      </c>
      <c r="B11" s="9" t="s">
        <v>31</v>
      </c>
      <c r="D11" s="4" t="s">
        <v>1</v>
      </c>
      <c r="E11" s="15"/>
      <c r="F11" s="15"/>
      <c r="G11" s="15"/>
      <c r="H11" s="15"/>
      <c r="I11" s="15"/>
      <c r="J11" s="15"/>
      <c r="K11" s="15"/>
      <c r="L11" s="16"/>
      <c r="M11" s="35"/>
    </row>
    <row r="12" spans="1:27" ht="15.75" x14ac:dyDescent="0.25">
      <c r="A12" s="8" t="s">
        <v>9</v>
      </c>
      <c r="B12" s="9" t="s">
        <v>41</v>
      </c>
      <c r="D12" s="5" t="s">
        <v>2</v>
      </c>
      <c r="E12" s="17"/>
      <c r="F12" s="17"/>
      <c r="G12" s="17"/>
      <c r="H12" s="17"/>
      <c r="I12" s="17"/>
      <c r="J12" s="17"/>
      <c r="K12" s="17"/>
      <c r="L12" s="18"/>
      <c r="M12" s="36"/>
    </row>
    <row r="13" spans="1:27" ht="15.75" x14ac:dyDescent="0.25">
      <c r="A13" s="8" t="s">
        <v>11</v>
      </c>
      <c r="B13" s="9" t="s">
        <v>10</v>
      </c>
      <c r="D13" s="5" t="s">
        <v>3</v>
      </c>
      <c r="E13" s="17"/>
      <c r="F13" s="17"/>
      <c r="G13" s="17"/>
      <c r="H13" s="17"/>
      <c r="I13" s="17"/>
      <c r="J13" s="17"/>
      <c r="K13" s="17"/>
      <c r="L13" s="18"/>
    </row>
    <row r="14" spans="1:27" ht="15.75" x14ac:dyDescent="0.25">
      <c r="A14" s="8" t="s">
        <v>22</v>
      </c>
      <c r="B14" s="9" t="s">
        <v>106</v>
      </c>
      <c r="D14" s="5" t="s">
        <v>4</v>
      </c>
      <c r="E14" s="17"/>
      <c r="F14" s="17"/>
      <c r="G14" s="17"/>
      <c r="H14" s="17"/>
      <c r="I14" s="17"/>
      <c r="J14" s="17"/>
      <c r="K14" s="17"/>
      <c r="L14" s="18"/>
    </row>
    <row r="15" spans="1:27" ht="16.5" thickBot="1" x14ac:dyDescent="0.3">
      <c r="A15" s="8" t="s">
        <v>27</v>
      </c>
      <c r="B15" s="9" t="s">
        <v>30</v>
      </c>
      <c r="D15" s="6" t="s">
        <v>5</v>
      </c>
      <c r="E15" s="19"/>
      <c r="F15" s="19"/>
      <c r="G15" s="19"/>
      <c r="H15" s="19"/>
      <c r="I15" s="19"/>
      <c r="J15" s="19"/>
      <c r="K15" s="19"/>
      <c r="L15" s="20"/>
    </row>
    <row r="16" spans="1:27" ht="15.75" thickBot="1" x14ac:dyDescent="0.3">
      <c r="D16" s="3"/>
      <c r="E16" s="3"/>
      <c r="F16" s="3"/>
      <c r="G16" s="3"/>
      <c r="H16" s="3"/>
      <c r="I16" s="3"/>
      <c r="J16" s="3"/>
      <c r="K16" s="3"/>
      <c r="L16" s="3"/>
    </row>
    <row r="17" spans="1:13" ht="16.5" thickTop="1" thickBot="1" x14ac:dyDescent="0.3">
      <c r="D17" s="7" t="s">
        <v>21</v>
      </c>
      <c r="E17" s="21">
        <f>SUM(E11:E15)</f>
        <v>0</v>
      </c>
      <c r="F17" s="21">
        <f t="shared" ref="F17:L17" si="1">SUM(F11:F15)</f>
        <v>0</v>
      </c>
      <c r="G17" s="21">
        <f t="shared" si="1"/>
        <v>0</v>
      </c>
      <c r="H17" s="21">
        <f t="shared" si="1"/>
        <v>0</v>
      </c>
      <c r="I17" s="21">
        <f t="shared" si="1"/>
        <v>0</v>
      </c>
      <c r="J17" s="21">
        <f t="shared" si="1"/>
        <v>0</v>
      </c>
      <c r="K17" s="21">
        <f t="shared" si="1"/>
        <v>0</v>
      </c>
      <c r="L17" s="22">
        <f t="shared" si="1"/>
        <v>0</v>
      </c>
    </row>
    <row r="19" spans="1:13" ht="30.75" thickBot="1" x14ac:dyDescent="0.3">
      <c r="A19" s="8" t="s">
        <v>6</v>
      </c>
      <c r="B19" s="9" t="s">
        <v>108</v>
      </c>
      <c r="C19" s="1"/>
      <c r="D19" s="12" t="s">
        <v>0</v>
      </c>
      <c r="E19" s="10" t="s">
        <v>12</v>
      </c>
      <c r="F19" s="10" t="s">
        <v>13</v>
      </c>
      <c r="G19" s="10" t="s">
        <v>14</v>
      </c>
      <c r="H19" s="11" t="s">
        <v>15</v>
      </c>
      <c r="I19" s="11" t="s">
        <v>16</v>
      </c>
      <c r="J19" s="11" t="s">
        <v>17</v>
      </c>
      <c r="K19" s="11" t="s">
        <v>18</v>
      </c>
      <c r="L19" s="11" t="s">
        <v>19</v>
      </c>
      <c r="M19" s="2" t="s">
        <v>20</v>
      </c>
    </row>
    <row r="20" spans="1:13" ht="15.75" x14ac:dyDescent="0.25">
      <c r="A20" s="8" t="s">
        <v>7</v>
      </c>
      <c r="B20" s="9" t="s">
        <v>31</v>
      </c>
      <c r="D20" s="4" t="s">
        <v>1</v>
      </c>
      <c r="E20" s="15"/>
      <c r="F20" s="15"/>
      <c r="G20" s="15"/>
      <c r="H20" s="15"/>
      <c r="I20" s="15"/>
      <c r="J20" s="15"/>
      <c r="K20" s="15"/>
      <c r="L20" s="16"/>
    </row>
    <row r="21" spans="1:13" ht="15.75" x14ac:dyDescent="0.25">
      <c r="A21" s="8" t="s">
        <v>9</v>
      </c>
      <c r="B21" s="9" t="s">
        <v>41</v>
      </c>
      <c r="D21" s="5" t="s">
        <v>2</v>
      </c>
      <c r="E21" s="17"/>
      <c r="F21" s="17"/>
      <c r="G21" s="17"/>
      <c r="H21" s="17"/>
      <c r="I21" s="17"/>
      <c r="J21" s="17"/>
      <c r="K21" s="17"/>
      <c r="L21" s="18"/>
    </row>
    <row r="22" spans="1:13" ht="15.75" x14ac:dyDescent="0.25">
      <c r="A22" s="8" t="s">
        <v>11</v>
      </c>
      <c r="B22" s="9" t="s">
        <v>10</v>
      </c>
      <c r="D22" s="5" t="s">
        <v>3</v>
      </c>
      <c r="E22" s="17"/>
      <c r="F22" s="17"/>
      <c r="G22" s="17"/>
      <c r="H22" s="17"/>
      <c r="I22" s="17"/>
      <c r="J22" s="17"/>
      <c r="K22" s="17"/>
      <c r="L22" s="18"/>
    </row>
    <row r="23" spans="1:13" ht="15.75" x14ac:dyDescent="0.25">
      <c r="A23" s="8" t="s">
        <v>22</v>
      </c>
      <c r="B23" s="9" t="s">
        <v>106</v>
      </c>
      <c r="D23" s="5" t="s">
        <v>4</v>
      </c>
      <c r="E23" s="17"/>
      <c r="F23" s="17"/>
      <c r="G23" s="17"/>
      <c r="H23" s="17"/>
      <c r="I23" s="17"/>
      <c r="J23" s="17"/>
      <c r="K23" s="17"/>
      <c r="L23" s="18"/>
    </row>
    <row r="24" spans="1:13" ht="16.5" thickBot="1" x14ac:dyDescent="0.3">
      <c r="A24" s="8" t="s">
        <v>27</v>
      </c>
      <c r="B24" s="9" t="s">
        <v>30</v>
      </c>
      <c r="D24" s="6" t="s">
        <v>5</v>
      </c>
      <c r="E24" s="19"/>
      <c r="F24" s="19"/>
      <c r="G24" s="19"/>
      <c r="H24" s="19"/>
      <c r="I24" s="19"/>
      <c r="J24" s="19"/>
      <c r="K24" s="19"/>
      <c r="L24" s="20"/>
    </row>
    <row r="25" spans="1:13" ht="15.75" thickBot="1" x14ac:dyDescent="0.3">
      <c r="D25" s="3"/>
      <c r="E25" s="3"/>
      <c r="F25" s="3"/>
      <c r="G25" s="3"/>
      <c r="H25" s="3"/>
      <c r="I25" s="3"/>
      <c r="J25" s="3"/>
      <c r="K25" s="3"/>
      <c r="L25" s="3"/>
    </row>
    <row r="26" spans="1:13" ht="16.5" thickTop="1" thickBot="1" x14ac:dyDescent="0.3">
      <c r="D26" s="7" t="s">
        <v>21</v>
      </c>
      <c r="E26" s="21">
        <f>SUM(E20:E24)</f>
        <v>0</v>
      </c>
      <c r="F26" s="21">
        <f t="shared" ref="F26:L26" si="2">SUM(F20:F24)</f>
        <v>0</v>
      </c>
      <c r="G26" s="21">
        <f t="shared" si="2"/>
        <v>0</v>
      </c>
      <c r="H26" s="21">
        <f t="shared" si="2"/>
        <v>0</v>
      </c>
      <c r="I26" s="21">
        <f t="shared" si="2"/>
        <v>0</v>
      </c>
      <c r="J26" s="21">
        <f t="shared" si="2"/>
        <v>0</v>
      </c>
      <c r="K26" s="21">
        <f t="shared" si="2"/>
        <v>0</v>
      </c>
      <c r="L26" s="22">
        <f t="shared" si="2"/>
        <v>0</v>
      </c>
    </row>
    <row r="28" spans="1:13" ht="30.75" thickBot="1" x14ac:dyDescent="0.3">
      <c r="A28" s="8" t="s">
        <v>6</v>
      </c>
      <c r="B28" s="9" t="s">
        <v>107</v>
      </c>
      <c r="C28" s="1"/>
      <c r="D28" s="12" t="s">
        <v>0</v>
      </c>
      <c r="E28" s="10" t="s">
        <v>12</v>
      </c>
      <c r="F28" s="10" t="s">
        <v>13</v>
      </c>
      <c r="G28" s="10" t="s">
        <v>14</v>
      </c>
      <c r="H28" s="11" t="s">
        <v>15</v>
      </c>
      <c r="I28" s="11" t="s">
        <v>16</v>
      </c>
      <c r="J28" s="11" t="s">
        <v>17</v>
      </c>
      <c r="K28" s="11" t="s">
        <v>18</v>
      </c>
      <c r="L28" s="11" t="s">
        <v>19</v>
      </c>
      <c r="M28" s="2" t="s">
        <v>20</v>
      </c>
    </row>
    <row r="29" spans="1:13" ht="15.75" x14ac:dyDescent="0.25">
      <c r="A29" s="8" t="s">
        <v>7</v>
      </c>
      <c r="B29" s="9" t="s">
        <v>31</v>
      </c>
      <c r="D29" s="4" t="s">
        <v>1</v>
      </c>
      <c r="E29" s="15"/>
      <c r="F29" s="15"/>
      <c r="G29" s="15"/>
      <c r="H29" s="15"/>
      <c r="I29" s="15"/>
      <c r="J29" s="15"/>
      <c r="K29" s="15"/>
      <c r="L29" s="16"/>
    </row>
    <row r="30" spans="1:13" ht="15.75" x14ac:dyDescent="0.25">
      <c r="A30" s="8" t="s">
        <v>9</v>
      </c>
      <c r="B30" s="9" t="s">
        <v>41</v>
      </c>
      <c r="D30" s="5" t="s">
        <v>2</v>
      </c>
      <c r="E30" s="17"/>
      <c r="F30" s="17"/>
      <c r="G30" s="17"/>
      <c r="H30" s="17"/>
      <c r="I30" s="17"/>
      <c r="J30" s="17"/>
      <c r="K30" s="17"/>
      <c r="L30" s="18"/>
    </row>
    <row r="31" spans="1:13" ht="15.75" x14ac:dyDescent="0.25">
      <c r="A31" s="8" t="s">
        <v>11</v>
      </c>
      <c r="B31" s="9" t="s">
        <v>10</v>
      </c>
      <c r="D31" s="5" t="s">
        <v>3</v>
      </c>
      <c r="E31" s="17"/>
      <c r="F31" s="17"/>
      <c r="G31" s="17"/>
      <c r="H31" s="17"/>
      <c r="I31" s="17"/>
      <c r="J31" s="17"/>
      <c r="K31" s="17"/>
      <c r="L31" s="18"/>
    </row>
    <row r="32" spans="1:13" ht="15.75" x14ac:dyDescent="0.25">
      <c r="A32" s="8" t="s">
        <v>22</v>
      </c>
      <c r="B32" s="9" t="s">
        <v>106</v>
      </c>
      <c r="D32" s="5" t="s">
        <v>4</v>
      </c>
      <c r="E32" s="17"/>
      <c r="F32" s="17"/>
      <c r="G32" s="17"/>
      <c r="H32" s="17"/>
      <c r="I32" s="17"/>
      <c r="J32" s="17"/>
      <c r="K32" s="17"/>
      <c r="L32" s="18"/>
    </row>
    <row r="33" spans="1:12" ht="16.5" thickBot="1" x14ac:dyDescent="0.3">
      <c r="A33" s="8" t="s">
        <v>27</v>
      </c>
      <c r="B33" s="9" t="s">
        <v>30</v>
      </c>
      <c r="D33" s="6" t="s">
        <v>5</v>
      </c>
      <c r="E33" s="19"/>
      <c r="F33" s="19"/>
      <c r="G33" s="19"/>
      <c r="H33" s="19"/>
      <c r="I33" s="19"/>
      <c r="J33" s="19"/>
      <c r="K33" s="19"/>
      <c r="L33" s="20"/>
    </row>
    <row r="34" spans="1:12" ht="15.75" thickBot="1" x14ac:dyDescent="0.3">
      <c r="D34" s="3"/>
      <c r="E34" s="3"/>
      <c r="F34" s="3"/>
      <c r="G34" s="3"/>
      <c r="H34" s="3"/>
      <c r="I34" s="3"/>
      <c r="J34" s="3"/>
      <c r="K34" s="3"/>
      <c r="L34" s="3"/>
    </row>
    <row r="35" spans="1:12" ht="16.5" thickTop="1" thickBot="1" x14ac:dyDescent="0.3">
      <c r="D35" s="7" t="s">
        <v>21</v>
      </c>
      <c r="E35" s="21">
        <f>SUM(E29:E33)</f>
        <v>0</v>
      </c>
      <c r="F35" s="21">
        <f t="shared" ref="F35:L35" si="3">SUM(F29:F33)</f>
        <v>0</v>
      </c>
      <c r="G35" s="21">
        <f t="shared" si="3"/>
        <v>0</v>
      </c>
      <c r="H35" s="21">
        <f t="shared" si="3"/>
        <v>0</v>
      </c>
      <c r="I35" s="21">
        <f t="shared" si="3"/>
        <v>0</v>
      </c>
      <c r="J35" s="21">
        <f t="shared" si="3"/>
        <v>0</v>
      </c>
      <c r="K35" s="21">
        <f t="shared" si="3"/>
        <v>0</v>
      </c>
      <c r="L35" s="22">
        <f t="shared" si="3"/>
        <v>0</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6BB0D6-FE83-4198-859C-9D82806FD370}">
  <sheetPr codeName="Feuil3"/>
  <dimension ref="A1:AA8"/>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45</v>
      </c>
      <c r="C1" s="1"/>
      <c r="D1" s="12" t="s">
        <v>0</v>
      </c>
      <c r="E1" s="10" t="s">
        <v>12</v>
      </c>
      <c r="F1" s="10" t="s">
        <v>13</v>
      </c>
      <c r="G1" s="10" t="s">
        <v>14</v>
      </c>
      <c r="H1" s="11" t="s">
        <v>15</v>
      </c>
      <c r="I1" s="11" t="s">
        <v>16</v>
      </c>
      <c r="J1" s="11" t="s">
        <v>17</v>
      </c>
      <c r="K1" s="11" t="s">
        <v>18</v>
      </c>
      <c r="L1" s="11" t="s">
        <v>19</v>
      </c>
      <c r="M1" s="2" t="s">
        <v>20</v>
      </c>
      <c r="O1" s="29" t="s">
        <v>7</v>
      </c>
      <c r="P1" s="30" t="s">
        <v>36</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36</v>
      </c>
      <c r="D2" s="4" t="s">
        <v>1</v>
      </c>
      <c r="E2" s="15"/>
      <c r="F2" s="15"/>
      <c r="G2" s="15"/>
      <c r="H2" s="15"/>
      <c r="I2" s="15"/>
      <c r="J2" s="15"/>
      <c r="K2" s="15"/>
      <c r="L2" s="16"/>
      <c r="M2" t="s">
        <v>80</v>
      </c>
      <c r="O2" s="29" t="s">
        <v>29</v>
      </c>
      <c r="P2" s="29">
        <v>1</v>
      </c>
      <c r="Q2" s="25"/>
      <c r="R2" s="31" t="s">
        <v>1</v>
      </c>
      <c r="S2" s="37"/>
      <c r="T2" s="37"/>
      <c r="U2" s="37"/>
      <c r="V2" s="37"/>
      <c r="W2" s="37"/>
      <c r="X2" s="37"/>
      <c r="Y2" s="37"/>
      <c r="Z2" s="38"/>
      <c r="AA2" s="25"/>
    </row>
    <row r="3" spans="1:27" ht="15.75" x14ac:dyDescent="0.25">
      <c r="A3" s="8" t="s">
        <v>9</v>
      </c>
      <c r="B3" s="9" t="s">
        <v>10</v>
      </c>
      <c r="D3" s="5" t="s">
        <v>2</v>
      </c>
      <c r="E3" s="17"/>
      <c r="F3" s="17">
        <v>1800</v>
      </c>
      <c r="G3" s="17"/>
      <c r="H3" s="17"/>
      <c r="I3" s="17"/>
      <c r="J3" s="17"/>
      <c r="K3" s="17"/>
      <c r="L3" s="18"/>
      <c r="O3" s="29" t="s">
        <v>114</v>
      </c>
      <c r="P3" s="29">
        <v>0</v>
      </c>
      <c r="Q3" s="25"/>
      <c r="R3" s="32" t="s">
        <v>2</v>
      </c>
      <c r="S3" s="39"/>
      <c r="T3" s="39">
        <v>1800</v>
      </c>
      <c r="U3" s="39"/>
      <c r="V3" s="39"/>
      <c r="W3" s="39"/>
      <c r="X3" s="39"/>
      <c r="Y3" s="39"/>
      <c r="Z3" s="40"/>
      <c r="AA3" s="25"/>
    </row>
    <row r="4" spans="1:27" ht="15.75" x14ac:dyDescent="0.25">
      <c r="A4" s="8" t="s">
        <v>11</v>
      </c>
      <c r="B4" s="9" t="s">
        <v>41</v>
      </c>
      <c r="D4" s="5" t="s">
        <v>3</v>
      </c>
      <c r="E4" s="17"/>
      <c r="F4" s="17"/>
      <c r="G4" s="17"/>
      <c r="H4" s="17"/>
      <c r="I4" s="17"/>
      <c r="J4" s="17"/>
      <c r="K4" s="17"/>
      <c r="L4" s="18"/>
      <c r="O4" s="29" t="s">
        <v>26</v>
      </c>
      <c r="P4" s="29">
        <v>1</v>
      </c>
      <c r="Q4" s="25"/>
      <c r="R4" s="32" t="s">
        <v>3</v>
      </c>
      <c r="S4" s="39"/>
      <c r="T4" s="39"/>
      <c r="U4" s="39"/>
      <c r="V4" s="39"/>
      <c r="W4" s="39"/>
      <c r="X4" s="39"/>
      <c r="Y4" s="39"/>
      <c r="Z4" s="40"/>
      <c r="AA4" s="25"/>
    </row>
    <row r="5" spans="1:27" ht="15.75" x14ac:dyDescent="0.25">
      <c r="A5" s="8" t="s">
        <v>22</v>
      </c>
      <c r="B5" s="9" t="s">
        <v>24</v>
      </c>
      <c r="D5" s="5" t="s">
        <v>4</v>
      </c>
      <c r="E5" s="17"/>
      <c r="F5" s="17"/>
      <c r="G5" s="17"/>
      <c r="H5" s="17"/>
      <c r="I5" s="17"/>
      <c r="J5" s="17"/>
      <c r="K5" s="17"/>
      <c r="L5" s="18"/>
      <c r="O5" s="29" t="s">
        <v>113</v>
      </c>
      <c r="P5" s="29">
        <v>0</v>
      </c>
      <c r="Q5" s="25"/>
      <c r="R5" s="32" t="s">
        <v>4</v>
      </c>
      <c r="S5" s="39"/>
      <c r="T5" s="39"/>
      <c r="U5" s="39"/>
      <c r="V5" s="39"/>
      <c r="W5" s="39"/>
      <c r="X5" s="39"/>
      <c r="Y5" s="39"/>
      <c r="Z5" s="40"/>
      <c r="AA5" s="25"/>
    </row>
    <row r="6" spans="1:27" ht="16.5" thickBot="1" x14ac:dyDescent="0.3">
      <c r="A6" s="8" t="s">
        <v>27</v>
      </c>
      <c r="B6" s="9" t="s">
        <v>26</v>
      </c>
      <c r="D6" s="6" t="s">
        <v>5</v>
      </c>
      <c r="E6" s="19"/>
      <c r="F6" s="19"/>
      <c r="G6" s="19"/>
      <c r="H6" s="19"/>
      <c r="I6" s="19"/>
      <c r="J6" s="19"/>
      <c r="K6" s="19"/>
      <c r="L6" s="20"/>
      <c r="P6" s="25"/>
      <c r="Q6" s="25"/>
      <c r="R6" s="33" t="s">
        <v>5</v>
      </c>
      <c r="S6" s="41"/>
      <c r="T6" s="41"/>
      <c r="U6" s="41"/>
      <c r="V6" s="41"/>
      <c r="W6" s="41"/>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SUM(E2:E6)</f>
        <v>0</v>
      </c>
      <c r="F8" s="21">
        <f t="shared" ref="F8:L8" si="0">SUM(F2:F6)</f>
        <v>1800</v>
      </c>
      <c r="G8" s="21">
        <f t="shared" si="0"/>
        <v>0</v>
      </c>
      <c r="H8" s="21">
        <f t="shared" si="0"/>
        <v>0</v>
      </c>
      <c r="I8" s="21">
        <f t="shared" si="0"/>
        <v>0</v>
      </c>
      <c r="J8" s="21">
        <f t="shared" si="0"/>
        <v>0</v>
      </c>
      <c r="K8" s="21">
        <f t="shared" si="0"/>
        <v>0</v>
      </c>
      <c r="L8" s="22">
        <f t="shared" si="0"/>
        <v>0</v>
      </c>
      <c r="P8" s="25"/>
      <c r="Q8" s="25"/>
      <c r="R8" s="34" t="s">
        <v>21</v>
      </c>
      <c r="S8" s="44">
        <v>0</v>
      </c>
      <c r="T8" s="44">
        <v>1800</v>
      </c>
      <c r="U8" s="44">
        <v>0</v>
      </c>
      <c r="V8" s="44">
        <v>0</v>
      </c>
      <c r="W8" s="44">
        <v>0</v>
      </c>
      <c r="X8" s="44">
        <v>0</v>
      </c>
      <c r="Y8" s="44">
        <v>0</v>
      </c>
      <c r="Z8" s="45">
        <v>0</v>
      </c>
      <c r="AA8" s="25"/>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888D9F-E482-4EFA-A20B-5EABB742EBB8}">
  <sheetPr codeName="Feuil2"/>
  <dimension ref="A1:AA35"/>
  <sheetViews>
    <sheetView topLeftCell="H1" workbookViewId="0">
      <selection activeCell="S6" sqref="S6:Z6"/>
    </sheetView>
  </sheetViews>
  <sheetFormatPr baseColWidth="10" defaultRowHeight="15" x14ac:dyDescent="0.25"/>
  <cols>
    <col min="1" max="1" width="14" bestFit="1" customWidth="1"/>
    <col min="2" max="2" width="66.140625" bestFit="1" customWidth="1"/>
    <col min="3" max="3" width="1.42578125" customWidth="1"/>
    <col min="4" max="4" width="17" bestFit="1" customWidth="1"/>
    <col min="18" max="18" width="17" customWidth="1"/>
  </cols>
  <sheetData>
    <row r="1" spans="1:27" ht="30.75" thickBot="1" x14ac:dyDescent="0.3">
      <c r="A1" s="8" t="s">
        <v>6</v>
      </c>
      <c r="B1" s="9" t="s">
        <v>39</v>
      </c>
      <c r="C1" s="1"/>
      <c r="D1" s="12" t="s">
        <v>0</v>
      </c>
      <c r="E1" s="10" t="s">
        <v>12</v>
      </c>
      <c r="F1" s="10" t="s">
        <v>13</v>
      </c>
      <c r="G1" s="10" t="s">
        <v>14</v>
      </c>
      <c r="H1" s="11" t="s">
        <v>15</v>
      </c>
      <c r="I1" s="11" t="s">
        <v>16</v>
      </c>
      <c r="J1" s="11" t="s">
        <v>17</v>
      </c>
      <c r="K1" s="11" t="s">
        <v>18</v>
      </c>
      <c r="L1" s="11" t="s">
        <v>19</v>
      </c>
      <c r="M1" s="2" t="s">
        <v>20</v>
      </c>
      <c r="O1" s="29" t="s">
        <v>7</v>
      </c>
      <c r="P1" s="30" t="s">
        <v>8</v>
      </c>
      <c r="Q1" s="25"/>
      <c r="R1" s="26" t="s">
        <v>0</v>
      </c>
      <c r="S1" s="27" t="s">
        <v>12</v>
      </c>
      <c r="T1" s="27" t="s">
        <v>56</v>
      </c>
      <c r="U1" s="27" t="s">
        <v>14</v>
      </c>
      <c r="V1" s="28" t="s">
        <v>15</v>
      </c>
      <c r="W1" s="28" t="s">
        <v>16</v>
      </c>
      <c r="X1" s="28" t="s">
        <v>17</v>
      </c>
      <c r="Y1" s="28" t="s">
        <v>18</v>
      </c>
      <c r="Z1" s="28" t="s">
        <v>19</v>
      </c>
      <c r="AA1" s="25"/>
    </row>
    <row r="2" spans="1:27" ht="15.75" x14ac:dyDescent="0.25">
      <c r="A2" s="8" t="s">
        <v>7</v>
      </c>
      <c r="B2" s="9" t="s">
        <v>8</v>
      </c>
      <c r="D2" s="4" t="s">
        <v>1</v>
      </c>
      <c r="E2" s="15"/>
      <c r="F2" s="15"/>
      <c r="G2" s="15"/>
      <c r="H2" s="15"/>
      <c r="I2" s="15"/>
      <c r="J2" s="15"/>
      <c r="K2" s="15"/>
      <c r="L2" s="15"/>
      <c r="M2" s="14" t="s">
        <v>42</v>
      </c>
      <c r="O2" s="29" t="s">
        <v>29</v>
      </c>
      <c r="P2" s="29">
        <v>4</v>
      </c>
      <c r="Q2" s="25"/>
      <c r="R2" s="31" t="s">
        <v>1</v>
      </c>
      <c r="S2" s="37">
        <v>237.5</v>
      </c>
      <c r="T2" s="37">
        <v>350</v>
      </c>
      <c r="U2" s="37"/>
      <c r="V2" s="37">
        <v>700</v>
      </c>
      <c r="W2" s="37">
        <v>1930</v>
      </c>
      <c r="X2" s="37"/>
      <c r="Y2" s="37"/>
      <c r="Z2" s="38"/>
      <c r="AA2" s="25"/>
    </row>
    <row r="3" spans="1:27" ht="15.75" x14ac:dyDescent="0.25">
      <c r="A3" s="8" t="s">
        <v>9</v>
      </c>
      <c r="B3" s="9" t="s">
        <v>10</v>
      </c>
      <c r="D3" s="5" t="s">
        <v>2</v>
      </c>
      <c r="E3" s="17"/>
      <c r="F3" s="17"/>
      <c r="G3" s="17"/>
      <c r="H3" s="17"/>
      <c r="I3" s="17"/>
      <c r="J3" s="17"/>
      <c r="K3" s="17"/>
      <c r="L3" s="18"/>
      <c r="M3" t="s">
        <v>69</v>
      </c>
      <c r="O3" s="29" t="s">
        <v>114</v>
      </c>
      <c r="P3" s="29">
        <v>0</v>
      </c>
      <c r="Q3" s="25"/>
      <c r="R3" s="32" t="s">
        <v>2</v>
      </c>
      <c r="S3" s="39">
        <v>475</v>
      </c>
      <c r="T3" s="39">
        <v>700</v>
      </c>
      <c r="U3" s="39"/>
      <c r="V3" s="39">
        <v>0</v>
      </c>
      <c r="W3" s="39">
        <v>600</v>
      </c>
      <c r="X3" s="39"/>
      <c r="Y3" s="39"/>
      <c r="Z3" s="40"/>
      <c r="AA3" s="25"/>
    </row>
    <row r="4" spans="1:27" ht="15.75" x14ac:dyDescent="0.25">
      <c r="A4" s="8" t="s">
        <v>11</v>
      </c>
      <c r="B4" s="9" t="s">
        <v>41</v>
      </c>
      <c r="D4" s="5" t="s">
        <v>3</v>
      </c>
      <c r="E4" s="17"/>
      <c r="F4" s="17"/>
      <c r="G4" s="17"/>
      <c r="H4" s="17"/>
      <c r="I4" s="17"/>
      <c r="J4" s="17"/>
      <c r="K4" s="17"/>
      <c r="L4" s="18"/>
      <c r="O4" s="29" t="s">
        <v>26</v>
      </c>
      <c r="P4" s="29">
        <v>4</v>
      </c>
      <c r="Q4" s="25"/>
      <c r="R4" s="32" t="s">
        <v>3</v>
      </c>
      <c r="S4" s="39"/>
      <c r="T4" s="39"/>
      <c r="U4" s="39"/>
      <c r="V4" s="39"/>
      <c r="W4" s="39"/>
      <c r="X4" s="39"/>
      <c r="Y4" s="39"/>
      <c r="Z4" s="40"/>
      <c r="AA4" s="25"/>
    </row>
    <row r="5" spans="1:27" ht="15.75" x14ac:dyDescent="0.25">
      <c r="A5" s="8" t="s">
        <v>22</v>
      </c>
      <c r="B5" s="9" t="s">
        <v>23</v>
      </c>
      <c r="D5" s="5" t="s">
        <v>4</v>
      </c>
      <c r="E5" s="17">
        <f>950/4</f>
        <v>237.5</v>
      </c>
      <c r="F5" s="17">
        <f>1400/4</f>
        <v>350</v>
      </c>
      <c r="G5" s="17"/>
      <c r="H5" s="17">
        <v>60</v>
      </c>
      <c r="I5" s="17">
        <v>410</v>
      </c>
      <c r="J5" s="17"/>
      <c r="K5" s="17"/>
      <c r="L5" s="18"/>
      <c r="O5" s="29" t="s">
        <v>113</v>
      </c>
      <c r="P5" s="29">
        <v>0</v>
      </c>
      <c r="Q5" s="25"/>
      <c r="R5" s="32" t="s">
        <v>4</v>
      </c>
      <c r="S5" s="39">
        <v>237.5</v>
      </c>
      <c r="T5" s="39">
        <v>350</v>
      </c>
      <c r="U5" s="39"/>
      <c r="V5" s="39">
        <v>60</v>
      </c>
      <c r="W5" s="39">
        <v>410</v>
      </c>
      <c r="X5" s="39"/>
      <c r="Y5" s="39"/>
      <c r="Z5" s="40"/>
      <c r="AA5" s="25"/>
    </row>
    <row r="6" spans="1:27" ht="16.5" thickBot="1" x14ac:dyDescent="0.3">
      <c r="A6" s="8" t="s">
        <v>27</v>
      </c>
      <c r="B6" s="9" t="s">
        <v>26</v>
      </c>
      <c r="D6" s="6" t="s">
        <v>5</v>
      </c>
      <c r="E6" s="19"/>
      <c r="F6" s="19"/>
      <c r="G6" s="19"/>
      <c r="H6" s="19"/>
      <c r="I6" s="19"/>
      <c r="J6" s="19"/>
      <c r="K6" s="19"/>
      <c r="L6" s="20"/>
      <c r="P6" s="25"/>
      <c r="Q6" s="25"/>
      <c r="R6" s="33" t="s">
        <v>5</v>
      </c>
      <c r="S6" s="41"/>
      <c r="T6" s="41"/>
      <c r="U6" s="41"/>
      <c r="V6" s="41"/>
      <c r="W6" s="41"/>
      <c r="X6" s="41"/>
      <c r="Y6" s="41"/>
      <c r="Z6" s="42"/>
      <c r="AA6" s="25"/>
    </row>
    <row r="7" spans="1:27" ht="15.75" thickBot="1" x14ac:dyDescent="0.3">
      <c r="D7" s="3"/>
      <c r="E7" s="3"/>
      <c r="F7" s="3"/>
      <c r="G7" s="3"/>
      <c r="H7" s="3"/>
      <c r="I7" s="3"/>
      <c r="J7" s="3"/>
      <c r="K7" s="3"/>
      <c r="L7" s="3"/>
      <c r="P7" s="25"/>
      <c r="Q7" s="25"/>
      <c r="R7" s="25"/>
      <c r="S7" s="43"/>
      <c r="T7" s="43"/>
      <c r="U7" s="43"/>
      <c r="V7" s="43"/>
      <c r="W7" s="43"/>
      <c r="X7" s="43"/>
      <c r="Y7" s="43"/>
      <c r="Z7" s="43"/>
      <c r="AA7" s="25"/>
    </row>
    <row r="8" spans="1:27" ht="16.5" thickTop="1" thickBot="1" x14ac:dyDescent="0.3">
      <c r="D8" s="7" t="s">
        <v>21</v>
      </c>
      <c r="E8" s="21">
        <f t="shared" ref="E8:L8" si="0">SUM(E2:E6)</f>
        <v>237.5</v>
      </c>
      <c r="F8" s="21">
        <f t="shared" si="0"/>
        <v>350</v>
      </c>
      <c r="G8" s="21">
        <f t="shared" si="0"/>
        <v>0</v>
      </c>
      <c r="H8" s="21">
        <f t="shared" si="0"/>
        <v>60</v>
      </c>
      <c r="I8" s="21">
        <f t="shared" si="0"/>
        <v>410</v>
      </c>
      <c r="J8" s="21">
        <f t="shared" si="0"/>
        <v>0</v>
      </c>
      <c r="K8" s="21">
        <f t="shared" si="0"/>
        <v>0</v>
      </c>
      <c r="L8" s="22">
        <f t="shared" si="0"/>
        <v>0</v>
      </c>
      <c r="P8" s="25"/>
      <c r="Q8" s="25"/>
      <c r="R8" s="34" t="s">
        <v>21</v>
      </c>
      <c r="S8" s="44">
        <v>950</v>
      </c>
      <c r="T8" s="44">
        <v>1400</v>
      </c>
      <c r="U8" s="44">
        <v>0</v>
      </c>
      <c r="V8" s="44">
        <v>760</v>
      </c>
      <c r="W8" s="44">
        <v>2940</v>
      </c>
      <c r="X8" s="44">
        <v>0</v>
      </c>
      <c r="Y8" s="44">
        <v>0</v>
      </c>
      <c r="Z8" s="45">
        <v>0</v>
      </c>
      <c r="AA8" s="25"/>
    </row>
    <row r="10" spans="1:27" ht="30.75" thickBot="1" x14ac:dyDescent="0.3">
      <c r="A10" s="8" t="s">
        <v>6</v>
      </c>
      <c r="B10" s="9" t="s">
        <v>40</v>
      </c>
      <c r="C10" s="1"/>
      <c r="D10" s="12" t="s">
        <v>0</v>
      </c>
      <c r="E10" s="10" t="s">
        <v>12</v>
      </c>
      <c r="F10" s="10" t="s">
        <v>13</v>
      </c>
      <c r="G10" s="10" t="s">
        <v>14</v>
      </c>
      <c r="H10" s="11" t="s">
        <v>15</v>
      </c>
      <c r="I10" s="11" t="s">
        <v>16</v>
      </c>
      <c r="J10" s="11" t="s">
        <v>17</v>
      </c>
      <c r="K10" s="11" t="s">
        <v>18</v>
      </c>
      <c r="L10" s="11" t="s">
        <v>19</v>
      </c>
      <c r="M10" s="2" t="s">
        <v>20</v>
      </c>
    </row>
    <row r="11" spans="1:27" ht="15.75" x14ac:dyDescent="0.25">
      <c r="A11" s="8" t="s">
        <v>7</v>
      </c>
      <c r="B11" s="9" t="s">
        <v>8</v>
      </c>
      <c r="D11" s="4" t="s">
        <v>1</v>
      </c>
      <c r="E11" s="15">
        <f>950/4</f>
        <v>237.5</v>
      </c>
      <c r="F11" s="15">
        <f>1400/4</f>
        <v>350</v>
      </c>
      <c r="G11" s="15"/>
      <c r="H11" s="15">
        <v>700</v>
      </c>
      <c r="I11" s="15">
        <v>1930</v>
      </c>
      <c r="J11" s="15"/>
      <c r="K11" s="15"/>
      <c r="L11" s="16"/>
      <c r="M11" s="23" t="s">
        <v>68</v>
      </c>
    </row>
    <row r="12" spans="1:27" ht="15.75" x14ac:dyDescent="0.25">
      <c r="A12" s="8" t="s">
        <v>9</v>
      </c>
      <c r="B12" s="9" t="s">
        <v>41</v>
      </c>
      <c r="D12" s="5" t="s">
        <v>2</v>
      </c>
      <c r="E12" s="17"/>
      <c r="F12" s="17"/>
      <c r="G12" s="17"/>
      <c r="H12" s="17"/>
      <c r="I12" s="17"/>
      <c r="J12" s="17"/>
      <c r="K12" s="17"/>
      <c r="L12" s="18"/>
      <c r="M12" t="s">
        <v>70</v>
      </c>
    </row>
    <row r="13" spans="1:27" ht="15.75" x14ac:dyDescent="0.25">
      <c r="A13" s="8" t="s">
        <v>11</v>
      </c>
      <c r="B13" s="9" t="s">
        <v>10</v>
      </c>
      <c r="D13" s="5" t="s">
        <v>3</v>
      </c>
      <c r="E13" s="17"/>
      <c r="F13" s="17"/>
      <c r="G13" s="17"/>
      <c r="H13" s="17"/>
      <c r="I13" s="17"/>
      <c r="J13" s="17"/>
      <c r="K13" s="17"/>
      <c r="L13" s="18"/>
      <c r="M13" t="s">
        <v>71</v>
      </c>
    </row>
    <row r="14" spans="1:27" ht="15.75" x14ac:dyDescent="0.25">
      <c r="A14" s="8" t="s">
        <v>22</v>
      </c>
      <c r="B14" s="9" t="s">
        <v>24</v>
      </c>
      <c r="D14" s="5" t="s">
        <v>4</v>
      </c>
      <c r="E14" s="17"/>
      <c r="F14" s="17"/>
      <c r="G14" s="17"/>
      <c r="H14" s="17"/>
      <c r="I14" s="17"/>
      <c r="J14" s="17"/>
      <c r="K14" s="17"/>
      <c r="L14" s="18"/>
      <c r="M14" t="s">
        <v>72</v>
      </c>
    </row>
    <row r="15" spans="1:27" ht="16.5" thickBot="1" x14ac:dyDescent="0.3">
      <c r="A15" s="8" t="s">
        <v>27</v>
      </c>
      <c r="B15" s="9" t="s">
        <v>26</v>
      </c>
      <c r="D15" s="6" t="s">
        <v>5</v>
      </c>
      <c r="E15" s="19"/>
      <c r="F15" s="19"/>
      <c r="G15" s="19"/>
      <c r="H15" s="19"/>
      <c r="I15" s="19"/>
      <c r="J15" s="19"/>
      <c r="K15" s="19"/>
      <c r="L15" s="20"/>
      <c r="M15" t="s">
        <v>73</v>
      </c>
    </row>
    <row r="16" spans="1:27" ht="15.75" thickBot="1" x14ac:dyDescent="0.3">
      <c r="D16" s="3"/>
      <c r="E16" s="3"/>
      <c r="F16" s="3"/>
      <c r="G16" s="3"/>
      <c r="H16" s="3"/>
      <c r="I16" s="3"/>
      <c r="J16" s="3"/>
      <c r="K16" s="3"/>
      <c r="L16" s="3"/>
    </row>
    <row r="17" spans="1:13" ht="16.5" thickTop="1" thickBot="1" x14ac:dyDescent="0.3">
      <c r="D17" s="7" t="s">
        <v>21</v>
      </c>
      <c r="E17" s="21">
        <f>SUM(E11:E15)</f>
        <v>237.5</v>
      </c>
      <c r="F17" s="21">
        <f t="shared" ref="F17:L17" si="1">SUM(F11:F15)</f>
        <v>350</v>
      </c>
      <c r="G17" s="21">
        <f t="shared" si="1"/>
        <v>0</v>
      </c>
      <c r="H17" s="21">
        <f t="shared" si="1"/>
        <v>700</v>
      </c>
      <c r="I17" s="21">
        <f t="shared" si="1"/>
        <v>1930</v>
      </c>
      <c r="J17" s="21">
        <f t="shared" si="1"/>
        <v>0</v>
      </c>
      <c r="K17" s="21">
        <f t="shared" si="1"/>
        <v>0</v>
      </c>
      <c r="L17" s="22">
        <f t="shared" si="1"/>
        <v>0</v>
      </c>
    </row>
    <row r="19" spans="1:13" ht="30.75" thickBot="1" x14ac:dyDescent="0.3">
      <c r="A19" s="8" t="s">
        <v>6</v>
      </c>
      <c r="B19" s="9" t="s">
        <v>43</v>
      </c>
      <c r="C19" s="1"/>
      <c r="D19" s="12" t="s">
        <v>0</v>
      </c>
      <c r="E19" s="10" t="s">
        <v>12</v>
      </c>
      <c r="F19" s="10" t="s">
        <v>13</v>
      </c>
      <c r="G19" s="10" t="s">
        <v>14</v>
      </c>
      <c r="H19" s="11" t="s">
        <v>15</v>
      </c>
      <c r="I19" s="11" t="s">
        <v>16</v>
      </c>
      <c r="J19" s="11" t="s">
        <v>17</v>
      </c>
      <c r="K19" s="11" t="s">
        <v>18</v>
      </c>
      <c r="L19" s="11" t="s">
        <v>19</v>
      </c>
      <c r="M19" s="2" t="s">
        <v>20</v>
      </c>
    </row>
    <row r="20" spans="1:13" ht="15.75" x14ac:dyDescent="0.25">
      <c r="A20" s="8" t="s">
        <v>7</v>
      </c>
      <c r="B20" s="9" t="s">
        <v>8</v>
      </c>
      <c r="D20" s="4" t="s">
        <v>1</v>
      </c>
      <c r="E20" s="15"/>
      <c r="F20" s="15"/>
      <c r="G20" s="15"/>
      <c r="H20" s="15"/>
      <c r="I20" s="15"/>
      <c r="J20" s="15"/>
      <c r="K20" s="15"/>
      <c r="L20" s="16"/>
      <c r="M20" t="s">
        <v>74</v>
      </c>
    </row>
    <row r="21" spans="1:13" ht="15.75" x14ac:dyDescent="0.25">
      <c r="A21" s="8" t="s">
        <v>9</v>
      </c>
      <c r="B21" s="9" t="s">
        <v>41</v>
      </c>
      <c r="D21" s="5" t="s">
        <v>2</v>
      </c>
      <c r="E21" s="17">
        <f>950/4</f>
        <v>237.5</v>
      </c>
      <c r="F21" s="17">
        <f>1400/4</f>
        <v>350</v>
      </c>
      <c r="G21" s="17"/>
      <c r="H21" s="17">
        <v>0</v>
      </c>
      <c r="I21" s="17">
        <v>110</v>
      </c>
      <c r="J21" s="17"/>
      <c r="K21" s="17"/>
      <c r="L21" s="18"/>
      <c r="M21" t="s">
        <v>75</v>
      </c>
    </row>
    <row r="22" spans="1:13" ht="15.75" x14ac:dyDescent="0.25">
      <c r="A22" s="8" t="s">
        <v>11</v>
      </c>
      <c r="B22" s="9" t="s">
        <v>41</v>
      </c>
      <c r="D22" s="5" t="s">
        <v>3</v>
      </c>
      <c r="E22" s="17"/>
      <c r="F22" s="17"/>
      <c r="G22" s="17"/>
      <c r="H22" s="17"/>
      <c r="I22" s="17"/>
      <c r="J22" s="17"/>
      <c r="K22" s="17"/>
      <c r="L22" s="18"/>
      <c r="M22" t="s">
        <v>77</v>
      </c>
    </row>
    <row r="23" spans="1:13" ht="15.75" x14ac:dyDescent="0.25">
      <c r="A23" s="8" t="s">
        <v>22</v>
      </c>
      <c r="B23" s="9" t="s">
        <v>23</v>
      </c>
      <c r="D23" s="5" t="s">
        <v>4</v>
      </c>
      <c r="E23" s="17"/>
      <c r="F23" s="17"/>
      <c r="G23" s="17"/>
      <c r="H23" s="17"/>
      <c r="I23" s="17"/>
      <c r="J23" s="17"/>
      <c r="K23" s="17"/>
      <c r="L23" s="18"/>
      <c r="M23" t="s">
        <v>76</v>
      </c>
    </row>
    <row r="24" spans="1:13" ht="16.5" thickBot="1" x14ac:dyDescent="0.3">
      <c r="A24" s="8" t="s">
        <v>27</v>
      </c>
      <c r="B24" s="9" t="s">
        <v>26</v>
      </c>
      <c r="D24" s="6" t="s">
        <v>5</v>
      </c>
      <c r="E24" s="19"/>
      <c r="F24" s="19"/>
      <c r="G24" s="19"/>
      <c r="H24" s="19"/>
      <c r="I24" s="19"/>
      <c r="J24" s="19"/>
      <c r="K24" s="19"/>
      <c r="L24" s="20"/>
    </row>
    <row r="25" spans="1:13" ht="15.75" thickBot="1" x14ac:dyDescent="0.3">
      <c r="D25" s="3"/>
      <c r="E25" s="3"/>
      <c r="F25" s="3"/>
      <c r="G25" s="3"/>
      <c r="H25" s="3"/>
      <c r="I25" s="3"/>
      <c r="J25" s="3"/>
      <c r="K25" s="3"/>
      <c r="L25" s="3"/>
    </row>
    <row r="26" spans="1:13" ht="16.5" thickTop="1" thickBot="1" x14ac:dyDescent="0.3">
      <c r="D26" s="7" t="s">
        <v>21</v>
      </c>
      <c r="E26" s="21">
        <f t="shared" ref="E26:L26" si="2">SUM(E20:E24)</f>
        <v>237.5</v>
      </c>
      <c r="F26" s="21">
        <f t="shared" si="2"/>
        <v>350</v>
      </c>
      <c r="G26" s="21">
        <f t="shared" si="2"/>
        <v>0</v>
      </c>
      <c r="H26" s="21">
        <f t="shared" si="2"/>
        <v>0</v>
      </c>
      <c r="I26" s="21">
        <f t="shared" si="2"/>
        <v>110</v>
      </c>
      <c r="J26" s="21">
        <f t="shared" si="2"/>
        <v>0</v>
      </c>
      <c r="K26" s="21">
        <f t="shared" si="2"/>
        <v>0</v>
      </c>
      <c r="L26" s="22">
        <f t="shared" si="2"/>
        <v>0</v>
      </c>
    </row>
    <row r="28" spans="1:13" ht="30.75" thickBot="1" x14ac:dyDescent="0.3">
      <c r="A28" s="8" t="s">
        <v>6</v>
      </c>
      <c r="B28" s="9" t="s">
        <v>44</v>
      </c>
      <c r="C28" s="1"/>
      <c r="D28" s="12" t="s">
        <v>0</v>
      </c>
      <c r="E28" s="10" t="s">
        <v>12</v>
      </c>
      <c r="F28" s="10" t="s">
        <v>13</v>
      </c>
      <c r="G28" s="10" t="s">
        <v>14</v>
      </c>
      <c r="H28" s="11" t="s">
        <v>15</v>
      </c>
      <c r="I28" s="11" t="s">
        <v>16</v>
      </c>
      <c r="J28" s="11" t="s">
        <v>17</v>
      </c>
      <c r="K28" s="11" t="s">
        <v>18</v>
      </c>
      <c r="L28" s="11" t="s">
        <v>19</v>
      </c>
      <c r="M28" s="2" t="s">
        <v>20</v>
      </c>
    </row>
    <row r="29" spans="1:13" ht="15.75" x14ac:dyDescent="0.25">
      <c r="A29" s="8" t="s">
        <v>7</v>
      </c>
      <c r="B29" s="9" t="s">
        <v>8</v>
      </c>
      <c r="D29" s="4" t="s">
        <v>1</v>
      </c>
      <c r="E29" s="15"/>
      <c r="F29" s="15"/>
      <c r="G29" s="15"/>
      <c r="H29" s="15"/>
      <c r="I29" s="15"/>
      <c r="J29" s="15"/>
      <c r="K29" s="15"/>
      <c r="L29" s="16"/>
      <c r="M29" t="s">
        <v>78</v>
      </c>
    </row>
    <row r="30" spans="1:13" ht="15.75" x14ac:dyDescent="0.25">
      <c r="A30" s="8" t="s">
        <v>9</v>
      </c>
      <c r="B30" s="9" t="s">
        <v>41</v>
      </c>
      <c r="D30" s="5" t="s">
        <v>2</v>
      </c>
      <c r="E30" s="17">
        <f>950/4</f>
        <v>237.5</v>
      </c>
      <c r="F30" s="17">
        <f>1400/4</f>
        <v>350</v>
      </c>
      <c r="G30" s="17"/>
      <c r="H30" s="17">
        <v>0</v>
      </c>
      <c r="I30" s="17">
        <v>490</v>
      </c>
      <c r="J30" s="17"/>
      <c r="K30" s="17"/>
      <c r="L30" s="18"/>
      <c r="M30" t="s">
        <v>79</v>
      </c>
    </row>
    <row r="31" spans="1:13" ht="15.75" x14ac:dyDescent="0.25">
      <c r="A31" s="8" t="s">
        <v>11</v>
      </c>
      <c r="B31" s="9" t="s">
        <v>10</v>
      </c>
      <c r="D31" s="5" t="s">
        <v>3</v>
      </c>
      <c r="E31" s="17"/>
      <c r="F31" s="17"/>
      <c r="G31" s="17"/>
      <c r="H31" s="17"/>
      <c r="I31" s="17"/>
      <c r="J31" s="17"/>
      <c r="K31" s="17"/>
      <c r="L31" s="18"/>
    </row>
    <row r="32" spans="1:13" ht="15.75" x14ac:dyDescent="0.25">
      <c r="A32" s="8" t="s">
        <v>22</v>
      </c>
      <c r="B32" s="9" t="s">
        <v>24</v>
      </c>
      <c r="D32" s="5" t="s">
        <v>4</v>
      </c>
      <c r="E32" s="17"/>
      <c r="F32" s="17"/>
      <c r="G32" s="17"/>
      <c r="H32" s="17"/>
      <c r="I32" s="17"/>
      <c r="J32" s="17"/>
      <c r="K32" s="17"/>
      <c r="L32" s="18"/>
    </row>
    <row r="33" spans="1:12" ht="16.5" thickBot="1" x14ac:dyDescent="0.3">
      <c r="A33" s="8" t="s">
        <v>27</v>
      </c>
      <c r="B33" s="9" t="s">
        <v>26</v>
      </c>
      <c r="D33" s="6" t="s">
        <v>5</v>
      </c>
      <c r="E33" s="19"/>
      <c r="F33" s="19"/>
      <c r="G33" s="19"/>
      <c r="H33" s="19"/>
      <c r="I33" s="19"/>
      <c r="J33" s="19"/>
      <c r="K33" s="19"/>
      <c r="L33" s="20"/>
    </row>
    <row r="34" spans="1:12" ht="15.75" thickBot="1" x14ac:dyDescent="0.3">
      <c r="D34" s="3"/>
      <c r="E34" s="3"/>
      <c r="F34" s="3"/>
      <c r="G34" s="3"/>
      <c r="H34" s="3"/>
      <c r="I34" s="3"/>
      <c r="J34" s="3"/>
      <c r="K34" s="3"/>
      <c r="L34" s="3"/>
    </row>
    <row r="35" spans="1:12" ht="16.5" thickTop="1" thickBot="1" x14ac:dyDescent="0.3">
      <c r="D35" s="7" t="s">
        <v>21</v>
      </c>
      <c r="E35" s="21">
        <f>SUM(E29:E33)</f>
        <v>237.5</v>
      </c>
      <c r="F35" s="21">
        <f t="shared" ref="F35:L35" si="3">SUM(F29:F33)</f>
        <v>350</v>
      </c>
      <c r="G35" s="21">
        <f t="shared" si="3"/>
        <v>0</v>
      </c>
      <c r="H35" s="21">
        <f t="shared" si="3"/>
        <v>0</v>
      </c>
      <c r="I35" s="21">
        <f t="shared" si="3"/>
        <v>490</v>
      </c>
      <c r="J35" s="21">
        <f t="shared" si="3"/>
        <v>0</v>
      </c>
      <c r="K35" s="21">
        <f t="shared" si="3"/>
        <v>0</v>
      </c>
      <c r="L35" s="22">
        <f t="shared" si="3"/>
        <v>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138275-3F88-43DF-B4FE-E3616471D46C}">
  <sheetPr codeName="Feuil22"/>
  <dimension ref="A1:F8"/>
  <sheetViews>
    <sheetView workbookViewId="0">
      <selection activeCell="C9" sqref="C9"/>
    </sheetView>
  </sheetViews>
  <sheetFormatPr baseColWidth="10" defaultRowHeight="15" x14ac:dyDescent="0.25"/>
  <sheetData>
    <row r="1" spans="1:6" x14ac:dyDescent="0.25">
      <c r="F1" s="25"/>
    </row>
    <row r="2" spans="1:6" x14ac:dyDescent="0.25">
      <c r="F2" s="25"/>
    </row>
    <row r="3" spans="1:6" x14ac:dyDescent="0.25">
      <c r="F3" s="25"/>
    </row>
    <row r="4" spans="1:6" x14ac:dyDescent="0.25">
      <c r="F4" s="25"/>
    </row>
    <row r="5" spans="1:6" x14ac:dyDescent="0.25">
      <c r="A5" t="s">
        <v>25</v>
      </c>
      <c r="F5" s="25"/>
    </row>
    <row r="6" spans="1:6" x14ac:dyDescent="0.25">
      <c r="F6" s="25"/>
    </row>
    <row r="7" spans="1:6" x14ac:dyDescent="0.25">
      <c r="F7" s="25"/>
    </row>
    <row r="8" spans="1:6" x14ac:dyDescent="0.25">
      <c r="F8" s="25"/>
    </row>
  </sheetData>
  <dataValidations count="1">
    <dataValidation type="list" allowBlank="1" showInputMessage="1" showErrorMessage="1" sqref="A5" xr:uid="{737BA8A6-9184-41C3-8893-9624D5383A3D}">
      <formula1>ListeBU</formula1>
    </dataValidation>
  </dataValidation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74BFE8-7939-4769-B495-CAD3F44178C4}">
  <sheetPr codeName="Feuil6"/>
  <dimension ref="A1:A23"/>
  <sheetViews>
    <sheetView workbookViewId="0">
      <selection activeCell="A7" sqref="A7:A16"/>
    </sheetView>
  </sheetViews>
  <sheetFormatPr baseColWidth="10" defaultRowHeight="15" x14ac:dyDescent="0.25"/>
  <sheetData>
    <row r="1" spans="1:1" x14ac:dyDescent="0.25">
      <c r="A1" t="s">
        <v>1</v>
      </c>
    </row>
    <row r="2" spans="1:1" x14ac:dyDescent="0.25">
      <c r="A2" t="s">
        <v>2</v>
      </c>
    </row>
    <row r="3" spans="1:1" x14ac:dyDescent="0.25">
      <c r="A3" t="s">
        <v>3</v>
      </c>
    </row>
    <row r="4" spans="1:1" x14ac:dyDescent="0.25">
      <c r="A4" t="s">
        <v>4</v>
      </c>
    </row>
    <row r="5" spans="1:1" x14ac:dyDescent="0.25">
      <c r="A5" s="24" t="s">
        <v>5</v>
      </c>
    </row>
    <row r="7" spans="1:1" x14ac:dyDescent="0.25">
      <c r="A7" s="13" t="s">
        <v>31</v>
      </c>
    </row>
    <row r="8" spans="1:1" x14ac:dyDescent="0.25">
      <c r="A8" s="13" t="s">
        <v>48</v>
      </c>
    </row>
    <row r="9" spans="1:1" x14ac:dyDescent="0.25">
      <c r="A9" s="13" t="s">
        <v>32</v>
      </c>
    </row>
    <row r="10" spans="1:1" x14ac:dyDescent="0.25">
      <c r="A10" s="13" t="s">
        <v>33</v>
      </c>
    </row>
    <row r="11" spans="1:1" x14ac:dyDescent="0.25">
      <c r="A11" s="13" t="s">
        <v>25</v>
      </c>
    </row>
    <row r="12" spans="1:1" x14ac:dyDescent="0.25">
      <c r="A12" s="13" t="s">
        <v>34</v>
      </c>
    </row>
    <row r="13" spans="1:1" x14ac:dyDescent="0.25">
      <c r="A13" s="13" t="s">
        <v>35</v>
      </c>
    </row>
    <row r="14" spans="1:1" x14ac:dyDescent="0.25">
      <c r="A14" s="13" t="s">
        <v>28</v>
      </c>
    </row>
    <row r="15" spans="1:1" x14ac:dyDescent="0.25">
      <c r="A15" s="13" t="s">
        <v>8</v>
      </c>
    </row>
    <row r="16" spans="1:1" x14ac:dyDescent="0.25">
      <c r="A16" s="13" t="s">
        <v>36</v>
      </c>
    </row>
    <row r="18" spans="1:1" x14ac:dyDescent="0.25">
      <c r="A18" t="s">
        <v>37</v>
      </c>
    </row>
    <row r="19" spans="1:1" x14ac:dyDescent="0.25">
      <c r="A19" t="s">
        <v>38</v>
      </c>
    </row>
    <row r="21" spans="1:1" x14ac:dyDescent="0.25">
      <c r="A21" t="s">
        <v>26</v>
      </c>
    </row>
    <row r="22" spans="1:1" x14ac:dyDescent="0.25">
      <c r="A22" t="s">
        <v>113</v>
      </c>
    </row>
    <row r="23" spans="1:1" x14ac:dyDescent="0.25">
      <c r="A23" t="s">
        <v>114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ListeProjets</vt:lpstr>
      <vt:lpstr>LNG</vt:lpstr>
      <vt:lpstr>REN</vt:lpstr>
      <vt:lpstr>POWERGEN</vt:lpstr>
      <vt:lpstr>CROSSBU</vt:lpstr>
      <vt:lpstr>BIOGAS</vt:lpstr>
      <vt:lpstr>TRADING</vt:lpstr>
      <vt:lpstr>SAFT</vt:lpstr>
      <vt:lpstr>MENU</vt:lpstr>
      <vt:lpstr>Parametre</vt:lpstr>
      <vt:lpstr>ListeBU</vt:lpstr>
    </vt:vector>
  </TitlesOfParts>
  <Company>ONEPOINT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FRANCOIS</dc:creator>
  <cp:lastModifiedBy>Nicolas FRANCOIS</cp:lastModifiedBy>
  <dcterms:created xsi:type="dcterms:W3CDTF">2021-12-06T10:03:43Z</dcterms:created>
  <dcterms:modified xsi:type="dcterms:W3CDTF">2021-12-21T11:39:27Z</dcterms:modified>
</cp:coreProperties>
</file>