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Marche" sheetId="2" r:id="rId2"/>
    <sheet name="Usine" sheetId="3" r:id="rId3"/>
  </sheets>
  <calcPr calcId="125725"/>
</workbook>
</file>

<file path=xl/calcChain.xml><?xml version="1.0" encoding="utf-8"?>
<calcChain xmlns="http://schemas.openxmlformats.org/spreadsheetml/2006/main">
  <c r="BB14" i="1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"/>
  <c r="BB4"/>
  <c r="BB5"/>
  <c r="BB6"/>
  <c r="BB7"/>
  <c r="BB8"/>
  <c r="BB9"/>
  <c r="BB10"/>
  <c r="BB11"/>
  <c r="BB12"/>
  <c r="BB13"/>
  <c r="BI7"/>
  <c r="BI6"/>
  <c r="BI4"/>
  <c r="BA37"/>
  <c r="AX37"/>
  <c r="AU37"/>
  <c r="AQ37"/>
  <c r="AL37"/>
  <c r="AK37"/>
  <c r="AW37" s="1"/>
  <c r="AJ37"/>
  <c r="AV37" s="1"/>
  <c r="AI37"/>
  <c r="AH37"/>
  <c r="AT37" s="1"/>
  <c r="AG37"/>
  <c r="AS37" s="1"/>
  <c r="AF37"/>
  <c r="AR37" s="1"/>
  <c r="AE37"/>
  <c r="AD37"/>
  <c r="AP37" s="1"/>
  <c r="AC37"/>
  <c r="AO37" s="1"/>
  <c r="AB37"/>
  <c r="AN37" s="1"/>
  <c r="AA37"/>
  <c r="AY37" s="1"/>
  <c r="BA36"/>
  <c r="AX36"/>
  <c r="AV36"/>
  <c r="AN36"/>
  <c r="AL36"/>
  <c r="AK36"/>
  <c r="AW36" s="1"/>
  <c r="AJ36"/>
  <c r="AI36"/>
  <c r="AU36" s="1"/>
  <c r="AH36"/>
  <c r="AT36" s="1"/>
  <c r="AG36"/>
  <c r="AS36" s="1"/>
  <c r="AF36"/>
  <c r="AR36" s="1"/>
  <c r="AE36"/>
  <c r="AQ36" s="1"/>
  <c r="AD36"/>
  <c r="AP36" s="1"/>
  <c r="AC36"/>
  <c r="AO36" s="1"/>
  <c r="AB36"/>
  <c r="AA36"/>
  <c r="AY36" s="1"/>
  <c r="BA35"/>
  <c r="AO35"/>
  <c r="AL35"/>
  <c r="AX35" s="1"/>
  <c r="AK35"/>
  <c r="AW35" s="1"/>
  <c r="AJ35"/>
  <c r="AV35" s="1"/>
  <c r="AI35"/>
  <c r="AU35" s="1"/>
  <c r="AH35"/>
  <c r="AT35" s="1"/>
  <c r="AG35"/>
  <c r="AS35" s="1"/>
  <c r="AF35"/>
  <c r="AR35" s="1"/>
  <c r="AE35"/>
  <c r="AQ35" s="1"/>
  <c r="AD35"/>
  <c r="AP35" s="1"/>
  <c r="AC35"/>
  <c r="AB35"/>
  <c r="AN35" s="1"/>
  <c r="AA35"/>
  <c r="AY35" s="1"/>
  <c r="BA34"/>
  <c r="AT34"/>
  <c r="AP34"/>
  <c r="AL34"/>
  <c r="AX34" s="1"/>
  <c r="AK34"/>
  <c r="AW34" s="1"/>
  <c r="AJ34"/>
  <c r="AV34" s="1"/>
  <c r="AI34"/>
  <c r="AU34" s="1"/>
  <c r="AH34"/>
  <c r="AG34"/>
  <c r="AS34" s="1"/>
  <c r="AF34"/>
  <c r="AR34" s="1"/>
  <c r="AE34"/>
  <c r="AQ34" s="1"/>
  <c r="AD34"/>
  <c r="AC34"/>
  <c r="AO34" s="1"/>
  <c r="AB34"/>
  <c r="AN34" s="1"/>
  <c r="AA34"/>
  <c r="AY34" s="1"/>
  <c r="BA33"/>
  <c r="AY33"/>
  <c r="AX33"/>
  <c r="AW33"/>
  <c r="AV33"/>
  <c r="AU33"/>
  <c r="AT33"/>
  <c r="AS33"/>
  <c r="AR33"/>
  <c r="AQ33"/>
  <c r="AL33"/>
  <c r="AK33"/>
  <c r="AJ33"/>
  <c r="AI33"/>
  <c r="AH33"/>
  <c r="AG33"/>
  <c r="AF33"/>
  <c r="AE33"/>
  <c r="AD33"/>
  <c r="AP33" s="1"/>
  <c r="AC33"/>
  <c r="AO33" s="1"/>
  <c r="AB33"/>
  <c r="AN33" s="1"/>
  <c r="AA33"/>
  <c r="AM33" s="1"/>
  <c r="AZ33" s="1"/>
  <c r="BA32"/>
  <c r="AY32"/>
  <c r="AR32"/>
  <c r="AQ32"/>
  <c r="AL32"/>
  <c r="AX32" s="1"/>
  <c r="AK32"/>
  <c r="AW32" s="1"/>
  <c r="AJ32"/>
  <c r="AV32" s="1"/>
  <c r="AI32"/>
  <c r="AU32" s="1"/>
  <c r="AH32"/>
  <c r="AT32" s="1"/>
  <c r="AG32"/>
  <c r="AS32" s="1"/>
  <c r="AF32"/>
  <c r="AE32"/>
  <c r="AD32"/>
  <c r="AP32" s="1"/>
  <c r="AC32"/>
  <c r="AO32" s="1"/>
  <c r="AB32"/>
  <c r="AN32" s="1"/>
  <c r="AA32"/>
  <c r="AM32" s="1"/>
  <c r="AZ32" s="1"/>
  <c r="BA31"/>
  <c r="AS31"/>
  <c r="AR31"/>
  <c r="AL31"/>
  <c r="AX31" s="1"/>
  <c r="AK31"/>
  <c r="AW31" s="1"/>
  <c r="AJ31"/>
  <c r="AV31" s="1"/>
  <c r="AI31"/>
  <c r="AU31" s="1"/>
  <c r="AH31"/>
  <c r="AT31" s="1"/>
  <c r="AG31"/>
  <c r="AF31"/>
  <c r="AE31"/>
  <c r="AQ31" s="1"/>
  <c r="AD31"/>
  <c r="AP31" s="1"/>
  <c r="AC31"/>
  <c r="AO31" s="1"/>
  <c r="AB31"/>
  <c r="AN31" s="1"/>
  <c r="AA31"/>
  <c r="BA30"/>
  <c r="AL30"/>
  <c r="AX30" s="1"/>
  <c r="AK30"/>
  <c r="AW30" s="1"/>
  <c r="AJ30"/>
  <c r="AV30" s="1"/>
  <c r="AI30"/>
  <c r="AU30" s="1"/>
  <c r="AH30"/>
  <c r="AT30" s="1"/>
  <c r="AG30"/>
  <c r="AS30" s="1"/>
  <c r="AF30"/>
  <c r="AR30" s="1"/>
  <c r="AE30"/>
  <c r="AQ30" s="1"/>
  <c r="AD30"/>
  <c r="AP30" s="1"/>
  <c r="AC30"/>
  <c r="AO30" s="1"/>
  <c r="AB30"/>
  <c r="AN30" s="1"/>
  <c r="AA30"/>
  <c r="BA29"/>
  <c r="AX29"/>
  <c r="AP29"/>
  <c r="AL29"/>
  <c r="AK29"/>
  <c r="AW29" s="1"/>
  <c r="AJ29"/>
  <c r="AV29" s="1"/>
  <c r="AI29"/>
  <c r="AU29" s="1"/>
  <c r="AH29"/>
  <c r="AT29" s="1"/>
  <c r="AG29"/>
  <c r="AS29" s="1"/>
  <c r="AF29"/>
  <c r="AR29" s="1"/>
  <c r="AE29"/>
  <c r="AQ29" s="1"/>
  <c r="AD29"/>
  <c r="AC29"/>
  <c r="AO29" s="1"/>
  <c r="AB29"/>
  <c r="AN29" s="1"/>
  <c r="AA29"/>
  <c r="AY29" s="1"/>
  <c r="BA28"/>
  <c r="AY28"/>
  <c r="AR28"/>
  <c r="AQ28"/>
  <c r="AL28"/>
  <c r="AX28" s="1"/>
  <c r="AK28"/>
  <c r="AW28" s="1"/>
  <c r="AJ28"/>
  <c r="AV28" s="1"/>
  <c r="AI28"/>
  <c r="AU28" s="1"/>
  <c r="AH28"/>
  <c r="AT28" s="1"/>
  <c r="AG28"/>
  <c r="AS28" s="1"/>
  <c r="AF28"/>
  <c r="AE28"/>
  <c r="AD28"/>
  <c r="AP28" s="1"/>
  <c r="AC28"/>
  <c r="AO28" s="1"/>
  <c r="AB28"/>
  <c r="AN28" s="1"/>
  <c r="AA28"/>
  <c r="AM28" s="1"/>
  <c r="BA27"/>
  <c r="AW27"/>
  <c r="AS27"/>
  <c r="AR27"/>
  <c r="AL27"/>
  <c r="AX27" s="1"/>
  <c r="AK27"/>
  <c r="AJ27"/>
  <c r="AV27" s="1"/>
  <c r="AI27"/>
  <c r="AU27" s="1"/>
  <c r="AH27"/>
  <c r="AT27" s="1"/>
  <c r="AG27"/>
  <c r="AF27"/>
  <c r="AE27"/>
  <c r="AQ27" s="1"/>
  <c r="AD27"/>
  <c r="AP27" s="1"/>
  <c r="AC27"/>
  <c r="AO27" s="1"/>
  <c r="AB27"/>
  <c r="AN27" s="1"/>
  <c r="AA27"/>
  <c r="BA26"/>
  <c r="AL26"/>
  <c r="AX26" s="1"/>
  <c r="AK26"/>
  <c r="AW26" s="1"/>
  <c r="AJ26"/>
  <c r="AV26" s="1"/>
  <c r="AI26"/>
  <c r="AU26" s="1"/>
  <c r="AH26"/>
  <c r="AT26" s="1"/>
  <c r="AG26"/>
  <c r="AS26" s="1"/>
  <c r="AF26"/>
  <c r="AR26" s="1"/>
  <c r="AE26"/>
  <c r="AQ26" s="1"/>
  <c r="AD26"/>
  <c r="AP26" s="1"/>
  <c r="AC26"/>
  <c r="AO26" s="1"/>
  <c r="AB26"/>
  <c r="AN26" s="1"/>
  <c r="AA26"/>
  <c r="BA25"/>
  <c r="AX25"/>
  <c r="AP25"/>
  <c r="AL25"/>
  <c r="AK25"/>
  <c r="AW25" s="1"/>
  <c r="AJ25"/>
  <c r="AV25" s="1"/>
  <c r="AI25"/>
  <c r="AU25" s="1"/>
  <c r="AH25"/>
  <c r="AT25" s="1"/>
  <c r="AG25"/>
  <c r="AS25" s="1"/>
  <c r="AF25"/>
  <c r="AR25" s="1"/>
  <c r="AE25"/>
  <c r="AQ25" s="1"/>
  <c r="AD25"/>
  <c r="AC25"/>
  <c r="AO25" s="1"/>
  <c r="AB25"/>
  <c r="AN25" s="1"/>
  <c r="AA25"/>
  <c r="AY25" s="1"/>
  <c r="BA24"/>
  <c r="AY24"/>
  <c r="AR24"/>
  <c r="AQ24"/>
  <c r="AL24"/>
  <c r="AX24" s="1"/>
  <c r="AK24"/>
  <c r="AW24" s="1"/>
  <c r="AJ24"/>
  <c r="AV24" s="1"/>
  <c r="AI24"/>
  <c r="AU24" s="1"/>
  <c r="AH24"/>
  <c r="AT24" s="1"/>
  <c r="AG24"/>
  <c r="AS24" s="1"/>
  <c r="AF24"/>
  <c r="AE24"/>
  <c r="AD24"/>
  <c r="AP24" s="1"/>
  <c r="AC24"/>
  <c r="AO24" s="1"/>
  <c r="AB24"/>
  <c r="AN24" s="1"/>
  <c r="AA24"/>
  <c r="AM24" s="1"/>
  <c r="BA23"/>
  <c r="AS23"/>
  <c r="AR23"/>
  <c r="AL23"/>
  <c r="AX23" s="1"/>
  <c r="AK23"/>
  <c r="AW23" s="1"/>
  <c r="AJ23"/>
  <c r="AV23" s="1"/>
  <c r="AI23"/>
  <c r="AU23" s="1"/>
  <c r="AH23"/>
  <c r="AT23" s="1"/>
  <c r="AG23"/>
  <c r="AF23"/>
  <c r="AE23"/>
  <c r="AQ23" s="1"/>
  <c r="AD23"/>
  <c r="AP23" s="1"/>
  <c r="AC23"/>
  <c r="AO23" s="1"/>
  <c r="AB23"/>
  <c r="AN23" s="1"/>
  <c r="AA23"/>
  <c r="BA22"/>
  <c r="AL22"/>
  <c r="AX22" s="1"/>
  <c r="AK22"/>
  <c r="AW22" s="1"/>
  <c r="AJ22"/>
  <c r="AV22" s="1"/>
  <c r="AI22"/>
  <c r="AU22" s="1"/>
  <c r="AH22"/>
  <c r="AT22" s="1"/>
  <c r="AG22"/>
  <c r="AS22" s="1"/>
  <c r="AF22"/>
  <c r="AR22" s="1"/>
  <c r="AE22"/>
  <c r="AQ22" s="1"/>
  <c r="AD22"/>
  <c r="AP22" s="1"/>
  <c r="AC22"/>
  <c r="AO22" s="1"/>
  <c r="AB22"/>
  <c r="AN22" s="1"/>
  <c r="AA22"/>
  <c r="BA21"/>
  <c r="AX21"/>
  <c r="AP21"/>
  <c r="AL21"/>
  <c r="AK21"/>
  <c r="AW21" s="1"/>
  <c r="AJ21"/>
  <c r="AV21" s="1"/>
  <c r="AI21"/>
  <c r="AU21" s="1"/>
  <c r="AH21"/>
  <c r="AT21" s="1"/>
  <c r="AG21"/>
  <c r="AS21" s="1"/>
  <c r="AF21"/>
  <c r="AR21" s="1"/>
  <c r="AE21"/>
  <c r="AQ21" s="1"/>
  <c r="AD21"/>
  <c r="AC21"/>
  <c r="AO21" s="1"/>
  <c r="AB21"/>
  <c r="AN21" s="1"/>
  <c r="AA21"/>
  <c r="AY21" s="1"/>
  <c r="BA20"/>
  <c r="AX20"/>
  <c r="AR20"/>
  <c r="AL20"/>
  <c r="AK20"/>
  <c r="AW20" s="1"/>
  <c r="AJ20"/>
  <c r="AV20" s="1"/>
  <c r="AI20"/>
  <c r="AU20" s="1"/>
  <c r="AH20"/>
  <c r="AT20" s="1"/>
  <c r="AG20"/>
  <c r="AS20" s="1"/>
  <c r="AF20"/>
  <c r="AE20"/>
  <c r="AQ20" s="1"/>
  <c r="AD20"/>
  <c r="AP20" s="1"/>
  <c r="AC20"/>
  <c r="AO20" s="1"/>
  <c r="AB20"/>
  <c r="AN20" s="1"/>
  <c r="AA20"/>
  <c r="AY20" s="1"/>
  <c r="BA19"/>
  <c r="AS19"/>
  <c r="AN19"/>
  <c r="AM19"/>
  <c r="AL19"/>
  <c r="AX19" s="1"/>
  <c r="AK19"/>
  <c r="AW19" s="1"/>
  <c r="AJ19"/>
  <c r="AV19" s="1"/>
  <c r="AI19"/>
  <c r="AU19" s="1"/>
  <c r="AH19"/>
  <c r="AT19" s="1"/>
  <c r="AG19"/>
  <c r="AF19"/>
  <c r="AR19" s="1"/>
  <c r="AE19"/>
  <c r="AQ19" s="1"/>
  <c r="AD19"/>
  <c r="AP19" s="1"/>
  <c r="AC19"/>
  <c r="AO19" s="1"/>
  <c r="AB19"/>
  <c r="AA19"/>
  <c r="BA18"/>
  <c r="AX18"/>
  <c r="AV18"/>
  <c r="AR18"/>
  <c r="AQ18"/>
  <c r="AP18"/>
  <c r="AO18"/>
  <c r="AN18"/>
  <c r="AM18"/>
  <c r="AL18"/>
  <c r="AK18"/>
  <c r="AW18" s="1"/>
  <c r="AJ18"/>
  <c r="AI18"/>
  <c r="AU18" s="1"/>
  <c r="AH18"/>
  <c r="AT18" s="1"/>
  <c r="AG18"/>
  <c r="AS18" s="1"/>
  <c r="AF18"/>
  <c r="AE18"/>
  <c r="AD18"/>
  <c r="AC18"/>
  <c r="AB18"/>
  <c r="AA18"/>
  <c r="BA17"/>
  <c r="AL17"/>
  <c r="AX17" s="1"/>
  <c r="AK17"/>
  <c r="AW17" s="1"/>
  <c r="AJ17"/>
  <c r="AV17" s="1"/>
  <c r="AI17"/>
  <c r="AU17" s="1"/>
  <c r="AH17"/>
  <c r="AT17" s="1"/>
  <c r="AG17"/>
  <c r="AS17" s="1"/>
  <c r="AF17"/>
  <c r="AR17" s="1"/>
  <c r="AE17"/>
  <c r="AQ17" s="1"/>
  <c r="AD17"/>
  <c r="AP17" s="1"/>
  <c r="AC17"/>
  <c r="AO17" s="1"/>
  <c r="AB17"/>
  <c r="AN17" s="1"/>
  <c r="AA17"/>
  <c r="AY17" s="1"/>
  <c r="BA16"/>
  <c r="AY16"/>
  <c r="AQ16"/>
  <c r="AL16"/>
  <c r="AX16" s="1"/>
  <c r="AK16"/>
  <c r="AW16" s="1"/>
  <c r="AJ16"/>
  <c r="AV16" s="1"/>
  <c r="AI16"/>
  <c r="AU16" s="1"/>
  <c r="AH16"/>
  <c r="AT16" s="1"/>
  <c r="AG16"/>
  <c r="AS16" s="1"/>
  <c r="AF16"/>
  <c r="AR16" s="1"/>
  <c r="AE16"/>
  <c r="AD16"/>
  <c r="AP16" s="1"/>
  <c r="AC16"/>
  <c r="AO16" s="1"/>
  <c r="AB16"/>
  <c r="AN16" s="1"/>
  <c r="AA16"/>
  <c r="AM16" s="1"/>
  <c r="AZ16" s="1"/>
  <c r="BA15"/>
  <c r="AR15"/>
  <c r="AL15"/>
  <c r="AX15" s="1"/>
  <c r="AK15"/>
  <c r="AW15" s="1"/>
  <c r="AJ15"/>
  <c r="AV15" s="1"/>
  <c r="AI15"/>
  <c r="AU15" s="1"/>
  <c r="AH15"/>
  <c r="AT15" s="1"/>
  <c r="AG15"/>
  <c r="AS15" s="1"/>
  <c r="AF15"/>
  <c r="AE15"/>
  <c r="AQ15" s="1"/>
  <c r="AD15"/>
  <c r="AP15" s="1"/>
  <c r="AC15"/>
  <c r="AO15" s="1"/>
  <c r="AB15"/>
  <c r="AN15" s="1"/>
  <c r="AA15"/>
  <c r="BA14"/>
  <c r="AX14"/>
  <c r="AP14"/>
  <c r="AL14"/>
  <c r="AK14"/>
  <c r="AW14" s="1"/>
  <c r="AJ14"/>
  <c r="AV14" s="1"/>
  <c r="AI14"/>
  <c r="AU14" s="1"/>
  <c r="AH14"/>
  <c r="AT14" s="1"/>
  <c r="AG14"/>
  <c r="AS14" s="1"/>
  <c r="AF14"/>
  <c r="AR14" s="1"/>
  <c r="AE14"/>
  <c r="AQ14" s="1"/>
  <c r="AD14"/>
  <c r="AC14"/>
  <c r="AO14" s="1"/>
  <c r="AB14"/>
  <c r="AN14" s="1"/>
  <c r="AA14"/>
  <c r="BA13"/>
  <c r="AX13"/>
  <c r="AV13"/>
  <c r="AU13"/>
  <c r="AT13"/>
  <c r="AS13"/>
  <c r="AR13"/>
  <c r="AQ13"/>
  <c r="AP13"/>
  <c r="AO13"/>
  <c r="AN13"/>
  <c r="AM13"/>
  <c r="AZ13" s="1"/>
  <c r="AL13"/>
  <c r="AK13"/>
  <c r="AW13" s="1"/>
  <c r="AJ13"/>
  <c r="AI13"/>
  <c r="AH13"/>
  <c r="AG13"/>
  <c r="AF13"/>
  <c r="AE13"/>
  <c r="AD13"/>
  <c r="AC13"/>
  <c r="AB13"/>
  <c r="AA13"/>
  <c r="AY13" s="1"/>
  <c r="BA12"/>
  <c r="AX12"/>
  <c r="AV12"/>
  <c r="AU12"/>
  <c r="AT12"/>
  <c r="AS12"/>
  <c r="AR12"/>
  <c r="AQ12"/>
  <c r="AP12"/>
  <c r="AO12"/>
  <c r="AN12"/>
  <c r="AM12"/>
  <c r="AZ12" s="1"/>
  <c r="AL12"/>
  <c r="AK12"/>
  <c r="AW12" s="1"/>
  <c r="AJ12"/>
  <c r="AI12"/>
  <c r="AH12"/>
  <c r="AG12"/>
  <c r="AF12"/>
  <c r="AE12"/>
  <c r="AD12"/>
  <c r="AC12"/>
  <c r="AB12"/>
  <c r="AA12"/>
  <c r="AY12" s="1"/>
  <c r="BA11"/>
  <c r="AW11"/>
  <c r="AV11"/>
  <c r="AU11"/>
  <c r="AT11"/>
  <c r="AS11"/>
  <c r="AR11"/>
  <c r="AQ11"/>
  <c r="AP11"/>
  <c r="AO11"/>
  <c r="AL11"/>
  <c r="AX11" s="1"/>
  <c r="AK11"/>
  <c r="AJ11"/>
  <c r="AI11"/>
  <c r="AH11"/>
  <c r="AG11"/>
  <c r="AF11"/>
  <c r="AE11"/>
  <c r="AD11"/>
  <c r="AC11"/>
  <c r="AB11"/>
  <c r="AN11" s="1"/>
  <c r="AA11"/>
  <c r="BA10"/>
  <c r="AV10"/>
  <c r="AU10"/>
  <c r="AT10"/>
  <c r="AS10"/>
  <c r="AR10"/>
  <c r="AQ10"/>
  <c r="AP10"/>
  <c r="AO10"/>
  <c r="AN10"/>
  <c r="AM10"/>
  <c r="AL10"/>
  <c r="AX10" s="1"/>
  <c r="AK10"/>
  <c r="AW10" s="1"/>
  <c r="AJ10"/>
  <c r="AI10"/>
  <c r="AH10"/>
  <c r="AG10"/>
  <c r="AF10"/>
  <c r="AE10"/>
  <c r="AD10"/>
  <c r="AC10"/>
  <c r="AB10"/>
  <c r="AA10"/>
  <c r="BA9"/>
  <c r="AX9"/>
  <c r="AW9"/>
  <c r="AV9"/>
  <c r="AU9"/>
  <c r="AT9"/>
  <c r="AS9"/>
  <c r="AR9"/>
  <c r="AQ9"/>
  <c r="AP9"/>
  <c r="AL9"/>
  <c r="AK9"/>
  <c r="AJ9"/>
  <c r="AI9"/>
  <c r="AH9"/>
  <c r="AG9"/>
  <c r="AF9"/>
  <c r="AE9"/>
  <c r="AD9"/>
  <c r="AC9"/>
  <c r="AO9" s="1"/>
  <c r="AB9"/>
  <c r="AN9" s="1"/>
  <c r="AA9"/>
  <c r="AY9" s="1"/>
  <c r="BA8"/>
  <c r="AY8"/>
  <c r="AR8"/>
  <c r="AQ8"/>
  <c r="AL8"/>
  <c r="AX8" s="1"/>
  <c r="AK8"/>
  <c r="AW8" s="1"/>
  <c r="AJ8"/>
  <c r="AV8" s="1"/>
  <c r="AI8"/>
  <c r="AU8" s="1"/>
  <c r="AH8"/>
  <c r="AT8" s="1"/>
  <c r="AG8"/>
  <c r="AS8" s="1"/>
  <c r="AF8"/>
  <c r="AE8"/>
  <c r="AD8"/>
  <c r="AP8" s="1"/>
  <c r="AC8"/>
  <c r="AO8" s="1"/>
  <c r="AB8"/>
  <c r="AN8" s="1"/>
  <c r="AA8"/>
  <c r="AM8" s="1"/>
  <c r="BA7"/>
  <c r="AY7"/>
  <c r="AX7"/>
  <c r="AQ7"/>
  <c r="AP7"/>
  <c r="AL7"/>
  <c r="AK7"/>
  <c r="AW7" s="1"/>
  <c r="AJ7"/>
  <c r="AV7" s="1"/>
  <c r="AI7"/>
  <c r="AU7" s="1"/>
  <c r="AH7"/>
  <c r="AT7" s="1"/>
  <c r="AG7"/>
  <c r="AS7" s="1"/>
  <c r="AF7"/>
  <c r="AR7" s="1"/>
  <c r="AE7"/>
  <c r="AD7"/>
  <c r="AC7"/>
  <c r="AO7" s="1"/>
  <c r="AB7"/>
  <c r="AN7" s="1"/>
  <c r="AA7"/>
  <c r="AM7" s="1"/>
  <c r="BA6"/>
  <c r="AX6"/>
  <c r="AW6"/>
  <c r="AO6"/>
  <c r="AL6"/>
  <c r="AK6"/>
  <c r="AJ6"/>
  <c r="AV6" s="1"/>
  <c r="AI6"/>
  <c r="AU6" s="1"/>
  <c r="AH6"/>
  <c r="AT6" s="1"/>
  <c r="AG6"/>
  <c r="AS6" s="1"/>
  <c r="AF6"/>
  <c r="AR6" s="1"/>
  <c r="AE6"/>
  <c r="AQ6" s="1"/>
  <c r="AD6"/>
  <c r="AP6" s="1"/>
  <c r="AC6"/>
  <c r="AB6"/>
  <c r="AN6" s="1"/>
  <c r="AA6"/>
  <c r="AY6" s="1"/>
  <c r="BA5"/>
  <c r="AY5"/>
  <c r="AR5"/>
  <c r="AQ5"/>
  <c r="AL5"/>
  <c r="AX5" s="1"/>
  <c r="AK5"/>
  <c r="AW5" s="1"/>
  <c r="AJ5"/>
  <c r="AV5" s="1"/>
  <c r="AI5"/>
  <c r="AU5" s="1"/>
  <c r="AH5"/>
  <c r="AT5" s="1"/>
  <c r="AG5"/>
  <c r="AS5" s="1"/>
  <c r="AF5"/>
  <c r="AE5"/>
  <c r="AD5"/>
  <c r="AP5" s="1"/>
  <c r="AC5"/>
  <c r="AO5" s="1"/>
  <c r="AB5"/>
  <c r="AN5" s="1"/>
  <c r="AA5"/>
  <c r="AM5" s="1"/>
  <c r="AZ5" s="1"/>
  <c r="BA4"/>
  <c r="AQ4"/>
  <c r="AL4"/>
  <c r="AX4" s="1"/>
  <c r="AK4"/>
  <c r="AW4" s="1"/>
  <c r="AJ4"/>
  <c r="AV4" s="1"/>
  <c r="AI4"/>
  <c r="AU4" s="1"/>
  <c r="AH4"/>
  <c r="AT4" s="1"/>
  <c r="AG4"/>
  <c r="AS4" s="1"/>
  <c r="AF4"/>
  <c r="AR4" s="1"/>
  <c r="AE4"/>
  <c r="AD4"/>
  <c r="AP4" s="1"/>
  <c r="AC4"/>
  <c r="AO4" s="1"/>
  <c r="AB4"/>
  <c r="AN4" s="1"/>
  <c r="AA4"/>
  <c r="AM4" s="1"/>
  <c r="AZ4" s="1"/>
  <c r="BA3"/>
  <c r="AL3"/>
  <c r="AX3" s="1"/>
  <c r="AK3"/>
  <c r="AW3" s="1"/>
  <c r="AJ3"/>
  <c r="AV3" s="1"/>
  <c r="AI3"/>
  <c r="AU3" s="1"/>
  <c r="AH3"/>
  <c r="AT3" s="1"/>
  <c r="AG3"/>
  <c r="AS3" s="1"/>
  <c r="AF3"/>
  <c r="AR3" s="1"/>
  <c r="AE3"/>
  <c r="AQ3" s="1"/>
  <c r="AD3"/>
  <c r="AP3" s="1"/>
  <c r="AC3"/>
  <c r="AO3" s="1"/>
  <c r="AB3"/>
  <c r="AN3" s="1"/>
  <c r="AA3"/>
  <c r="AY3" s="1"/>
  <c r="AZ7" l="1"/>
  <c r="AZ24"/>
  <c r="AZ28"/>
  <c r="AZ19"/>
  <c r="AZ8"/>
  <c r="AM17"/>
  <c r="AZ17" s="1"/>
  <c r="AM20"/>
  <c r="AZ20" s="1"/>
  <c r="AM3"/>
  <c r="AZ3" s="1"/>
  <c r="AY4"/>
  <c r="AM9"/>
  <c r="AZ9" s="1"/>
  <c r="AY11"/>
  <c r="AZ18"/>
  <c r="AY19"/>
  <c r="AM21"/>
  <c r="AZ21" s="1"/>
  <c r="AM25"/>
  <c r="AZ25" s="1"/>
  <c r="AM29"/>
  <c r="AZ29" s="1"/>
  <c r="AZ10"/>
  <c r="AY14"/>
  <c r="AY15"/>
  <c r="AY18"/>
  <c r="AM37"/>
  <c r="AZ37" s="1"/>
  <c r="AY10"/>
  <c r="AY22"/>
  <c r="AY23"/>
  <c r="AY26"/>
  <c r="AY27"/>
  <c r="AY30"/>
  <c r="AY31"/>
  <c r="AM36"/>
  <c r="AZ36" s="1"/>
  <c r="AM11"/>
  <c r="AZ11" s="1"/>
  <c r="AM15"/>
  <c r="AZ15" s="1"/>
  <c r="AM23"/>
  <c r="AZ23" s="1"/>
  <c r="AM27"/>
  <c r="AZ27" s="1"/>
  <c r="AM31"/>
  <c r="AZ31" s="1"/>
  <c r="AM35"/>
  <c r="AZ35" s="1"/>
  <c r="AM6"/>
  <c r="AZ6" s="1"/>
  <c r="AM14"/>
  <c r="AZ14" s="1"/>
  <c r="AM22"/>
  <c r="AZ22" s="1"/>
  <c r="AM26"/>
  <c r="AZ26" s="1"/>
  <c r="AM30"/>
  <c r="AZ30" s="1"/>
  <c r="AM34"/>
  <c r="AZ34" s="1"/>
</calcChain>
</file>

<file path=xl/sharedStrings.xml><?xml version="1.0" encoding="utf-8"?>
<sst xmlns="http://schemas.openxmlformats.org/spreadsheetml/2006/main" count="117" uniqueCount="54">
  <si>
    <t>1830004431</t>
  </si>
  <si>
    <t>069-GROUPE SEB RETAILING</t>
  </si>
  <si>
    <t>CFR-Logistic Cluster France (FR+BE)</t>
  </si>
  <si>
    <t>Total 1830004431</t>
  </si>
  <si>
    <t>1830004432</t>
  </si>
  <si>
    <t>Total 1830004432</t>
  </si>
  <si>
    <t>1830004434</t>
  </si>
  <si>
    <t>Total 1830004434</t>
  </si>
  <si>
    <t>1830004530</t>
  </si>
  <si>
    <t>036-GROUPE SEB ISTANBUL</t>
  </si>
  <si>
    <t>Total 1830004530</t>
  </si>
  <si>
    <t>1830004531</t>
  </si>
  <si>
    <t>022-GROUPE SEB NORDIC</t>
  </si>
  <si>
    <t>047-GROUPE SEB UKRAINE</t>
  </si>
  <si>
    <t>048-GROUPE SEB VOSTOK</t>
  </si>
  <si>
    <t>062-GROUPE SEB SCHWEIZ</t>
  </si>
  <si>
    <t>151-GROUPE SEB EXPORT</t>
  </si>
  <si>
    <t>CCE-Logistic Cluster Central Europe (+RO)</t>
  </si>
  <si>
    <t>CDE-Logistic Cluster Deutschland (DE)</t>
  </si>
  <si>
    <t>Total 1830004531</t>
  </si>
  <si>
    <t>1830004537</t>
  </si>
  <si>
    <t>057-GROUPE SEB HELLADOS</t>
  </si>
  <si>
    <t>Total 1830004537</t>
  </si>
  <si>
    <t>1830004583</t>
  </si>
  <si>
    <t>Total 1830004583</t>
  </si>
  <si>
    <t>1830004603</t>
  </si>
  <si>
    <t>Total 1830004603</t>
  </si>
  <si>
    <t>PREV de Ventes</t>
  </si>
  <si>
    <t>Ventes</t>
  </si>
  <si>
    <t>Deviation</t>
  </si>
  <si>
    <t>Deviation Absolue</t>
  </si>
  <si>
    <t>Produit Fini</t>
  </si>
  <si>
    <t>Marché</t>
  </si>
  <si>
    <t>M-12</t>
  </si>
  <si>
    <t>M-11</t>
  </si>
  <si>
    <t>M-10</t>
  </si>
  <si>
    <t>M-9</t>
  </si>
  <si>
    <t>M-8</t>
  </si>
  <si>
    <t>M-7</t>
  </si>
  <si>
    <t>M-6</t>
  </si>
  <si>
    <t>M-5</t>
  </si>
  <si>
    <t>M-4</t>
  </si>
  <si>
    <t>M-3</t>
  </si>
  <si>
    <t>M-2</t>
  </si>
  <si>
    <t>M-1</t>
  </si>
  <si>
    <t>Moy Deviation</t>
  </si>
  <si>
    <t>MAD</t>
  </si>
  <si>
    <t>Moyenne Ventes</t>
  </si>
  <si>
    <t>MAPE</t>
  </si>
  <si>
    <t>Usine</t>
  </si>
  <si>
    <t>CMMF</t>
  </si>
  <si>
    <t>Couv</t>
  </si>
  <si>
    <t>SS</t>
  </si>
  <si>
    <t>Marche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</si>
</sst>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31">
    <xf numFmtId="0" fontId="0" fillId="0" borderId="0" xfId="0"/>
    <xf numFmtId="0" fontId="0" fillId="0" borderId="2" xfId="0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Border="1"/>
    <xf numFmtId="1" fontId="0" fillId="0" borderId="5" xfId="0" applyNumberFormat="1" applyBorder="1"/>
    <xf numFmtId="9" fontId="0" fillId="0" borderId="5" xfId="1" applyFont="1" applyBorder="1"/>
    <xf numFmtId="0" fontId="0" fillId="0" borderId="6" xfId="0" applyBorder="1"/>
    <xf numFmtId="0" fontId="0" fillId="0" borderId="7" xfId="0" applyBorder="1"/>
    <xf numFmtId="0" fontId="0" fillId="0" borderId="7" xfId="0" applyNumberFormat="1" applyBorder="1"/>
    <xf numFmtId="0" fontId="0" fillId="0" borderId="0" xfId="0" applyNumberFormat="1"/>
    <xf numFmtId="0" fontId="0" fillId="3" borderId="8" xfId="0" applyFill="1" applyBorder="1"/>
    <xf numFmtId="9" fontId="2" fillId="2" borderId="1" xfId="2" applyNumberFormat="1"/>
    <xf numFmtId="2" fontId="2" fillId="2" borderId="1" xfId="2" applyNumberFormat="1"/>
    <xf numFmtId="0" fontId="0" fillId="0" borderId="9" xfId="0" applyBorder="1"/>
    <xf numFmtId="0" fontId="0" fillId="3" borderId="5" xfId="0" applyFill="1" applyBorder="1"/>
    <xf numFmtId="0" fontId="2" fillId="2" borderId="1" xfId="2"/>
    <xf numFmtId="0" fontId="0" fillId="3" borderId="10" xfId="0" applyFill="1" applyBorder="1"/>
    <xf numFmtId="0" fontId="0" fillId="3" borderId="11" xfId="0" applyFill="1" applyBorder="1" applyAlignment="1"/>
    <xf numFmtId="0" fontId="0" fillId="3" borderId="12" xfId="0" applyFill="1" applyBorder="1" applyAlignment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1" xfId="0" applyFill="1" applyBorder="1"/>
    <xf numFmtId="0" fontId="0" fillId="3" borderId="12" xfId="0" applyFill="1" applyBorder="1"/>
    <xf numFmtId="0" fontId="0" fillId="4" borderId="10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5" xfId="0" applyFill="1" applyBorder="1"/>
    <xf numFmtId="1" fontId="0" fillId="0" borderId="0" xfId="0" applyNumberFormat="1"/>
  </cellXfs>
  <cellStyles count="3">
    <cellStyle name="Normal" xfId="0" builtinId="0"/>
    <cellStyle name="Pourcentage" xfId="1" builtinId="5"/>
    <cellStyle name="Sortie" xfId="2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I39"/>
  <sheetViews>
    <sheetView tabSelected="1" topLeftCell="AO1" zoomScale="70" zoomScaleNormal="70" workbookViewId="0">
      <selection activeCell="BF11" sqref="BF11"/>
    </sheetView>
  </sheetViews>
  <sheetFormatPr baseColWidth="10" defaultRowHeight="15"/>
  <cols>
    <col min="1" max="1" width="15.85546875" bestFit="1" customWidth="1"/>
    <col min="2" max="2" width="38" bestFit="1" customWidth="1"/>
    <col min="51" max="51" width="13.85546875" bestFit="1" customWidth="1"/>
    <col min="52" max="52" width="5.28515625" bestFit="1" customWidth="1"/>
    <col min="53" max="53" width="16.28515625" bestFit="1" customWidth="1"/>
    <col min="54" max="54" width="6.140625" bestFit="1" customWidth="1"/>
    <col min="55" max="55" width="13.140625" bestFit="1" customWidth="1"/>
    <col min="56" max="56" width="11" bestFit="1" customWidth="1"/>
    <col min="57" max="57" width="11.7109375" bestFit="1" customWidth="1"/>
    <col min="59" max="59" width="22" bestFit="1" customWidth="1"/>
  </cols>
  <sheetData>
    <row r="1" spans="1:61" ht="15.75" thickBot="1">
      <c r="A1" s="11"/>
      <c r="B1" s="11"/>
      <c r="C1" s="18" t="s">
        <v>27</v>
      </c>
      <c r="D1" s="19"/>
      <c r="E1" s="20"/>
      <c r="F1" s="20"/>
      <c r="G1" s="20"/>
      <c r="H1" s="20"/>
      <c r="I1" s="20"/>
      <c r="J1" s="20"/>
      <c r="K1" s="20"/>
      <c r="L1" s="20"/>
      <c r="M1" s="20"/>
      <c r="N1" s="21"/>
      <c r="O1" s="22" t="s">
        <v>28</v>
      </c>
      <c r="P1" s="20"/>
      <c r="Q1" s="20"/>
      <c r="R1" s="20"/>
      <c r="S1" s="20"/>
      <c r="T1" s="20"/>
      <c r="U1" s="20"/>
      <c r="V1" s="20"/>
      <c r="W1" s="20"/>
      <c r="X1" s="20"/>
      <c r="Y1" s="20"/>
      <c r="Z1" s="21"/>
      <c r="AA1" s="22" t="s">
        <v>29</v>
      </c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1"/>
      <c r="AM1" s="23" t="s">
        <v>30</v>
      </c>
      <c r="AN1" s="24"/>
      <c r="AO1" s="20"/>
      <c r="AP1" s="20"/>
      <c r="AQ1" s="20"/>
      <c r="AR1" s="20"/>
      <c r="AS1" s="20"/>
      <c r="AT1" s="20"/>
      <c r="AU1" s="20"/>
      <c r="AV1" s="20"/>
      <c r="AW1" s="20"/>
      <c r="AX1" s="21"/>
      <c r="AY1" s="11"/>
      <c r="AZ1" s="11"/>
      <c r="BA1" s="11"/>
      <c r="BB1" s="11"/>
      <c r="BC1" s="11"/>
      <c r="BD1" s="11"/>
      <c r="BE1" s="11"/>
    </row>
    <row r="2" spans="1:61" ht="15.75" thickBot="1">
      <c r="A2" s="25" t="s">
        <v>31</v>
      </c>
      <c r="B2" s="25" t="s">
        <v>32</v>
      </c>
      <c r="C2" s="26" t="s">
        <v>33</v>
      </c>
      <c r="D2" s="27" t="s">
        <v>34</v>
      </c>
      <c r="E2" s="27" t="s">
        <v>35</v>
      </c>
      <c r="F2" s="27" t="s">
        <v>36</v>
      </c>
      <c r="G2" s="27" t="s">
        <v>37</v>
      </c>
      <c r="H2" s="27" t="s">
        <v>38</v>
      </c>
      <c r="I2" s="27" t="s">
        <v>39</v>
      </c>
      <c r="J2" s="27" t="s">
        <v>40</v>
      </c>
      <c r="K2" s="27" t="s">
        <v>41</v>
      </c>
      <c r="L2" s="27" t="s">
        <v>42</v>
      </c>
      <c r="M2" s="27" t="s">
        <v>43</v>
      </c>
      <c r="N2" s="28" t="s">
        <v>44</v>
      </c>
      <c r="O2" s="26" t="s">
        <v>33</v>
      </c>
      <c r="P2" s="27" t="s">
        <v>34</v>
      </c>
      <c r="Q2" s="27" t="s">
        <v>35</v>
      </c>
      <c r="R2" s="27" t="s">
        <v>36</v>
      </c>
      <c r="S2" s="27" t="s">
        <v>37</v>
      </c>
      <c r="T2" s="27" t="s">
        <v>38</v>
      </c>
      <c r="U2" s="27" t="s">
        <v>39</v>
      </c>
      <c r="V2" s="27" t="s">
        <v>40</v>
      </c>
      <c r="W2" s="27" t="s">
        <v>41</v>
      </c>
      <c r="X2" s="27" t="s">
        <v>42</v>
      </c>
      <c r="Y2" s="27" t="s">
        <v>43</v>
      </c>
      <c r="Z2" s="28" t="s">
        <v>44</v>
      </c>
      <c r="AA2" s="26" t="s">
        <v>33</v>
      </c>
      <c r="AB2" s="27" t="s">
        <v>34</v>
      </c>
      <c r="AC2" s="27" t="s">
        <v>35</v>
      </c>
      <c r="AD2" s="27" t="s">
        <v>36</v>
      </c>
      <c r="AE2" s="27" t="s">
        <v>37</v>
      </c>
      <c r="AF2" s="27" t="s">
        <v>38</v>
      </c>
      <c r="AG2" s="27" t="s">
        <v>39</v>
      </c>
      <c r="AH2" s="27" t="s">
        <v>40</v>
      </c>
      <c r="AI2" s="27" t="s">
        <v>41</v>
      </c>
      <c r="AJ2" s="27" t="s">
        <v>42</v>
      </c>
      <c r="AK2" s="27" t="s">
        <v>43</v>
      </c>
      <c r="AL2" s="28" t="s">
        <v>44</v>
      </c>
      <c r="AM2" s="26" t="s">
        <v>33</v>
      </c>
      <c r="AN2" s="27" t="s">
        <v>34</v>
      </c>
      <c r="AO2" s="27" t="s">
        <v>35</v>
      </c>
      <c r="AP2" s="27" t="s">
        <v>36</v>
      </c>
      <c r="AQ2" s="27" t="s">
        <v>37</v>
      </c>
      <c r="AR2" s="27" t="s">
        <v>38</v>
      </c>
      <c r="AS2" s="27" t="s">
        <v>39</v>
      </c>
      <c r="AT2" s="27" t="s">
        <v>40</v>
      </c>
      <c r="AU2" s="27" t="s">
        <v>41</v>
      </c>
      <c r="AV2" s="27" t="s">
        <v>42</v>
      </c>
      <c r="AW2" s="27" t="s">
        <v>43</v>
      </c>
      <c r="AX2" s="28" t="s">
        <v>44</v>
      </c>
      <c r="AY2" s="29" t="s">
        <v>45</v>
      </c>
      <c r="AZ2" s="29" t="s">
        <v>46</v>
      </c>
      <c r="BA2" s="29" t="s">
        <v>47</v>
      </c>
      <c r="BB2" s="29" t="s">
        <v>48</v>
      </c>
      <c r="BC2" s="29"/>
      <c r="BD2" s="29"/>
      <c r="BE2" s="29"/>
    </row>
    <row r="3" spans="1:61" ht="15.75" thickBot="1">
      <c r="A3" s="1" t="s">
        <v>0</v>
      </c>
      <c r="B3" s="1" t="s">
        <v>1</v>
      </c>
      <c r="C3" s="2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2">
        <v>16</v>
      </c>
      <c r="P3" s="3">
        <v>25</v>
      </c>
      <c r="Q3" s="3">
        <v>41</v>
      </c>
      <c r="R3" s="3">
        <v>46</v>
      </c>
      <c r="S3" s="3">
        <v>41</v>
      </c>
      <c r="T3" s="3">
        <v>13</v>
      </c>
      <c r="U3" s="3">
        <v>10</v>
      </c>
      <c r="V3" s="3">
        <v>3</v>
      </c>
      <c r="W3" s="3">
        <v>23</v>
      </c>
      <c r="X3" s="3">
        <v>29</v>
      </c>
      <c r="Y3" s="3">
        <v>117</v>
      </c>
      <c r="Z3" s="3">
        <v>163</v>
      </c>
      <c r="AA3" s="4">
        <f>IF(OR(C3&lt;&gt;"",O3&lt;&gt;""),C3-O3,"")</f>
        <v>-16</v>
      </c>
      <c r="AB3" s="4">
        <f t="shared" ref="AB3:AL18" si="0">IF(OR(D3&lt;&gt;"",P3&lt;&gt;""),D3-P3,"")</f>
        <v>-25</v>
      </c>
      <c r="AC3" s="4">
        <f t="shared" si="0"/>
        <v>-41</v>
      </c>
      <c r="AD3" s="4">
        <f t="shared" si="0"/>
        <v>-46</v>
      </c>
      <c r="AE3" s="4">
        <f t="shared" si="0"/>
        <v>-41</v>
      </c>
      <c r="AF3" s="4">
        <f t="shared" si="0"/>
        <v>-13</v>
      </c>
      <c r="AG3" s="4">
        <f t="shared" si="0"/>
        <v>-10</v>
      </c>
      <c r="AH3" s="4">
        <f t="shared" si="0"/>
        <v>-3</v>
      </c>
      <c r="AI3" s="4">
        <f t="shared" si="0"/>
        <v>-23</v>
      </c>
      <c r="AJ3" s="4">
        <f t="shared" si="0"/>
        <v>-29</v>
      </c>
      <c r="AK3" s="4">
        <f t="shared" si="0"/>
        <v>-117</v>
      </c>
      <c r="AL3" s="4">
        <f t="shared" si="0"/>
        <v>-163</v>
      </c>
      <c r="AM3" s="4">
        <f>IF(OR(C3&lt;&gt;"",O3&lt;&gt;""),ABS(AA3),"")</f>
        <v>16</v>
      </c>
      <c r="AN3" s="4">
        <f t="shared" ref="AN3:AX18" si="1">IF(OR(D3&lt;&gt;"",P3&lt;&gt;""),ABS(AB3),"")</f>
        <v>25</v>
      </c>
      <c r="AO3" s="4">
        <f t="shared" si="1"/>
        <v>41</v>
      </c>
      <c r="AP3" s="4">
        <f t="shared" si="1"/>
        <v>46</v>
      </c>
      <c r="AQ3" s="4">
        <f t="shared" si="1"/>
        <v>41</v>
      </c>
      <c r="AR3" s="4">
        <f t="shared" si="1"/>
        <v>13</v>
      </c>
      <c r="AS3" s="4">
        <f t="shared" si="1"/>
        <v>10</v>
      </c>
      <c r="AT3" s="4">
        <f t="shared" si="1"/>
        <v>3</v>
      </c>
      <c r="AU3" s="4">
        <f t="shared" si="1"/>
        <v>23</v>
      </c>
      <c r="AV3" s="4">
        <f t="shared" si="1"/>
        <v>29</v>
      </c>
      <c r="AW3" s="4">
        <f t="shared" si="1"/>
        <v>117</v>
      </c>
      <c r="AX3" s="4">
        <f t="shared" si="1"/>
        <v>163</v>
      </c>
      <c r="AY3" s="5">
        <f>AVERAGE(AA3:AL3)</f>
        <v>-43.916666666666664</v>
      </c>
      <c r="AZ3" s="5">
        <f>AVERAGE(AM3:AX3)</f>
        <v>43.916666666666664</v>
      </c>
      <c r="BA3" s="5">
        <f>AVERAGE(O3:Z3)</f>
        <v>43.916666666666664</v>
      </c>
      <c r="BB3" s="6">
        <f t="shared" ref="BB3:BB12" si="2">IF(BA3&lt;=0,0,AZ3/BA3)</f>
        <v>1</v>
      </c>
      <c r="BC3" s="6"/>
      <c r="BD3" s="30">
        <v>15.890795733659951</v>
      </c>
      <c r="BE3" s="30">
        <v>34.893538965161639</v>
      </c>
    </row>
    <row r="4" spans="1:61">
      <c r="A4" s="7"/>
      <c r="B4" s="8" t="s">
        <v>2</v>
      </c>
      <c r="C4" s="9">
        <v>939</v>
      </c>
      <c r="D4" s="10">
        <v>1135</v>
      </c>
      <c r="E4" s="10">
        <v>1200</v>
      </c>
      <c r="F4" s="10">
        <v>1100</v>
      </c>
      <c r="G4" s="10">
        <v>1050</v>
      </c>
      <c r="H4" s="10">
        <v>1096</v>
      </c>
      <c r="I4" s="10">
        <v>1099</v>
      </c>
      <c r="J4" s="10">
        <v>1340</v>
      </c>
      <c r="K4" s="10">
        <v>1968</v>
      </c>
      <c r="L4" s="10">
        <v>1382</v>
      </c>
      <c r="M4" s="10">
        <v>0</v>
      </c>
      <c r="N4" s="10">
        <v>0</v>
      </c>
      <c r="O4" s="9">
        <v>709</v>
      </c>
      <c r="P4" s="10">
        <v>783</v>
      </c>
      <c r="Q4" s="10">
        <v>1647</v>
      </c>
      <c r="R4" s="10">
        <v>919</v>
      </c>
      <c r="S4" s="10">
        <v>888</v>
      </c>
      <c r="T4" s="10">
        <v>1041</v>
      </c>
      <c r="U4" s="10">
        <v>971</v>
      </c>
      <c r="V4" s="10">
        <v>1159</v>
      </c>
      <c r="W4" s="10">
        <v>1714</v>
      </c>
      <c r="X4" s="10">
        <v>692</v>
      </c>
      <c r="Y4" s="10">
        <v>122</v>
      </c>
      <c r="Z4" s="10">
        <v>107</v>
      </c>
      <c r="AA4" s="4">
        <f t="shared" ref="AA4:AL37" si="3">IF(OR(C4&lt;&gt;"",O4&lt;&gt;""),C4-O4,"")</f>
        <v>230</v>
      </c>
      <c r="AB4" s="4">
        <f t="shared" si="0"/>
        <v>352</v>
      </c>
      <c r="AC4" s="4">
        <f t="shared" si="0"/>
        <v>-447</v>
      </c>
      <c r="AD4" s="4">
        <f t="shared" si="0"/>
        <v>181</v>
      </c>
      <c r="AE4" s="4">
        <f t="shared" si="0"/>
        <v>162</v>
      </c>
      <c r="AF4" s="4">
        <f t="shared" si="0"/>
        <v>55</v>
      </c>
      <c r="AG4" s="4">
        <f t="shared" si="0"/>
        <v>128</v>
      </c>
      <c r="AH4" s="4">
        <f t="shared" si="0"/>
        <v>181</v>
      </c>
      <c r="AI4" s="4">
        <f t="shared" si="0"/>
        <v>254</v>
      </c>
      <c r="AJ4" s="4">
        <f t="shared" si="0"/>
        <v>690</v>
      </c>
      <c r="AK4" s="4">
        <f t="shared" si="0"/>
        <v>-122</v>
      </c>
      <c r="AL4" s="4">
        <f t="shared" si="0"/>
        <v>-107</v>
      </c>
      <c r="AM4" s="4">
        <f t="shared" ref="AM4:AX37" si="4">IF(OR(C4&lt;&gt;"",O4&lt;&gt;""),ABS(AA4),"")</f>
        <v>230</v>
      </c>
      <c r="AN4" s="4">
        <f t="shared" si="1"/>
        <v>352</v>
      </c>
      <c r="AO4" s="4">
        <f t="shared" si="1"/>
        <v>447</v>
      </c>
      <c r="AP4" s="4">
        <f t="shared" si="1"/>
        <v>181</v>
      </c>
      <c r="AQ4" s="4">
        <f t="shared" si="1"/>
        <v>162</v>
      </c>
      <c r="AR4" s="4">
        <f t="shared" si="1"/>
        <v>55</v>
      </c>
      <c r="AS4" s="4">
        <f t="shared" si="1"/>
        <v>128</v>
      </c>
      <c r="AT4" s="4">
        <f t="shared" si="1"/>
        <v>181</v>
      </c>
      <c r="AU4" s="4">
        <f t="shared" si="1"/>
        <v>254</v>
      </c>
      <c r="AV4" s="4">
        <f t="shared" si="1"/>
        <v>690</v>
      </c>
      <c r="AW4" s="4">
        <f t="shared" si="1"/>
        <v>122</v>
      </c>
      <c r="AX4" s="4">
        <f t="shared" si="1"/>
        <v>107</v>
      </c>
      <c r="AY4" s="5">
        <f t="shared" ref="AY4:AY37" si="5">AVERAGE(AA4:AL4)</f>
        <v>129.75</v>
      </c>
      <c r="AZ4" s="5">
        <f t="shared" ref="AZ4:AZ37" si="6">AVERAGE(AM4:AX4)</f>
        <v>242.41666666666666</v>
      </c>
      <c r="BA4" s="5">
        <f t="shared" ref="BA4:BA37" si="7">AVERAGE(O4:Z4)</f>
        <v>896</v>
      </c>
      <c r="BB4" s="6">
        <f t="shared" si="2"/>
        <v>0.27055431547619047</v>
      </c>
      <c r="BC4" s="6"/>
      <c r="BD4" s="30">
        <v>4.2993233620923359</v>
      </c>
      <c r="BE4" s="30">
        <v>192.60968662173664</v>
      </c>
      <c r="BG4" s="11"/>
      <c r="BH4" s="12">
        <v>0.95</v>
      </c>
      <c r="BI4" s="13">
        <f>NORMSINV(BH4)</f>
        <v>1.6448536269514724</v>
      </c>
    </row>
    <row r="5" spans="1:61">
      <c r="A5" s="1" t="s">
        <v>3</v>
      </c>
      <c r="B5" s="14" t="s">
        <v>49</v>
      </c>
      <c r="C5" s="2">
        <v>939</v>
      </c>
      <c r="D5" s="3">
        <v>1135</v>
      </c>
      <c r="E5" s="3">
        <v>1200</v>
      </c>
      <c r="F5" s="3">
        <v>1100</v>
      </c>
      <c r="G5" s="3">
        <v>1050</v>
      </c>
      <c r="H5" s="3">
        <v>1096</v>
      </c>
      <c r="I5" s="3">
        <v>1099</v>
      </c>
      <c r="J5" s="3">
        <v>1340</v>
      </c>
      <c r="K5" s="3">
        <v>1968</v>
      </c>
      <c r="L5" s="3">
        <v>1382</v>
      </c>
      <c r="M5" s="3">
        <v>0</v>
      </c>
      <c r="N5" s="3">
        <v>0</v>
      </c>
      <c r="O5" s="2">
        <v>725</v>
      </c>
      <c r="P5" s="3">
        <v>808</v>
      </c>
      <c r="Q5" s="3">
        <v>1688</v>
      </c>
      <c r="R5" s="3">
        <v>965</v>
      </c>
      <c r="S5" s="3">
        <v>929</v>
      </c>
      <c r="T5" s="3">
        <v>1054</v>
      </c>
      <c r="U5" s="3">
        <v>981</v>
      </c>
      <c r="V5" s="3">
        <v>1162</v>
      </c>
      <c r="W5" s="3">
        <v>1737</v>
      </c>
      <c r="X5" s="3">
        <v>721</v>
      </c>
      <c r="Y5" s="3">
        <v>239</v>
      </c>
      <c r="Z5" s="3">
        <v>270</v>
      </c>
      <c r="AA5" s="4">
        <f t="shared" si="3"/>
        <v>214</v>
      </c>
      <c r="AB5" s="4">
        <f t="shared" si="0"/>
        <v>327</v>
      </c>
      <c r="AC5" s="4">
        <f t="shared" si="0"/>
        <v>-488</v>
      </c>
      <c r="AD5" s="4">
        <f t="shared" si="0"/>
        <v>135</v>
      </c>
      <c r="AE5" s="4">
        <f t="shared" si="0"/>
        <v>121</v>
      </c>
      <c r="AF5" s="4">
        <f t="shared" si="0"/>
        <v>42</v>
      </c>
      <c r="AG5" s="4">
        <f t="shared" si="0"/>
        <v>118</v>
      </c>
      <c r="AH5" s="4">
        <f t="shared" si="0"/>
        <v>178</v>
      </c>
      <c r="AI5" s="4">
        <f t="shared" si="0"/>
        <v>231</v>
      </c>
      <c r="AJ5" s="4">
        <f t="shared" si="0"/>
        <v>661</v>
      </c>
      <c r="AK5" s="4">
        <f t="shared" si="0"/>
        <v>-239</v>
      </c>
      <c r="AL5" s="4">
        <f t="shared" si="0"/>
        <v>-270</v>
      </c>
      <c r="AM5" s="4">
        <f t="shared" si="4"/>
        <v>214</v>
      </c>
      <c r="AN5" s="4">
        <f t="shared" si="1"/>
        <v>327</v>
      </c>
      <c r="AO5" s="4">
        <f t="shared" si="1"/>
        <v>488</v>
      </c>
      <c r="AP5" s="4">
        <f t="shared" si="1"/>
        <v>135</v>
      </c>
      <c r="AQ5" s="4">
        <f t="shared" si="1"/>
        <v>121</v>
      </c>
      <c r="AR5" s="4">
        <f t="shared" si="1"/>
        <v>42</v>
      </c>
      <c r="AS5" s="4">
        <f t="shared" si="1"/>
        <v>118</v>
      </c>
      <c r="AT5" s="4">
        <f t="shared" si="1"/>
        <v>178</v>
      </c>
      <c r="AU5" s="4">
        <f t="shared" si="1"/>
        <v>231</v>
      </c>
      <c r="AV5" s="4">
        <f t="shared" si="1"/>
        <v>661</v>
      </c>
      <c r="AW5" s="4">
        <f t="shared" si="1"/>
        <v>239</v>
      </c>
      <c r="AX5" s="4">
        <f t="shared" si="1"/>
        <v>270</v>
      </c>
      <c r="AY5" s="5">
        <f t="shared" si="5"/>
        <v>85.833333333333329</v>
      </c>
      <c r="AZ5" s="5">
        <f t="shared" si="6"/>
        <v>252</v>
      </c>
      <c r="BA5" s="5">
        <f t="shared" si="7"/>
        <v>939.91666666666663</v>
      </c>
      <c r="BB5" s="6">
        <f t="shared" si="2"/>
        <v>0.26810887490025714</v>
      </c>
      <c r="BC5" s="6"/>
      <c r="BD5" s="30">
        <v>7.379339012695711</v>
      </c>
      <c r="BE5" s="30">
        <v>346.79818635081222</v>
      </c>
      <c r="BG5" s="15"/>
      <c r="BH5" s="16">
        <v>20</v>
      </c>
    </row>
    <row r="6" spans="1:61" ht="15.75" thickBot="1">
      <c r="A6" s="1" t="s">
        <v>4</v>
      </c>
      <c r="B6" s="1" t="s">
        <v>1</v>
      </c>
      <c r="C6" s="2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/>
      <c r="O6" s="2">
        <v>26</v>
      </c>
      <c r="P6" s="3">
        <v>65</v>
      </c>
      <c r="Q6" s="3">
        <v>26</v>
      </c>
      <c r="R6" s="3">
        <v>22</v>
      </c>
      <c r="S6" s="3">
        <v>15</v>
      </c>
      <c r="T6" s="3">
        <v>30</v>
      </c>
      <c r="U6" s="3">
        <v>11</v>
      </c>
      <c r="V6" s="3">
        <v>6</v>
      </c>
      <c r="W6" s="3">
        <v>10</v>
      </c>
      <c r="X6" s="3">
        <v>13</v>
      </c>
      <c r="Y6" s="3">
        <v>6</v>
      </c>
      <c r="Z6" s="3"/>
      <c r="AA6" s="4">
        <f t="shared" si="3"/>
        <v>-26</v>
      </c>
      <c r="AB6" s="4">
        <f t="shared" si="0"/>
        <v>-65</v>
      </c>
      <c r="AC6" s="4">
        <f t="shared" si="0"/>
        <v>-26</v>
      </c>
      <c r="AD6" s="4">
        <f t="shared" si="0"/>
        <v>-22</v>
      </c>
      <c r="AE6" s="4">
        <f t="shared" si="0"/>
        <v>-15</v>
      </c>
      <c r="AF6" s="4">
        <f t="shared" si="0"/>
        <v>-30</v>
      </c>
      <c r="AG6" s="4">
        <f t="shared" si="0"/>
        <v>-11</v>
      </c>
      <c r="AH6" s="4">
        <f t="shared" si="0"/>
        <v>-6</v>
      </c>
      <c r="AI6" s="4">
        <f t="shared" si="0"/>
        <v>-10</v>
      </c>
      <c r="AJ6" s="4">
        <f t="shared" si="0"/>
        <v>-13</v>
      </c>
      <c r="AK6" s="4">
        <f t="shared" si="0"/>
        <v>-6</v>
      </c>
      <c r="AL6" s="4" t="str">
        <f t="shared" si="0"/>
        <v/>
      </c>
      <c r="AM6" s="4">
        <f t="shared" si="4"/>
        <v>26</v>
      </c>
      <c r="AN6" s="4">
        <f t="shared" si="1"/>
        <v>65</v>
      </c>
      <c r="AO6" s="4">
        <f t="shared" si="1"/>
        <v>26</v>
      </c>
      <c r="AP6" s="4">
        <f t="shared" si="1"/>
        <v>22</v>
      </c>
      <c r="AQ6" s="4">
        <f t="shared" si="1"/>
        <v>15</v>
      </c>
      <c r="AR6" s="4">
        <f t="shared" si="1"/>
        <v>30</v>
      </c>
      <c r="AS6" s="4">
        <f t="shared" si="1"/>
        <v>11</v>
      </c>
      <c r="AT6" s="4">
        <f t="shared" si="1"/>
        <v>6</v>
      </c>
      <c r="AU6" s="4">
        <f t="shared" si="1"/>
        <v>10</v>
      </c>
      <c r="AV6" s="4">
        <f t="shared" si="1"/>
        <v>13</v>
      </c>
      <c r="AW6" s="4">
        <f t="shared" si="1"/>
        <v>6</v>
      </c>
      <c r="AX6" s="4" t="str">
        <f t="shared" si="1"/>
        <v/>
      </c>
      <c r="AY6" s="5">
        <f t="shared" si="5"/>
        <v>-20.90909090909091</v>
      </c>
      <c r="AZ6" s="5">
        <f t="shared" si="6"/>
        <v>20.90909090909091</v>
      </c>
      <c r="BA6" s="5">
        <f t="shared" si="7"/>
        <v>20.90909090909091</v>
      </c>
      <c r="BB6" s="6">
        <f t="shared" si="2"/>
        <v>1</v>
      </c>
      <c r="BC6" s="6"/>
      <c r="BD6" s="30">
        <v>15.890795733659951</v>
      </c>
      <c r="BE6" s="30">
        <v>16.613104630644493</v>
      </c>
      <c r="BG6" s="17"/>
      <c r="BH6" s="16">
        <v>7</v>
      </c>
      <c r="BI6" s="13">
        <f>BH6/30</f>
        <v>0.23333333333333334</v>
      </c>
    </row>
    <row r="7" spans="1:61" ht="15.75" thickBot="1">
      <c r="A7" s="7"/>
      <c r="B7" s="8" t="s">
        <v>2</v>
      </c>
      <c r="C7" s="9">
        <v>1713</v>
      </c>
      <c r="D7" s="10">
        <v>1638</v>
      </c>
      <c r="E7" s="10">
        <v>2640</v>
      </c>
      <c r="F7" s="10">
        <v>2920</v>
      </c>
      <c r="G7" s="10">
        <v>1740</v>
      </c>
      <c r="H7" s="10">
        <v>1810</v>
      </c>
      <c r="I7" s="10">
        <v>1750</v>
      </c>
      <c r="J7" s="10">
        <v>0</v>
      </c>
      <c r="K7" s="10">
        <v>97</v>
      </c>
      <c r="L7" s="10">
        <v>129</v>
      </c>
      <c r="M7" s="10">
        <v>0</v>
      </c>
      <c r="N7" s="10">
        <v>500</v>
      </c>
      <c r="O7" s="9">
        <v>1783</v>
      </c>
      <c r="P7" s="10">
        <v>2587</v>
      </c>
      <c r="Q7" s="10">
        <v>3517</v>
      </c>
      <c r="R7" s="10">
        <v>1508</v>
      </c>
      <c r="S7" s="10">
        <v>2109</v>
      </c>
      <c r="T7" s="10">
        <v>2630</v>
      </c>
      <c r="U7" s="10">
        <v>943</v>
      </c>
      <c r="V7" s="10">
        <v>227</v>
      </c>
      <c r="W7" s="10">
        <v>-13</v>
      </c>
      <c r="X7" s="10">
        <v>-12</v>
      </c>
      <c r="Y7" s="10">
        <v>42</v>
      </c>
      <c r="Z7" s="10">
        <v>394</v>
      </c>
      <c r="AA7" s="4">
        <f t="shared" si="3"/>
        <v>-70</v>
      </c>
      <c r="AB7" s="4">
        <f t="shared" si="0"/>
        <v>-949</v>
      </c>
      <c r="AC7" s="4">
        <f t="shared" si="0"/>
        <v>-877</v>
      </c>
      <c r="AD7" s="4">
        <f t="shared" si="0"/>
        <v>1412</v>
      </c>
      <c r="AE7" s="4">
        <f t="shared" si="0"/>
        <v>-369</v>
      </c>
      <c r="AF7" s="4">
        <f t="shared" si="0"/>
        <v>-820</v>
      </c>
      <c r="AG7" s="4">
        <f t="shared" si="0"/>
        <v>807</v>
      </c>
      <c r="AH7" s="4">
        <f t="shared" si="0"/>
        <v>-227</v>
      </c>
      <c r="AI7" s="4">
        <f t="shared" si="0"/>
        <v>110</v>
      </c>
      <c r="AJ7" s="4">
        <f t="shared" si="0"/>
        <v>141</v>
      </c>
      <c r="AK7" s="4">
        <f t="shared" si="0"/>
        <v>-42</v>
      </c>
      <c r="AL7" s="4">
        <f t="shared" si="0"/>
        <v>106</v>
      </c>
      <c r="AM7" s="4">
        <f t="shared" si="4"/>
        <v>70</v>
      </c>
      <c r="AN7" s="4">
        <f t="shared" si="1"/>
        <v>949</v>
      </c>
      <c r="AO7" s="4">
        <f t="shared" si="1"/>
        <v>877</v>
      </c>
      <c r="AP7" s="4">
        <f t="shared" si="1"/>
        <v>1412</v>
      </c>
      <c r="AQ7" s="4">
        <f t="shared" si="1"/>
        <v>369</v>
      </c>
      <c r="AR7" s="4">
        <f t="shared" si="1"/>
        <v>820</v>
      </c>
      <c r="AS7" s="4">
        <f t="shared" si="1"/>
        <v>807</v>
      </c>
      <c r="AT7" s="4">
        <f t="shared" si="1"/>
        <v>227</v>
      </c>
      <c r="AU7" s="4">
        <f t="shared" si="1"/>
        <v>110</v>
      </c>
      <c r="AV7" s="4">
        <f t="shared" si="1"/>
        <v>141</v>
      </c>
      <c r="AW7" s="4">
        <f t="shared" si="1"/>
        <v>42</v>
      </c>
      <c r="AX7" s="4">
        <f t="shared" si="1"/>
        <v>106</v>
      </c>
      <c r="AY7" s="5">
        <f t="shared" si="5"/>
        <v>-64.833333333333329</v>
      </c>
      <c r="AZ7" s="5">
        <f t="shared" si="6"/>
        <v>494.16666666666669</v>
      </c>
      <c r="BA7" s="5">
        <f t="shared" si="7"/>
        <v>1309.5833333333333</v>
      </c>
      <c r="BB7" s="6">
        <f t="shared" si="2"/>
        <v>0.37734648425071593</v>
      </c>
      <c r="BC7" s="6"/>
      <c r="BD7" s="30">
        <v>5.9963359020428584</v>
      </c>
      <c r="BE7" s="30">
        <v>392.6350779191813</v>
      </c>
      <c r="BG7" s="17"/>
      <c r="BH7" s="16">
        <v>14</v>
      </c>
      <c r="BI7" s="13">
        <f>BH7/20</f>
        <v>0.7</v>
      </c>
    </row>
    <row r="8" spans="1:61">
      <c r="A8" s="1" t="s">
        <v>5</v>
      </c>
      <c r="B8" s="14" t="s">
        <v>49</v>
      </c>
      <c r="C8" s="2">
        <v>1713</v>
      </c>
      <c r="D8" s="3">
        <v>1638</v>
      </c>
      <c r="E8" s="3">
        <v>2640</v>
      </c>
      <c r="F8" s="3">
        <v>2920</v>
      </c>
      <c r="G8" s="3">
        <v>1740</v>
      </c>
      <c r="H8" s="3">
        <v>1810</v>
      </c>
      <c r="I8" s="3">
        <v>1750</v>
      </c>
      <c r="J8" s="3">
        <v>0</v>
      </c>
      <c r="K8" s="3">
        <v>97</v>
      </c>
      <c r="L8" s="3">
        <v>129</v>
      </c>
      <c r="M8" s="3">
        <v>0</v>
      </c>
      <c r="N8" s="3">
        <v>500</v>
      </c>
      <c r="O8" s="2">
        <v>1809</v>
      </c>
      <c r="P8" s="3">
        <v>2652</v>
      </c>
      <c r="Q8" s="3">
        <v>3543</v>
      </c>
      <c r="R8" s="3">
        <v>1530</v>
      </c>
      <c r="S8" s="3">
        <v>2124</v>
      </c>
      <c r="T8" s="3">
        <v>2660</v>
      </c>
      <c r="U8" s="3">
        <v>954</v>
      </c>
      <c r="V8" s="3">
        <v>233</v>
      </c>
      <c r="W8" s="3">
        <v>-3</v>
      </c>
      <c r="X8" s="3">
        <v>1</v>
      </c>
      <c r="Y8" s="3">
        <v>48</v>
      </c>
      <c r="Z8" s="3">
        <v>394</v>
      </c>
      <c r="AA8" s="4">
        <f t="shared" si="3"/>
        <v>-96</v>
      </c>
      <c r="AB8" s="4">
        <f t="shared" si="0"/>
        <v>-1014</v>
      </c>
      <c r="AC8" s="4">
        <f t="shared" si="0"/>
        <v>-903</v>
      </c>
      <c r="AD8" s="4">
        <f t="shared" si="0"/>
        <v>1390</v>
      </c>
      <c r="AE8" s="4">
        <f t="shared" si="0"/>
        <v>-384</v>
      </c>
      <c r="AF8" s="4">
        <f t="shared" si="0"/>
        <v>-850</v>
      </c>
      <c r="AG8" s="4">
        <f t="shared" si="0"/>
        <v>796</v>
      </c>
      <c r="AH8" s="4">
        <f t="shared" si="0"/>
        <v>-233</v>
      </c>
      <c r="AI8" s="4">
        <f t="shared" si="0"/>
        <v>100</v>
      </c>
      <c r="AJ8" s="4">
        <f t="shared" si="0"/>
        <v>128</v>
      </c>
      <c r="AK8" s="4">
        <f t="shared" si="0"/>
        <v>-48</v>
      </c>
      <c r="AL8" s="4">
        <f t="shared" si="0"/>
        <v>106</v>
      </c>
      <c r="AM8" s="4">
        <f t="shared" si="4"/>
        <v>96</v>
      </c>
      <c r="AN8" s="4">
        <f t="shared" si="1"/>
        <v>1014</v>
      </c>
      <c r="AO8" s="4">
        <f t="shared" si="1"/>
        <v>903</v>
      </c>
      <c r="AP8" s="4">
        <f t="shared" si="1"/>
        <v>1390</v>
      </c>
      <c r="AQ8" s="4">
        <f t="shared" si="1"/>
        <v>384</v>
      </c>
      <c r="AR8" s="4">
        <f t="shared" si="1"/>
        <v>850</v>
      </c>
      <c r="AS8" s="4">
        <f t="shared" si="1"/>
        <v>796</v>
      </c>
      <c r="AT8" s="4">
        <f t="shared" si="1"/>
        <v>233</v>
      </c>
      <c r="AU8" s="4">
        <f t="shared" si="1"/>
        <v>100</v>
      </c>
      <c r="AV8" s="4">
        <f t="shared" si="1"/>
        <v>128</v>
      </c>
      <c r="AW8" s="4">
        <f t="shared" si="1"/>
        <v>48</v>
      </c>
      <c r="AX8" s="4">
        <f t="shared" si="1"/>
        <v>106</v>
      </c>
      <c r="AY8" s="5">
        <f t="shared" si="5"/>
        <v>-84</v>
      </c>
      <c r="AZ8" s="5">
        <f t="shared" si="6"/>
        <v>504</v>
      </c>
      <c r="BA8" s="5">
        <f t="shared" si="7"/>
        <v>1328.75</v>
      </c>
      <c r="BB8" s="6">
        <f t="shared" si="2"/>
        <v>0.37930385700846658</v>
      </c>
      <c r="BC8" s="6"/>
      <c r="BD8" s="30">
        <v>10.439832514793968</v>
      </c>
      <c r="BE8" s="30">
        <v>693.5963727016242</v>
      </c>
    </row>
    <row r="9" spans="1:61">
      <c r="A9" s="1" t="s">
        <v>6</v>
      </c>
      <c r="B9" s="1" t="s">
        <v>1</v>
      </c>
      <c r="C9" s="2">
        <v>0</v>
      </c>
      <c r="D9" s="3">
        <v>0</v>
      </c>
      <c r="E9" s="3">
        <v>0</v>
      </c>
      <c r="F9" s="3"/>
      <c r="G9" s="3"/>
      <c r="H9" s="3"/>
      <c r="I9" s="3"/>
      <c r="J9" s="3"/>
      <c r="K9" s="3"/>
      <c r="L9" s="3"/>
      <c r="M9" s="3"/>
      <c r="N9" s="3"/>
      <c r="O9" s="2">
        <v>40</v>
      </c>
      <c r="P9" s="3">
        <v>11</v>
      </c>
      <c r="Q9" s="3">
        <v>9</v>
      </c>
      <c r="R9" s="3"/>
      <c r="S9" s="3"/>
      <c r="T9" s="3"/>
      <c r="U9" s="3"/>
      <c r="V9" s="3"/>
      <c r="W9" s="3"/>
      <c r="X9" s="3"/>
      <c r="Y9" s="3"/>
      <c r="Z9" s="3"/>
      <c r="AA9" s="4">
        <f t="shared" si="3"/>
        <v>-40</v>
      </c>
      <c r="AB9" s="4">
        <f t="shared" si="0"/>
        <v>-11</v>
      </c>
      <c r="AC9" s="4">
        <f t="shared" si="0"/>
        <v>-9</v>
      </c>
      <c r="AD9" s="4" t="str">
        <f t="shared" si="0"/>
        <v/>
      </c>
      <c r="AE9" s="4" t="str">
        <f t="shared" si="0"/>
        <v/>
      </c>
      <c r="AF9" s="4" t="str">
        <f t="shared" si="0"/>
        <v/>
      </c>
      <c r="AG9" s="4" t="str">
        <f t="shared" si="0"/>
        <v/>
      </c>
      <c r="AH9" s="4" t="str">
        <f t="shared" si="0"/>
        <v/>
      </c>
      <c r="AI9" s="4" t="str">
        <f t="shared" si="0"/>
        <v/>
      </c>
      <c r="AJ9" s="4" t="str">
        <f t="shared" si="0"/>
        <v/>
      </c>
      <c r="AK9" s="4" t="str">
        <f t="shared" si="0"/>
        <v/>
      </c>
      <c r="AL9" s="4" t="str">
        <f t="shared" si="0"/>
        <v/>
      </c>
      <c r="AM9" s="4">
        <f t="shared" si="4"/>
        <v>40</v>
      </c>
      <c r="AN9" s="4">
        <f t="shared" si="1"/>
        <v>11</v>
      </c>
      <c r="AO9" s="4">
        <f t="shared" si="1"/>
        <v>9</v>
      </c>
      <c r="AP9" s="4" t="str">
        <f t="shared" si="1"/>
        <v/>
      </c>
      <c r="AQ9" s="4" t="str">
        <f t="shared" si="1"/>
        <v/>
      </c>
      <c r="AR9" s="4" t="str">
        <f t="shared" si="1"/>
        <v/>
      </c>
      <c r="AS9" s="4" t="str">
        <f t="shared" si="1"/>
        <v/>
      </c>
      <c r="AT9" s="4" t="str">
        <f t="shared" si="1"/>
        <v/>
      </c>
      <c r="AU9" s="4" t="str">
        <f t="shared" si="1"/>
        <v/>
      </c>
      <c r="AV9" s="4" t="str">
        <f t="shared" si="1"/>
        <v/>
      </c>
      <c r="AW9" s="4" t="str">
        <f t="shared" si="1"/>
        <v/>
      </c>
      <c r="AX9" s="4" t="str">
        <f t="shared" si="1"/>
        <v/>
      </c>
      <c r="AY9" s="5">
        <f t="shared" si="5"/>
        <v>-20</v>
      </c>
      <c r="AZ9" s="5">
        <f t="shared" si="6"/>
        <v>20</v>
      </c>
      <c r="BA9" s="5">
        <f t="shared" si="7"/>
        <v>20</v>
      </c>
      <c r="BB9" s="6">
        <f t="shared" si="2"/>
        <v>1</v>
      </c>
      <c r="BC9" s="6"/>
      <c r="BD9" s="30">
        <v>15.890795733659951</v>
      </c>
      <c r="BE9" s="30">
        <v>15.890795733659949</v>
      </c>
    </row>
    <row r="10" spans="1:61">
      <c r="A10" s="7"/>
      <c r="B10" s="8" t="s">
        <v>2</v>
      </c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>
        <v>2000</v>
      </c>
      <c r="N10" s="10">
        <v>0</v>
      </c>
      <c r="O10" s="9"/>
      <c r="P10" s="10"/>
      <c r="Q10" s="10"/>
      <c r="R10" s="10"/>
      <c r="S10" s="10"/>
      <c r="T10" s="10"/>
      <c r="U10" s="10"/>
      <c r="V10" s="10"/>
      <c r="W10" s="10"/>
      <c r="X10" s="10"/>
      <c r="Y10" s="10">
        <v>914</v>
      </c>
      <c r="Z10" s="10">
        <v>-4</v>
      </c>
      <c r="AA10" s="4" t="str">
        <f t="shared" si="3"/>
        <v/>
      </c>
      <c r="AB10" s="4" t="str">
        <f t="shared" si="0"/>
        <v/>
      </c>
      <c r="AC10" s="4" t="str">
        <f t="shared" si="0"/>
        <v/>
      </c>
      <c r="AD10" s="4" t="str">
        <f t="shared" si="0"/>
        <v/>
      </c>
      <c r="AE10" s="4" t="str">
        <f t="shared" si="0"/>
        <v/>
      </c>
      <c r="AF10" s="4" t="str">
        <f t="shared" si="0"/>
        <v/>
      </c>
      <c r="AG10" s="4" t="str">
        <f t="shared" si="0"/>
        <v/>
      </c>
      <c r="AH10" s="4" t="str">
        <f t="shared" si="0"/>
        <v/>
      </c>
      <c r="AI10" s="4" t="str">
        <f t="shared" si="0"/>
        <v/>
      </c>
      <c r="AJ10" s="4" t="str">
        <f t="shared" si="0"/>
        <v/>
      </c>
      <c r="AK10" s="4">
        <f t="shared" si="0"/>
        <v>1086</v>
      </c>
      <c r="AL10" s="4">
        <f t="shared" si="0"/>
        <v>4</v>
      </c>
      <c r="AM10" s="4" t="str">
        <f t="shared" si="4"/>
        <v/>
      </c>
      <c r="AN10" s="4" t="str">
        <f t="shared" si="1"/>
        <v/>
      </c>
      <c r="AO10" s="4" t="str">
        <f t="shared" si="1"/>
        <v/>
      </c>
      <c r="AP10" s="4" t="str">
        <f t="shared" si="1"/>
        <v/>
      </c>
      <c r="AQ10" s="4" t="str">
        <f t="shared" si="1"/>
        <v/>
      </c>
      <c r="AR10" s="4" t="str">
        <f t="shared" si="1"/>
        <v/>
      </c>
      <c r="AS10" s="4" t="str">
        <f t="shared" si="1"/>
        <v/>
      </c>
      <c r="AT10" s="4" t="str">
        <f t="shared" si="1"/>
        <v/>
      </c>
      <c r="AU10" s="4" t="str">
        <f t="shared" si="1"/>
        <v/>
      </c>
      <c r="AV10" s="4" t="str">
        <f t="shared" si="1"/>
        <v/>
      </c>
      <c r="AW10" s="4">
        <f t="shared" si="1"/>
        <v>1086</v>
      </c>
      <c r="AX10" s="4">
        <f t="shared" si="1"/>
        <v>4</v>
      </c>
      <c r="AY10" s="5">
        <f t="shared" si="5"/>
        <v>545</v>
      </c>
      <c r="AZ10" s="5">
        <f t="shared" si="6"/>
        <v>545</v>
      </c>
      <c r="BA10" s="5">
        <f t="shared" si="7"/>
        <v>455</v>
      </c>
      <c r="BB10" s="6">
        <f t="shared" si="2"/>
        <v>1.1978021978021978</v>
      </c>
      <c r="BC10" s="6"/>
      <c r="BD10" s="30">
        <v>19.034030054603676</v>
      </c>
      <c r="BE10" s="30">
        <v>433.02418374223362</v>
      </c>
    </row>
    <row r="11" spans="1:61">
      <c r="A11" s="1" t="s">
        <v>7</v>
      </c>
      <c r="B11" s="14" t="s">
        <v>49</v>
      </c>
      <c r="C11" s="2">
        <v>0</v>
      </c>
      <c r="D11" s="3">
        <v>0</v>
      </c>
      <c r="E11" s="3">
        <v>0</v>
      </c>
      <c r="F11" s="3"/>
      <c r="G11" s="3"/>
      <c r="H11" s="3"/>
      <c r="I11" s="3"/>
      <c r="J11" s="3"/>
      <c r="K11" s="3"/>
      <c r="L11" s="3"/>
      <c r="M11" s="3">
        <v>2000</v>
      </c>
      <c r="N11" s="3">
        <v>0</v>
      </c>
      <c r="O11" s="2">
        <v>40</v>
      </c>
      <c r="P11" s="3">
        <v>11</v>
      </c>
      <c r="Q11" s="3">
        <v>9</v>
      </c>
      <c r="R11" s="3"/>
      <c r="S11" s="3"/>
      <c r="T11" s="3"/>
      <c r="U11" s="3"/>
      <c r="V11" s="3"/>
      <c r="W11" s="3"/>
      <c r="X11" s="3"/>
      <c r="Y11" s="3">
        <v>914</v>
      </c>
      <c r="Z11" s="3">
        <v>-4</v>
      </c>
      <c r="AA11" s="4">
        <f t="shared" si="3"/>
        <v>-40</v>
      </c>
      <c r="AB11" s="4">
        <f t="shared" si="0"/>
        <v>-11</v>
      </c>
      <c r="AC11" s="4">
        <f t="shared" si="0"/>
        <v>-9</v>
      </c>
      <c r="AD11" s="4" t="str">
        <f t="shared" si="0"/>
        <v/>
      </c>
      <c r="AE11" s="4" t="str">
        <f t="shared" si="0"/>
        <v/>
      </c>
      <c r="AF11" s="4" t="str">
        <f t="shared" si="0"/>
        <v/>
      </c>
      <c r="AG11" s="4" t="str">
        <f t="shared" si="0"/>
        <v/>
      </c>
      <c r="AH11" s="4" t="str">
        <f t="shared" si="0"/>
        <v/>
      </c>
      <c r="AI11" s="4" t="str">
        <f t="shared" si="0"/>
        <v/>
      </c>
      <c r="AJ11" s="4" t="str">
        <f t="shared" si="0"/>
        <v/>
      </c>
      <c r="AK11" s="4">
        <f t="shared" si="0"/>
        <v>1086</v>
      </c>
      <c r="AL11" s="4">
        <f t="shared" si="0"/>
        <v>4</v>
      </c>
      <c r="AM11" s="4">
        <f t="shared" si="4"/>
        <v>40</v>
      </c>
      <c r="AN11" s="4">
        <f t="shared" si="1"/>
        <v>11</v>
      </c>
      <c r="AO11" s="4">
        <f t="shared" si="1"/>
        <v>9</v>
      </c>
      <c r="AP11" s="4" t="str">
        <f t="shared" si="1"/>
        <v/>
      </c>
      <c r="AQ11" s="4" t="str">
        <f t="shared" si="1"/>
        <v/>
      </c>
      <c r="AR11" s="4" t="str">
        <f t="shared" si="1"/>
        <v/>
      </c>
      <c r="AS11" s="4" t="str">
        <f t="shared" si="1"/>
        <v/>
      </c>
      <c r="AT11" s="4" t="str">
        <f t="shared" si="1"/>
        <v/>
      </c>
      <c r="AU11" s="4" t="str">
        <f t="shared" si="1"/>
        <v/>
      </c>
      <c r="AV11" s="4" t="str">
        <f t="shared" si="1"/>
        <v/>
      </c>
      <c r="AW11" s="4">
        <f t="shared" si="1"/>
        <v>1086</v>
      </c>
      <c r="AX11" s="4">
        <f t="shared" si="1"/>
        <v>4</v>
      </c>
      <c r="AY11" s="5">
        <f t="shared" si="5"/>
        <v>206</v>
      </c>
      <c r="AZ11" s="5">
        <f t="shared" si="6"/>
        <v>230</v>
      </c>
      <c r="BA11" s="5">
        <f t="shared" si="7"/>
        <v>194</v>
      </c>
      <c r="BB11" s="6">
        <f t="shared" si="2"/>
        <v>1.1855670103092784</v>
      </c>
      <c r="BC11" s="6"/>
      <c r="BD11" s="30">
        <v>32.631149918461297</v>
      </c>
      <c r="BE11" s="30">
        <v>316.52215420907459</v>
      </c>
    </row>
    <row r="12" spans="1:61">
      <c r="A12" s="1" t="s">
        <v>8</v>
      </c>
      <c r="B12" s="1" t="s">
        <v>9</v>
      </c>
      <c r="C12" s="2"/>
      <c r="D12" s="3"/>
      <c r="E12" s="3"/>
      <c r="F12" s="3"/>
      <c r="G12" s="3"/>
      <c r="H12" s="3"/>
      <c r="I12" s="3"/>
      <c r="J12" s="3"/>
      <c r="K12" s="3"/>
      <c r="L12" s="3"/>
      <c r="M12" s="3">
        <v>0</v>
      </c>
      <c r="N12" s="3"/>
      <c r="O12" s="2"/>
      <c r="P12" s="3"/>
      <c r="Q12" s="3"/>
      <c r="R12" s="3"/>
      <c r="S12" s="3"/>
      <c r="T12" s="3"/>
      <c r="U12" s="3"/>
      <c r="V12" s="3"/>
      <c r="W12" s="3"/>
      <c r="X12" s="3"/>
      <c r="Y12" s="3">
        <v>-1</v>
      </c>
      <c r="Z12" s="3"/>
      <c r="AA12" s="4" t="str">
        <f t="shared" si="3"/>
        <v/>
      </c>
      <c r="AB12" s="4" t="str">
        <f t="shared" si="0"/>
        <v/>
      </c>
      <c r="AC12" s="4" t="str">
        <f t="shared" si="0"/>
        <v/>
      </c>
      <c r="AD12" s="4" t="str">
        <f t="shared" si="0"/>
        <v/>
      </c>
      <c r="AE12" s="4" t="str">
        <f t="shared" si="0"/>
        <v/>
      </c>
      <c r="AF12" s="4" t="str">
        <f t="shared" si="0"/>
        <v/>
      </c>
      <c r="AG12" s="4" t="str">
        <f t="shared" si="0"/>
        <v/>
      </c>
      <c r="AH12" s="4" t="str">
        <f t="shared" si="0"/>
        <v/>
      </c>
      <c r="AI12" s="4" t="str">
        <f t="shared" si="0"/>
        <v/>
      </c>
      <c r="AJ12" s="4" t="str">
        <f t="shared" si="0"/>
        <v/>
      </c>
      <c r="AK12" s="4">
        <f t="shared" si="0"/>
        <v>1</v>
      </c>
      <c r="AL12" s="4" t="str">
        <f t="shared" si="0"/>
        <v/>
      </c>
      <c r="AM12" s="4" t="str">
        <f t="shared" si="4"/>
        <v/>
      </c>
      <c r="AN12" s="4" t="str">
        <f t="shared" si="1"/>
        <v/>
      </c>
      <c r="AO12" s="4" t="str">
        <f t="shared" si="1"/>
        <v/>
      </c>
      <c r="AP12" s="4" t="str">
        <f t="shared" si="1"/>
        <v/>
      </c>
      <c r="AQ12" s="4" t="str">
        <f t="shared" si="1"/>
        <v/>
      </c>
      <c r="AR12" s="4" t="str">
        <f t="shared" si="1"/>
        <v/>
      </c>
      <c r="AS12" s="4" t="str">
        <f t="shared" si="1"/>
        <v/>
      </c>
      <c r="AT12" s="4" t="str">
        <f t="shared" si="1"/>
        <v/>
      </c>
      <c r="AU12" s="4" t="str">
        <f t="shared" si="1"/>
        <v/>
      </c>
      <c r="AV12" s="4" t="str">
        <f t="shared" si="1"/>
        <v/>
      </c>
      <c r="AW12" s="4">
        <f t="shared" si="1"/>
        <v>1</v>
      </c>
      <c r="AX12" s="4" t="str">
        <f t="shared" si="1"/>
        <v/>
      </c>
      <c r="AY12" s="5">
        <f t="shared" si="5"/>
        <v>1</v>
      </c>
      <c r="AZ12" s="5">
        <f t="shared" si="6"/>
        <v>1</v>
      </c>
      <c r="BA12" s="5">
        <f t="shared" si="7"/>
        <v>-1</v>
      </c>
      <c r="BB12" s="6">
        <f t="shared" si="2"/>
        <v>0</v>
      </c>
      <c r="BC12" s="6"/>
      <c r="BD12" s="30">
        <v>0</v>
      </c>
      <c r="BE12" s="30">
        <v>0</v>
      </c>
    </row>
    <row r="13" spans="1:61">
      <c r="A13" s="1" t="s">
        <v>10</v>
      </c>
      <c r="B13" s="14" t="s">
        <v>32</v>
      </c>
      <c r="C13" s="2"/>
      <c r="D13" s="3"/>
      <c r="E13" s="3"/>
      <c r="F13" s="3"/>
      <c r="G13" s="3"/>
      <c r="H13" s="3"/>
      <c r="I13" s="3"/>
      <c r="J13" s="3"/>
      <c r="K13" s="3"/>
      <c r="L13" s="3"/>
      <c r="M13" s="3">
        <v>0</v>
      </c>
      <c r="N13" s="3"/>
      <c r="O13" s="2"/>
      <c r="P13" s="3"/>
      <c r="Q13" s="3"/>
      <c r="R13" s="3"/>
      <c r="S13" s="3"/>
      <c r="T13" s="3"/>
      <c r="U13" s="3"/>
      <c r="V13" s="3"/>
      <c r="W13" s="3"/>
      <c r="X13" s="3"/>
      <c r="Y13" s="3">
        <v>-1</v>
      </c>
      <c r="Z13" s="3"/>
      <c r="AA13" s="4" t="str">
        <f t="shared" si="3"/>
        <v/>
      </c>
      <c r="AB13" s="4" t="str">
        <f t="shared" si="0"/>
        <v/>
      </c>
      <c r="AC13" s="4" t="str">
        <f t="shared" si="0"/>
        <v/>
      </c>
      <c r="AD13" s="4" t="str">
        <f t="shared" si="0"/>
        <v/>
      </c>
      <c r="AE13" s="4" t="str">
        <f t="shared" si="0"/>
        <v/>
      </c>
      <c r="AF13" s="4" t="str">
        <f t="shared" si="0"/>
        <v/>
      </c>
      <c r="AG13" s="4" t="str">
        <f t="shared" si="0"/>
        <v/>
      </c>
      <c r="AH13" s="4" t="str">
        <f t="shared" si="0"/>
        <v/>
      </c>
      <c r="AI13" s="4" t="str">
        <f t="shared" si="0"/>
        <v/>
      </c>
      <c r="AJ13" s="4" t="str">
        <f t="shared" si="0"/>
        <v/>
      </c>
      <c r="AK13" s="4">
        <f t="shared" si="0"/>
        <v>1</v>
      </c>
      <c r="AL13" s="4" t="str">
        <f t="shared" si="0"/>
        <v/>
      </c>
      <c r="AM13" s="4" t="str">
        <f t="shared" si="4"/>
        <v/>
      </c>
      <c r="AN13" s="4" t="str">
        <f t="shared" si="1"/>
        <v/>
      </c>
      <c r="AO13" s="4" t="str">
        <f t="shared" si="1"/>
        <v/>
      </c>
      <c r="AP13" s="4" t="str">
        <f t="shared" si="1"/>
        <v/>
      </c>
      <c r="AQ13" s="4" t="str">
        <f t="shared" si="1"/>
        <v/>
      </c>
      <c r="AR13" s="4" t="str">
        <f t="shared" si="1"/>
        <v/>
      </c>
      <c r="AS13" s="4" t="str">
        <f t="shared" si="1"/>
        <v/>
      </c>
      <c r="AT13" s="4" t="str">
        <f t="shared" si="1"/>
        <v/>
      </c>
      <c r="AU13" s="4" t="str">
        <f t="shared" si="1"/>
        <v/>
      </c>
      <c r="AV13" s="4" t="str">
        <f t="shared" si="1"/>
        <v/>
      </c>
      <c r="AW13" s="4">
        <f t="shared" si="1"/>
        <v>1</v>
      </c>
      <c r="AX13" s="4" t="str">
        <f t="shared" si="1"/>
        <v/>
      </c>
      <c r="AY13" s="5">
        <f t="shared" si="5"/>
        <v>1</v>
      </c>
      <c r="AZ13" s="5">
        <f t="shared" si="6"/>
        <v>1</v>
      </c>
      <c r="BA13" s="5">
        <f t="shared" si="7"/>
        <v>-1</v>
      </c>
      <c r="BB13" s="6">
        <f>IF(BA13&lt;=0,0,AZ13/BA13)</f>
        <v>0</v>
      </c>
      <c r="BC13" s="6"/>
      <c r="BD13" s="30">
        <v>0</v>
      </c>
      <c r="BE13" s="30">
        <v>0</v>
      </c>
    </row>
    <row r="14" spans="1:61">
      <c r="A14" s="1" t="s">
        <v>11</v>
      </c>
      <c r="B14" s="1" t="s">
        <v>12</v>
      </c>
      <c r="C14" s="2">
        <v>430</v>
      </c>
      <c r="D14" s="3">
        <v>540</v>
      </c>
      <c r="E14" s="3">
        <v>604</v>
      </c>
      <c r="F14" s="3">
        <v>267</v>
      </c>
      <c r="G14" s="3">
        <v>275</v>
      </c>
      <c r="H14" s="3">
        <v>285</v>
      </c>
      <c r="I14" s="3">
        <v>336</v>
      </c>
      <c r="J14" s="3">
        <v>325</v>
      </c>
      <c r="K14" s="3">
        <v>490</v>
      </c>
      <c r="L14" s="3">
        <v>550</v>
      </c>
      <c r="M14" s="3">
        <v>975</v>
      </c>
      <c r="N14" s="3">
        <v>0</v>
      </c>
      <c r="O14" s="2">
        <v>558</v>
      </c>
      <c r="P14" s="3">
        <v>562</v>
      </c>
      <c r="Q14" s="3">
        <v>651</v>
      </c>
      <c r="R14" s="3">
        <v>298</v>
      </c>
      <c r="S14" s="3">
        <v>280</v>
      </c>
      <c r="T14" s="3">
        <v>374</v>
      </c>
      <c r="U14" s="3">
        <v>585</v>
      </c>
      <c r="V14" s="3">
        <v>197</v>
      </c>
      <c r="W14" s="3">
        <v>802</v>
      </c>
      <c r="X14" s="3">
        <v>496</v>
      </c>
      <c r="Y14" s="3">
        <v>934</v>
      </c>
      <c r="Z14" s="3">
        <v>71</v>
      </c>
      <c r="AA14" s="4">
        <f t="shared" si="3"/>
        <v>-128</v>
      </c>
      <c r="AB14" s="4">
        <f t="shared" si="0"/>
        <v>-22</v>
      </c>
      <c r="AC14" s="4">
        <f t="shared" si="0"/>
        <v>-47</v>
      </c>
      <c r="AD14" s="4">
        <f t="shared" si="0"/>
        <v>-31</v>
      </c>
      <c r="AE14" s="4">
        <f t="shared" si="0"/>
        <v>-5</v>
      </c>
      <c r="AF14" s="4">
        <f t="shared" si="0"/>
        <v>-89</v>
      </c>
      <c r="AG14" s="4">
        <f t="shared" si="0"/>
        <v>-249</v>
      </c>
      <c r="AH14" s="4">
        <f t="shared" si="0"/>
        <v>128</v>
      </c>
      <c r="AI14" s="4">
        <f t="shared" si="0"/>
        <v>-312</v>
      </c>
      <c r="AJ14" s="4">
        <f t="shared" si="0"/>
        <v>54</v>
      </c>
      <c r="AK14" s="4">
        <f t="shared" si="0"/>
        <v>41</v>
      </c>
      <c r="AL14" s="4">
        <f t="shared" si="0"/>
        <v>-71</v>
      </c>
      <c r="AM14" s="4">
        <f t="shared" si="4"/>
        <v>128</v>
      </c>
      <c r="AN14" s="4">
        <f t="shared" si="1"/>
        <v>22</v>
      </c>
      <c r="AO14" s="4">
        <f t="shared" si="1"/>
        <v>47</v>
      </c>
      <c r="AP14" s="4">
        <f t="shared" si="1"/>
        <v>31</v>
      </c>
      <c r="AQ14" s="4">
        <f t="shared" si="1"/>
        <v>5</v>
      </c>
      <c r="AR14" s="4">
        <f t="shared" si="1"/>
        <v>89</v>
      </c>
      <c r="AS14" s="4">
        <f t="shared" si="1"/>
        <v>249</v>
      </c>
      <c r="AT14" s="4">
        <f t="shared" si="1"/>
        <v>128</v>
      </c>
      <c r="AU14" s="4">
        <f t="shared" si="1"/>
        <v>312</v>
      </c>
      <c r="AV14" s="4">
        <f t="shared" si="1"/>
        <v>54</v>
      </c>
      <c r="AW14" s="4">
        <f t="shared" si="1"/>
        <v>41</v>
      </c>
      <c r="AX14" s="4">
        <f t="shared" si="1"/>
        <v>71</v>
      </c>
      <c r="AY14" s="5">
        <f t="shared" si="5"/>
        <v>-60.916666666666664</v>
      </c>
      <c r="AZ14" s="5">
        <f t="shared" si="6"/>
        <v>98.083333333333329</v>
      </c>
      <c r="BA14" s="5">
        <f t="shared" si="7"/>
        <v>484</v>
      </c>
      <c r="BB14" s="6">
        <f t="shared" ref="BB14:BB37" si="8">IF(BA14&lt;=0,0,AZ14/BA14)</f>
        <v>0.20265151515151514</v>
      </c>
      <c r="BC14" s="6"/>
      <c r="BD14" s="30">
        <v>3.2202938323894217</v>
      </c>
      <c r="BE14" s="30">
        <v>77.931110743823993</v>
      </c>
    </row>
    <row r="15" spans="1:61">
      <c r="A15" s="7"/>
      <c r="B15" s="8" t="s">
        <v>9</v>
      </c>
      <c r="C15" s="9">
        <v>319</v>
      </c>
      <c r="D15" s="10">
        <v>781</v>
      </c>
      <c r="E15" s="10">
        <v>450</v>
      </c>
      <c r="F15" s="10">
        <v>294</v>
      </c>
      <c r="G15" s="10">
        <v>109</v>
      </c>
      <c r="H15" s="10">
        <v>112</v>
      </c>
      <c r="I15" s="10">
        <v>500</v>
      </c>
      <c r="J15" s="10">
        <v>1350</v>
      </c>
      <c r="K15" s="10">
        <v>776</v>
      </c>
      <c r="L15" s="10">
        <v>1000</v>
      </c>
      <c r="M15" s="10">
        <v>700</v>
      </c>
      <c r="N15" s="10">
        <v>267</v>
      </c>
      <c r="O15" s="9">
        <v>114</v>
      </c>
      <c r="P15" s="10">
        <v>78</v>
      </c>
      <c r="Q15" s="10">
        <v>350</v>
      </c>
      <c r="R15" s="10">
        <v>433</v>
      </c>
      <c r="S15" s="10">
        <v>586</v>
      </c>
      <c r="T15" s="10">
        <v>449</v>
      </c>
      <c r="U15" s="10">
        <v>527</v>
      </c>
      <c r="V15" s="10">
        <v>296</v>
      </c>
      <c r="W15" s="10">
        <v>803</v>
      </c>
      <c r="X15" s="10">
        <v>251</v>
      </c>
      <c r="Y15" s="10">
        <v>481</v>
      </c>
      <c r="Z15" s="10">
        <v>392</v>
      </c>
      <c r="AA15" s="4">
        <f t="shared" si="3"/>
        <v>205</v>
      </c>
      <c r="AB15" s="4">
        <f t="shared" si="0"/>
        <v>703</v>
      </c>
      <c r="AC15" s="4">
        <f t="shared" si="0"/>
        <v>100</v>
      </c>
      <c r="AD15" s="4">
        <f t="shared" si="0"/>
        <v>-139</v>
      </c>
      <c r="AE15" s="4">
        <f t="shared" si="0"/>
        <v>-477</v>
      </c>
      <c r="AF15" s="4">
        <f t="shared" si="0"/>
        <v>-337</v>
      </c>
      <c r="AG15" s="4">
        <f t="shared" si="0"/>
        <v>-27</v>
      </c>
      <c r="AH15" s="4">
        <f t="shared" si="0"/>
        <v>1054</v>
      </c>
      <c r="AI15" s="4">
        <f t="shared" si="0"/>
        <v>-27</v>
      </c>
      <c r="AJ15" s="4">
        <f t="shared" si="0"/>
        <v>749</v>
      </c>
      <c r="AK15" s="4">
        <f t="shared" si="0"/>
        <v>219</v>
      </c>
      <c r="AL15" s="4">
        <f t="shared" si="0"/>
        <v>-125</v>
      </c>
      <c r="AM15" s="4">
        <f t="shared" si="4"/>
        <v>205</v>
      </c>
      <c r="AN15" s="4">
        <f t="shared" si="1"/>
        <v>703</v>
      </c>
      <c r="AO15" s="4">
        <f t="shared" si="1"/>
        <v>100</v>
      </c>
      <c r="AP15" s="4">
        <f t="shared" si="1"/>
        <v>139</v>
      </c>
      <c r="AQ15" s="4">
        <f t="shared" si="1"/>
        <v>477</v>
      </c>
      <c r="AR15" s="4">
        <f t="shared" si="1"/>
        <v>337</v>
      </c>
      <c r="AS15" s="4">
        <f t="shared" si="1"/>
        <v>27</v>
      </c>
      <c r="AT15" s="4">
        <f t="shared" si="1"/>
        <v>1054</v>
      </c>
      <c r="AU15" s="4">
        <f t="shared" si="1"/>
        <v>27</v>
      </c>
      <c r="AV15" s="4">
        <f t="shared" si="1"/>
        <v>749</v>
      </c>
      <c r="AW15" s="4">
        <f t="shared" si="1"/>
        <v>219</v>
      </c>
      <c r="AX15" s="4">
        <f t="shared" si="1"/>
        <v>125</v>
      </c>
      <c r="AY15" s="5">
        <f t="shared" si="5"/>
        <v>158.16666666666666</v>
      </c>
      <c r="AZ15" s="5">
        <f t="shared" si="6"/>
        <v>346.83333333333331</v>
      </c>
      <c r="BA15" s="5">
        <f t="shared" si="7"/>
        <v>396.66666666666669</v>
      </c>
      <c r="BB15" s="6">
        <f t="shared" si="8"/>
        <v>0.87436974789915956</v>
      </c>
      <c r="BC15" s="6"/>
      <c r="BD15" s="30">
        <v>13.894431059557292</v>
      </c>
      <c r="BE15" s="30">
        <v>275.5728826812196</v>
      </c>
    </row>
    <row r="16" spans="1:61">
      <c r="A16" s="7"/>
      <c r="B16" s="8" t="s">
        <v>13</v>
      </c>
      <c r="C16" s="9">
        <v>95</v>
      </c>
      <c r="D16" s="10">
        <v>56</v>
      </c>
      <c r="E16" s="10">
        <v>43</v>
      </c>
      <c r="F16" s="10">
        <v>40</v>
      </c>
      <c r="G16" s="10">
        <v>30</v>
      </c>
      <c r="H16" s="10">
        <v>44</v>
      </c>
      <c r="I16" s="10">
        <v>75</v>
      </c>
      <c r="J16" s="10">
        <v>85</v>
      </c>
      <c r="K16" s="10">
        <v>0</v>
      </c>
      <c r="L16" s="10">
        <v>0</v>
      </c>
      <c r="M16" s="10">
        <v>0</v>
      </c>
      <c r="N16" s="10">
        <v>0</v>
      </c>
      <c r="O16" s="9">
        <v>172</v>
      </c>
      <c r="P16" s="10">
        <v>19</v>
      </c>
      <c r="Q16" s="10">
        <v>8</v>
      </c>
      <c r="R16" s="10">
        <v>57</v>
      </c>
      <c r="S16" s="10">
        <v>27</v>
      </c>
      <c r="T16" s="10">
        <v>49</v>
      </c>
      <c r="U16" s="10">
        <v>36</v>
      </c>
      <c r="V16" s="10">
        <v>105</v>
      </c>
      <c r="W16" s="10">
        <v>1</v>
      </c>
      <c r="X16" s="10">
        <v>-3</v>
      </c>
      <c r="Y16" s="10">
        <v>-2</v>
      </c>
      <c r="Z16" s="10">
        <v>-1</v>
      </c>
      <c r="AA16" s="4">
        <f t="shared" si="3"/>
        <v>-77</v>
      </c>
      <c r="AB16" s="4">
        <f t="shared" si="0"/>
        <v>37</v>
      </c>
      <c r="AC16" s="4">
        <f t="shared" si="0"/>
        <v>35</v>
      </c>
      <c r="AD16" s="4">
        <f t="shared" si="0"/>
        <v>-17</v>
      </c>
      <c r="AE16" s="4">
        <f t="shared" si="0"/>
        <v>3</v>
      </c>
      <c r="AF16" s="4">
        <f t="shared" si="0"/>
        <v>-5</v>
      </c>
      <c r="AG16" s="4">
        <f t="shared" si="0"/>
        <v>39</v>
      </c>
      <c r="AH16" s="4">
        <f t="shared" si="0"/>
        <v>-20</v>
      </c>
      <c r="AI16" s="4">
        <f t="shared" si="0"/>
        <v>-1</v>
      </c>
      <c r="AJ16" s="4">
        <f t="shared" si="0"/>
        <v>3</v>
      </c>
      <c r="AK16" s="4">
        <f t="shared" si="0"/>
        <v>2</v>
      </c>
      <c r="AL16" s="4">
        <f t="shared" si="0"/>
        <v>1</v>
      </c>
      <c r="AM16" s="4">
        <f t="shared" si="4"/>
        <v>77</v>
      </c>
      <c r="AN16" s="4">
        <f t="shared" si="1"/>
        <v>37</v>
      </c>
      <c r="AO16" s="4">
        <f t="shared" si="1"/>
        <v>35</v>
      </c>
      <c r="AP16" s="4">
        <f t="shared" si="1"/>
        <v>17</v>
      </c>
      <c r="AQ16" s="4">
        <f t="shared" si="1"/>
        <v>3</v>
      </c>
      <c r="AR16" s="4">
        <f t="shared" si="1"/>
        <v>5</v>
      </c>
      <c r="AS16" s="4">
        <f t="shared" si="1"/>
        <v>39</v>
      </c>
      <c r="AT16" s="4">
        <f t="shared" si="1"/>
        <v>20</v>
      </c>
      <c r="AU16" s="4">
        <f t="shared" si="1"/>
        <v>1</v>
      </c>
      <c r="AV16" s="4">
        <f t="shared" si="1"/>
        <v>3</v>
      </c>
      <c r="AW16" s="4">
        <f t="shared" si="1"/>
        <v>2</v>
      </c>
      <c r="AX16" s="4">
        <f t="shared" si="1"/>
        <v>1</v>
      </c>
      <c r="AY16" s="5">
        <f t="shared" si="5"/>
        <v>0</v>
      </c>
      <c r="AZ16" s="5">
        <f t="shared" si="6"/>
        <v>20</v>
      </c>
      <c r="BA16" s="5">
        <f t="shared" si="7"/>
        <v>39</v>
      </c>
      <c r="BB16" s="6">
        <f t="shared" si="8"/>
        <v>0.51282051282051277</v>
      </c>
      <c r="BC16" s="6"/>
      <c r="BD16" s="30">
        <v>8.1491260172615121</v>
      </c>
      <c r="BE16" s="30">
        <v>15.890795733659949</v>
      </c>
    </row>
    <row r="17" spans="1:57">
      <c r="A17" s="7"/>
      <c r="B17" s="8" t="s">
        <v>14</v>
      </c>
      <c r="C17" s="9">
        <v>494</v>
      </c>
      <c r="D17" s="10">
        <v>124</v>
      </c>
      <c r="E17" s="10">
        <v>100</v>
      </c>
      <c r="F17" s="10">
        <v>105</v>
      </c>
      <c r="G17" s="10">
        <v>115</v>
      </c>
      <c r="H17" s="10">
        <v>300</v>
      </c>
      <c r="I17" s="10">
        <v>394</v>
      </c>
      <c r="J17" s="10">
        <v>441</v>
      </c>
      <c r="K17" s="10">
        <v>320</v>
      </c>
      <c r="L17" s="10">
        <v>798</v>
      </c>
      <c r="M17" s="10">
        <v>178</v>
      </c>
      <c r="N17" s="10">
        <v>946</v>
      </c>
      <c r="O17" s="9">
        <v>267</v>
      </c>
      <c r="P17" s="10">
        <v>239</v>
      </c>
      <c r="Q17" s="10">
        <v>155</v>
      </c>
      <c r="R17" s="10">
        <v>323</v>
      </c>
      <c r="S17" s="10">
        <v>564</v>
      </c>
      <c r="T17" s="10">
        <v>428</v>
      </c>
      <c r="U17" s="10">
        <v>324</v>
      </c>
      <c r="V17" s="10">
        <v>426</v>
      </c>
      <c r="W17" s="10">
        <v>168</v>
      </c>
      <c r="X17" s="10">
        <v>529</v>
      </c>
      <c r="Y17" s="10">
        <v>359</v>
      </c>
      <c r="Z17" s="10">
        <v>159</v>
      </c>
      <c r="AA17" s="4">
        <f t="shared" si="3"/>
        <v>227</v>
      </c>
      <c r="AB17" s="4">
        <f t="shared" si="0"/>
        <v>-115</v>
      </c>
      <c r="AC17" s="4">
        <f t="shared" si="0"/>
        <v>-55</v>
      </c>
      <c r="AD17" s="4">
        <f t="shared" si="0"/>
        <v>-218</v>
      </c>
      <c r="AE17" s="4">
        <f t="shared" si="0"/>
        <v>-449</v>
      </c>
      <c r="AF17" s="4">
        <f t="shared" si="0"/>
        <v>-128</v>
      </c>
      <c r="AG17" s="4">
        <f t="shared" si="0"/>
        <v>70</v>
      </c>
      <c r="AH17" s="4">
        <f t="shared" si="0"/>
        <v>15</v>
      </c>
      <c r="AI17" s="4">
        <f t="shared" si="0"/>
        <v>152</v>
      </c>
      <c r="AJ17" s="4">
        <f t="shared" si="0"/>
        <v>269</v>
      </c>
      <c r="AK17" s="4">
        <f t="shared" si="0"/>
        <v>-181</v>
      </c>
      <c r="AL17" s="4">
        <f t="shared" si="0"/>
        <v>787</v>
      </c>
      <c r="AM17" s="4">
        <f t="shared" si="4"/>
        <v>227</v>
      </c>
      <c r="AN17" s="4">
        <f t="shared" si="1"/>
        <v>115</v>
      </c>
      <c r="AO17" s="4">
        <f t="shared" si="1"/>
        <v>55</v>
      </c>
      <c r="AP17" s="4">
        <f t="shared" si="1"/>
        <v>218</v>
      </c>
      <c r="AQ17" s="4">
        <f t="shared" si="1"/>
        <v>449</v>
      </c>
      <c r="AR17" s="4">
        <f t="shared" si="1"/>
        <v>128</v>
      </c>
      <c r="AS17" s="4">
        <f t="shared" si="1"/>
        <v>70</v>
      </c>
      <c r="AT17" s="4">
        <f t="shared" si="1"/>
        <v>15</v>
      </c>
      <c r="AU17" s="4">
        <f t="shared" si="1"/>
        <v>152</v>
      </c>
      <c r="AV17" s="4">
        <f t="shared" si="1"/>
        <v>269</v>
      </c>
      <c r="AW17" s="4">
        <f t="shared" si="1"/>
        <v>181</v>
      </c>
      <c r="AX17" s="4">
        <f t="shared" si="1"/>
        <v>787</v>
      </c>
      <c r="AY17" s="5">
        <f t="shared" si="5"/>
        <v>31.166666666666668</v>
      </c>
      <c r="AZ17" s="5">
        <f t="shared" si="6"/>
        <v>222.16666666666666</v>
      </c>
      <c r="BA17" s="5">
        <f t="shared" si="7"/>
        <v>328.41666666666669</v>
      </c>
      <c r="BB17" s="6">
        <f t="shared" si="8"/>
        <v>0.67647805125602634</v>
      </c>
      <c r="BC17" s="6"/>
      <c r="BD17" s="30">
        <v>10.749774530813861</v>
      </c>
      <c r="BE17" s="30">
        <v>176.52025594140594</v>
      </c>
    </row>
    <row r="18" spans="1:57">
      <c r="A18" s="7"/>
      <c r="B18" s="8" t="s">
        <v>15</v>
      </c>
      <c r="C18" s="9"/>
      <c r="D18" s="10"/>
      <c r="E18" s="10"/>
      <c r="F18" s="10"/>
      <c r="G18" s="10"/>
      <c r="H18" s="10"/>
      <c r="I18" s="10">
        <v>122</v>
      </c>
      <c r="J18" s="10">
        <v>821</v>
      </c>
      <c r="K18" s="10">
        <v>0</v>
      </c>
      <c r="L18" s="10"/>
      <c r="M18" s="10">
        <v>300</v>
      </c>
      <c r="N18" s="10">
        <v>0</v>
      </c>
      <c r="O18" s="9"/>
      <c r="P18" s="10"/>
      <c r="Q18" s="10"/>
      <c r="R18" s="10"/>
      <c r="S18" s="10"/>
      <c r="T18" s="10"/>
      <c r="U18" s="10">
        <v>14</v>
      </c>
      <c r="V18" s="10">
        <v>739</v>
      </c>
      <c r="W18" s="10">
        <v>1</v>
      </c>
      <c r="X18" s="10"/>
      <c r="Y18" s="10">
        <v>365</v>
      </c>
      <c r="Z18" s="10">
        <v>126</v>
      </c>
      <c r="AA18" s="4" t="str">
        <f t="shared" si="3"/>
        <v/>
      </c>
      <c r="AB18" s="4" t="str">
        <f t="shared" si="0"/>
        <v/>
      </c>
      <c r="AC18" s="4" t="str">
        <f t="shared" si="0"/>
        <v/>
      </c>
      <c r="AD18" s="4" t="str">
        <f t="shared" si="0"/>
        <v/>
      </c>
      <c r="AE18" s="4" t="str">
        <f t="shared" si="0"/>
        <v/>
      </c>
      <c r="AF18" s="4" t="str">
        <f t="shared" si="0"/>
        <v/>
      </c>
      <c r="AG18" s="4">
        <f t="shared" si="0"/>
        <v>108</v>
      </c>
      <c r="AH18" s="4">
        <f t="shared" si="0"/>
        <v>82</v>
      </c>
      <c r="AI18" s="4">
        <f t="shared" si="0"/>
        <v>-1</v>
      </c>
      <c r="AJ18" s="4" t="str">
        <f t="shared" si="0"/>
        <v/>
      </c>
      <c r="AK18" s="4">
        <f t="shared" si="0"/>
        <v>-65</v>
      </c>
      <c r="AL18" s="4">
        <f t="shared" si="0"/>
        <v>-126</v>
      </c>
      <c r="AM18" s="4" t="str">
        <f t="shared" si="4"/>
        <v/>
      </c>
      <c r="AN18" s="4" t="str">
        <f t="shared" si="1"/>
        <v/>
      </c>
      <c r="AO18" s="4" t="str">
        <f t="shared" si="1"/>
        <v/>
      </c>
      <c r="AP18" s="4" t="str">
        <f t="shared" si="1"/>
        <v/>
      </c>
      <c r="AQ18" s="4" t="str">
        <f t="shared" si="1"/>
        <v/>
      </c>
      <c r="AR18" s="4" t="str">
        <f t="shared" si="1"/>
        <v/>
      </c>
      <c r="AS18" s="4">
        <f t="shared" si="1"/>
        <v>108</v>
      </c>
      <c r="AT18" s="4">
        <f t="shared" si="1"/>
        <v>82</v>
      </c>
      <c r="AU18" s="4">
        <f t="shared" si="1"/>
        <v>1</v>
      </c>
      <c r="AV18" s="4" t="str">
        <f t="shared" si="1"/>
        <v/>
      </c>
      <c r="AW18" s="4">
        <f t="shared" si="1"/>
        <v>65</v>
      </c>
      <c r="AX18" s="4">
        <f t="shared" si="1"/>
        <v>126</v>
      </c>
      <c r="AY18" s="5">
        <f t="shared" si="5"/>
        <v>-0.4</v>
      </c>
      <c r="AZ18" s="5">
        <f t="shared" si="6"/>
        <v>76.400000000000006</v>
      </c>
      <c r="BA18" s="5">
        <f t="shared" si="7"/>
        <v>249</v>
      </c>
      <c r="BB18" s="6">
        <f t="shared" si="8"/>
        <v>0.30682730923694779</v>
      </c>
      <c r="BC18" s="6"/>
      <c r="BD18" s="30">
        <v>4.8757300965928527</v>
      </c>
      <c r="BE18" s="30">
        <v>60.702839702581016</v>
      </c>
    </row>
    <row r="19" spans="1:57">
      <c r="A19" s="7"/>
      <c r="B19" s="8" t="s">
        <v>1</v>
      </c>
      <c r="C19" s="9"/>
      <c r="D19" s="10"/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9"/>
      <c r="P19" s="10"/>
      <c r="Q19" s="10">
        <v>4</v>
      </c>
      <c r="R19" s="10">
        <v>16</v>
      </c>
      <c r="S19" s="10">
        <v>2</v>
      </c>
      <c r="T19" s="10">
        <v>139</v>
      </c>
      <c r="U19" s="10">
        <v>494</v>
      </c>
      <c r="V19" s="10">
        <v>261</v>
      </c>
      <c r="W19" s="10">
        <v>334</v>
      </c>
      <c r="X19" s="10">
        <v>188</v>
      </c>
      <c r="Y19" s="10">
        <v>53</v>
      </c>
      <c r="Z19" s="10">
        <v>60</v>
      </c>
      <c r="AA19" s="4" t="str">
        <f t="shared" si="3"/>
        <v/>
      </c>
      <c r="AB19" s="4" t="str">
        <f t="shared" si="3"/>
        <v/>
      </c>
      <c r="AC19" s="4">
        <f t="shared" si="3"/>
        <v>-4</v>
      </c>
      <c r="AD19" s="4">
        <f t="shared" si="3"/>
        <v>-16</v>
      </c>
      <c r="AE19" s="4">
        <f t="shared" si="3"/>
        <v>-2</v>
      </c>
      <c r="AF19" s="4">
        <f t="shared" si="3"/>
        <v>-139</v>
      </c>
      <c r="AG19" s="4">
        <f t="shared" si="3"/>
        <v>-494</v>
      </c>
      <c r="AH19" s="4">
        <f t="shared" si="3"/>
        <v>-261</v>
      </c>
      <c r="AI19" s="4">
        <f t="shared" si="3"/>
        <v>-334</v>
      </c>
      <c r="AJ19" s="4">
        <f t="shared" si="3"/>
        <v>-188</v>
      </c>
      <c r="AK19" s="4">
        <f t="shared" si="3"/>
        <v>-53</v>
      </c>
      <c r="AL19" s="4">
        <f t="shared" si="3"/>
        <v>-60</v>
      </c>
      <c r="AM19" s="4" t="str">
        <f t="shared" si="4"/>
        <v/>
      </c>
      <c r="AN19" s="4" t="str">
        <f t="shared" si="4"/>
        <v/>
      </c>
      <c r="AO19" s="4">
        <f t="shared" si="4"/>
        <v>4</v>
      </c>
      <c r="AP19" s="4">
        <f t="shared" si="4"/>
        <v>16</v>
      </c>
      <c r="AQ19" s="4">
        <f t="shared" si="4"/>
        <v>2</v>
      </c>
      <c r="AR19" s="4">
        <f t="shared" si="4"/>
        <v>139</v>
      </c>
      <c r="AS19" s="4">
        <f t="shared" si="4"/>
        <v>494</v>
      </c>
      <c r="AT19" s="4">
        <f t="shared" si="4"/>
        <v>261</v>
      </c>
      <c r="AU19" s="4">
        <f t="shared" si="4"/>
        <v>334</v>
      </c>
      <c r="AV19" s="4">
        <f t="shared" si="4"/>
        <v>188</v>
      </c>
      <c r="AW19" s="4">
        <f t="shared" si="4"/>
        <v>53</v>
      </c>
      <c r="AX19" s="4">
        <f t="shared" si="4"/>
        <v>60</v>
      </c>
      <c r="AY19" s="5">
        <f t="shared" si="5"/>
        <v>-155.1</v>
      </c>
      <c r="AZ19" s="5">
        <f t="shared" si="6"/>
        <v>155.1</v>
      </c>
      <c r="BA19" s="5">
        <f t="shared" si="7"/>
        <v>155.1</v>
      </c>
      <c r="BB19" s="6">
        <f t="shared" si="8"/>
        <v>1</v>
      </c>
      <c r="BC19" s="6"/>
      <c r="BD19" s="30">
        <v>15.890795733659951</v>
      </c>
      <c r="BE19" s="30">
        <v>123.2331209145329</v>
      </c>
    </row>
    <row r="20" spans="1:57">
      <c r="A20" s="7"/>
      <c r="B20" s="8" t="s">
        <v>16</v>
      </c>
      <c r="C20" s="9">
        <v>1000</v>
      </c>
      <c r="D20" s="10">
        <v>596</v>
      </c>
      <c r="E20" s="10">
        <v>1250</v>
      </c>
      <c r="F20" s="10">
        <v>57</v>
      </c>
      <c r="G20" s="10">
        <v>50</v>
      </c>
      <c r="H20" s="10">
        <v>1200</v>
      </c>
      <c r="I20" s="10">
        <v>50</v>
      </c>
      <c r="J20" s="10">
        <v>50</v>
      </c>
      <c r="K20" s="10">
        <v>1000</v>
      </c>
      <c r="L20" s="10">
        <v>185</v>
      </c>
      <c r="M20" s="10">
        <v>185</v>
      </c>
      <c r="N20" s="10"/>
      <c r="O20" s="9">
        <v>32</v>
      </c>
      <c r="P20" s="10">
        <v>800</v>
      </c>
      <c r="Q20" s="10">
        <v>180</v>
      </c>
      <c r="R20" s="10">
        <v>1140</v>
      </c>
      <c r="S20" s="10">
        <v>1848</v>
      </c>
      <c r="T20" s="10">
        <v>0</v>
      </c>
      <c r="U20" s="10">
        <v>4</v>
      </c>
      <c r="V20" s="10">
        <v>5</v>
      </c>
      <c r="W20" s="10">
        <v>777</v>
      </c>
      <c r="X20" s="10">
        <v>185</v>
      </c>
      <c r="Y20" s="10">
        <v>350</v>
      </c>
      <c r="Z20" s="10"/>
      <c r="AA20" s="4">
        <f t="shared" si="3"/>
        <v>968</v>
      </c>
      <c r="AB20" s="4">
        <f t="shared" si="3"/>
        <v>-204</v>
      </c>
      <c r="AC20" s="4">
        <f t="shared" si="3"/>
        <v>1070</v>
      </c>
      <c r="AD20" s="4">
        <f t="shared" si="3"/>
        <v>-1083</v>
      </c>
      <c r="AE20" s="4">
        <f t="shared" si="3"/>
        <v>-1798</v>
      </c>
      <c r="AF20" s="4">
        <f t="shared" si="3"/>
        <v>1200</v>
      </c>
      <c r="AG20" s="4">
        <f t="shared" si="3"/>
        <v>46</v>
      </c>
      <c r="AH20" s="4">
        <f t="shared" si="3"/>
        <v>45</v>
      </c>
      <c r="AI20" s="4">
        <f t="shared" si="3"/>
        <v>223</v>
      </c>
      <c r="AJ20" s="4">
        <f t="shared" si="3"/>
        <v>0</v>
      </c>
      <c r="AK20" s="4">
        <f t="shared" si="3"/>
        <v>-165</v>
      </c>
      <c r="AL20" s="4" t="str">
        <f t="shared" si="3"/>
        <v/>
      </c>
      <c r="AM20" s="4">
        <f t="shared" si="4"/>
        <v>968</v>
      </c>
      <c r="AN20" s="4">
        <f t="shared" si="4"/>
        <v>204</v>
      </c>
      <c r="AO20" s="4">
        <f t="shared" si="4"/>
        <v>1070</v>
      </c>
      <c r="AP20" s="4">
        <f t="shared" si="4"/>
        <v>1083</v>
      </c>
      <c r="AQ20" s="4">
        <f t="shared" si="4"/>
        <v>1798</v>
      </c>
      <c r="AR20" s="4">
        <f t="shared" si="4"/>
        <v>1200</v>
      </c>
      <c r="AS20" s="4">
        <f t="shared" si="4"/>
        <v>46</v>
      </c>
      <c r="AT20" s="4">
        <f t="shared" si="4"/>
        <v>45</v>
      </c>
      <c r="AU20" s="4">
        <f t="shared" si="4"/>
        <v>223</v>
      </c>
      <c r="AV20" s="4">
        <f t="shared" si="4"/>
        <v>0</v>
      </c>
      <c r="AW20" s="4">
        <f t="shared" si="4"/>
        <v>165</v>
      </c>
      <c r="AX20" s="4" t="str">
        <f t="shared" si="4"/>
        <v/>
      </c>
      <c r="AY20" s="5">
        <f t="shared" si="5"/>
        <v>27.454545454545453</v>
      </c>
      <c r="AZ20" s="5">
        <f t="shared" si="6"/>
        <v>618.36363636363637</v>
      </c>
      <c r="BA20" s="5">
        <f t="shared" si="7"/>
        <v>483.72727272727275</v>
      </c>
      <c r="BB20" s="6">
        <f t="shared" si="8"/>
        <v>1.2783311407630145</v>
      </c>
      <c r="BC20" s="6"/>
      <c r="BD20" s="30">
        <v>20.31369903784157</v>
      </c>
      <c r="BE20" s="30">
        <v>491.31451172888637</v>
      </c>
    </row>
    <row r="21" spans="1:57">
      <c r="A21" s="7"/>
      <c r="B21" s="8" t="s">
        <v>17</v>
      </c>
      <c r="C21" s="9">
        <v>704</v>
      </c>
      <c r="D21" s="10">
        <v>910</v>
      </c>
      <c r="E21" s="10">
        <v>647</v>
      </c>
      <c r="F21" s="10">
        <v>1120</v>
      </c>
      <c r="G21" s="10">
        <v>667</v>
      </c>
      <c r="H21" s="10">
        <v>797</v>
      </c>
      <c r="I21" s="10">
        <v>775</v>
      </c>
      <c r="J21" s="10">
        <v>867</v>
      </c>
      <c r="K21" s="10">
        <v>290</v>
      </c>
      <c r="L21" s="10">
        <v>160</v>
      </c>
      <c r="M21" s="10">
        <v>54</v>
      </c>
      <c r="N21" s="10">
        <v>8</v>
      </c>
      <c r="O21" s="9">
        <v>1337</v>
      </c>
      <c r="P21" s="10">
        <v>1110</v>
      </c>
      <c r="Q21" s="10">
        <v>1532</v>
      </c>
      <c r="R21" s="10">
        <v>831</v>
      </c>
      <c r="S21" s="10">
        <v>807</v>
      </c>
      <c r="T21" s="10">
        <v>913</v>
      </c>
      <c r="U21" s="10">
        <v>915</v>
      </c>
      <c r="V21" s="10">
        <v>861</v>
      </c>
      <c r="W21" s="10">
        <v>430</v>
      </c>
      <c r="X21" s="10">
        <v>156</v>
      </c>
      <c r="Y21" s="10">
        <v>80</v>
      </c>
      <c r="Z21" s="10">
        <v>34</v>
      </c>
      <c r="AA21" s="4">
        <f t="shared" si="3"/>
        <v>-633</v>
      </c>
      <c r="AB21" s="4">
        <f t="shared" si="3"/>
        <v>-200</v>
      </c>
      <c r="AC21" s="4">
        <f t="shared" si="3"/>
        <v>-885</v>
      </c>
      <c r="AD21" s="4">
        <f t="shared" si="3"/>
        <v>289</v>
      </c>
      <c r="AE21" s="4">
        <f t="shared" si="3"/>
        <v>-140</v>
      </c>
      <c r="AF21" s="4">
        <f t="shared" si="3"/>
        <v>-116</v>
      </c>
      <c r="AG21" s="4">
        <f t="shared" si="3"/>
        <v>-140</v>
      </c>
      <c r="AH21" s="4">
        <f t="shared" si="3"/>
        <v>6</v>
      </c>
      <c r="AI21" s="4">
        <f t="shared" si="3"/>
        <v>-140</v>
      </c>
      <c r="AJ21" s="4">
        <f t="shared" si="3"/>
        <v>4</v>
      </c>
      <c r="AK21" s="4">
        <f t="shared" si="3"/>
        <v>-26</v>
      </c>
      <c r="AL21" s="4">
        <f t="shared" si="3"/>
        <v>-26</v>
      </c>
      <c r="AM21" s="4">
        <f t="shared" si="4"/>
        <v>633</v>
      </c>
      <c r="AN21" s="4">
        <f t="shared" si="4"/>
        <v>200</v>
      </c>
      <c r="AO21" s="4">
        <f t="shared" si="4"/>
        <v>885</v>
      </c>
      <c r="AP21" s="4">
        <f t="shared" si="4"/>
        <v>289</v>
      </c>
      <c r="AQ21" s="4">
        <f t="shared" si="4"/>
        <v>140</v>
      </c>
      <c r="AR21" s="4">
        <f t="shared" si="4"/>
        <v>116</v>
      </c>
      <c r="AS21" s="4">
        <f t="shared" si="4"/>
        <v>140</v>
      </c>
      <c r="AT21" s="4">
        <f t="shared" si="4"/>
        <v>6</v>
      </c>
      <c r="AU21" s="4">
        <f t="shared" si="4"/>
        <v>140</v>
      </c>
      <c r="AV21" s="4">
        <f t="shared" si="4"/>
        <v>4</v>
      </c>
      <c r="AW21" s="4">
        <f t="shared" si="4"/>
        <v>26</v>
      </c>
      <c r="AX21" s="4">
        <f t="shared" si="4"/>
        <v>26</v>
      </c>
      <c r="AY21" s="5">
        <f t="shared" si="5"/>
        <v>-167.25</v>
      </c>
      <c r="AZ21" s="5">
        <f t="shared" si="6"/>
        <v>217.08333333333334</v>
      </c>
      <c r="BA21" s="5">
        <f t="shared" si="7"/>
        <v>750.5</v>
      </c>
      <c r="BB21" s="6">
        <f t="shared" si="8"/>
        <v>0.28925161003775263</v>
      </c>
      <c r="BC21" s="6"/>
      <c r="BD21" s="30">
        <v>4.5964382507421915</v>
      </c>
      <c r="BE21" s="30">
        <v>172.48134535910074</v>
      </c>
    </row>
    <row r="22" spans="1:57">
      <c r="A22" s="7"/>
      <c r="B22" s="8" t="s">
        <v>18</v>
      </c>
      <c r="C22" s="9">
        <v>100</v>
      </c>
      <c r="D22" s="10">
        <v>90</v>
      </c>
      <c r="E22" s="10">
        <v>180</v>
      </c>
      <c r="F22" s="10">
        <v>200</v>
      </c>
      <c r="G22" s="10">
        <v>200</v>
      </c>
      <c r="H22" s="10">
        <v>195</v>
      </c>
      <c r="I22" s="10">
        <v>155</v>
      </c>
      <c r="J22" s="10">
        <v>555</v>
      </c>
      <c r="K22" s="10">
        <v>621</v>
      </c>
      <c r="L22" s="10">
        <v>911</v>
      </c>
      <c r="M22" s="10">
        <v>609</v>
      </c>
      <c r="N22" s="10">
        <v>634</v>
      </c>
      <c r="O22" s="9">
        <v>164</v>
      </c>
      <c r="P22" s="10">
        <v>172</v>
      </c>
      <c r="Q22" s="10">
        <v>337</v>
      </c>
      <c r="R22" s="10">
        <v>336</v>
      </c>
      <c r="S22" s="10">
        <v>346</v>
      </c>
      <c r="T22" s="10">
        <v>919</v>
      </c>
      <c r="U22" s="10">
        <v>357</v>
      </c>
      <c r="V22" s="10">
        <v>395</v>
      </c>
      <c r="W22" s="10">
        <v>1175</v>
      </c>
      <c r="X22" s="10">
        <v>1024</v>
      </c>
      <c r="Y22" s="10">
        <v>1351</v>
      </c>
      <c r="Z22" s="10">
        <v>1165</v>
      </c>
      <c r="AA22" s="4">
        <f t="shared" si="3"/>
        <v>-64</v>
      </c>
      <c r="AB22" s="4">
        <f t="shared" si="3"/>
        <v>-82</v>
      </c>
      <c r="AC22" s="4">
        <f t="shared" si="3"/>
        <v>-157</v>
      </c>
      <c r="AD22" s="4">
        <f t="shared" si="3"/>
        <v>-136</v>
      </c>
      <c r="AE22" s="4">
        <f t="shared" si="3"/>
        <v>-146</v>
      </c>
      <c r="AF22" s="4">
        <f t="shared" si="3"/>
        <v>-724</v>
      </c>
      <c r="AG22" s="4">
        <f t="shared" si="3"/>
        <v>-202</v>
      </c>
      <c r="AH22" s="4">
        <f t="shared" si="3"/>
        <v>160</v>
      </c>
      <c r="AI22" s="4">
        <f t="shared" si="3"/>
        <v>-554</v>
      </c>
      <c r="AJ22" s="4">
        <f t="shared" si="3"/>
        <v>-113</v>
      </c>
      <c r="AK22" s="4">
        <f t="shared" si="3"/>
        <v>-742</v>
      </c>
      <c r="AL22" s="4">
        <f t="shared" si="3"/>
        <v>-531</v>
      </c>
      <c r="AM22" s="4">
        <f t="shared" si="4"/>
        <v>64</v>
      </c>
      <c r="AN22" s="4">
        <f t="shared" si="4"/>
        <v>82</v>
      </c>
      <c r="AO22" s="4">
        <f t="shared" si="4"/>
        <v>157</v>
      </c>
      <c r="AP22" s="4">
        <f t="shared" si="4"/>
        <v>136</v>
      </c>
      <c r="AQ22" s="4">
        <f t="shared" si="4"/>
        <v>146</v>
      </c>
      <c r="AR22" s="4">
        <f t="shared" si="4"/>
        <v>724</v>
      </c>
      <c r="AS22" s="4">
        <f t="shared" si="4"/>
        <v>202</v>
      </c>
      <c r="AT22" s="4">
        <f t="shared" si="4"/>
        <v>160</v>
      </c>
      <c r="AU22" s="4">
        <f t="shared" si="4"/>
        <v>554</v>
      </c>
      <c r="AV22" s="4">
        <f t="shared" si="4"/>
        <v>113</v>
      </c>
      <c r="AW22" s="4">
        <f t="shared" si="4"/>
        <v>742</v>
      </c>
      <c r="AX22" s="4">
        <f t="shared" si="4"/>
        <v>531</v>
      </c>
      <c r="AY22" s="5">
        <f t="shared" si="5"/>
        <v>-274.25</v>
      </c>
      <c r="AZ22" s="5">
        <f t="shared" si="6"/>
        <v>300.91666666666669</v>
      </c>
      <c r="BA22" s="5">
        <f t="shared" si="7"/>
        <v>645.08333333333337</v>
      </c>
      <c r="BB22" s="6">
        <f t="shared" si="8"/>
        <v>0.46647719932825216</v>
      </c>
      <c r="BC22" s="6"/>
      <c r="BD22" s="30">
        <v>7.4126938889350322</v>
      </c>
      <c r="BE22" s="30">
        <v>239.09026414269204</v>
      </c>
    </row>
    <row r="23" spans="1:57">
      <c r="A23" s="1" t="s">
        <v>19</v>
      </c>
      <c r="B23" s="14" t="s">
        <v>49</v>
      </c>
      <c r="C23" s="2">
        <v>3142</v>
      </c>
      <c r="D23" s="3">
        <v>3097</v>
      </c>
      <c r="E23" s="3">
        <v>3274</v>
      </c>
      <c r="F23" s="3">
        <v>2083</v>
      </c>
      <c r="G23" s="3">
        <v>1446</v>
      </c>
      <c r="H23" s="3">
        <v>2933</v>
      </c>
      <c r="I23" s="3">
        <v>2407</v>
      </c>
      <c r="J23" s="3">
        <v>4494</v>
      </c>
      <c r="K23" s="3">
        <v>3497</v>
      </c>
      <c r="L23" s="3">
        <v>3604</v>
      </c>
      <c r="M23" s="3">
        <v>3001</v>
      </c>
      <c r="N23" s="3">
        <v>1855</v>
      </c>
      <c r="O23" s="2">
        <v>2644</v>
      </c>
      <c r="P23" s="3">
        <v>2980</v>
      </c>
      <c r="Q23" s="3">
        <v>3217</v>
      </c>
      <c r="R23" s="3">
        <v>3434</v>
      </c>
      <c r="S23" s="3">
        <v>4460</v>
      </c>
      <c r="T23" s="3">
        <v>3271</v>
      </c>
      <c r="U23" s="3">
        <v>3256</v>
      </c>
      <c r="V23" s="3">
        <v>3285</v>
      </c>
      <c r="W23" s="3">
        <v>4491</v>
      </c>
      <c r="X23" s="3">
        <v>2826</v>
      </c>
      <c r="Y23" s="3">
        <v>3971</v>
      </c>
      <c r="Z23" s="3">
        <v>2006</v>
      </c>
      <c r="AA23" s="4">
        <f t="shared" si="3"/>
        <v>498</v>
      </c>
      <c r="AB23" s="4">
        <f t="shared" si="3"/>
        <v>117</v>
      </c>
      <c r="AC23" s="4">
        <f t="shared" si="3"/>
        <v>57</v>
      </c>
      <c r="AD23" s="4">
        <f t="shared" si="3"/>
        <v>-1351</v>
      </c>
      <c r="AE23" s="4">
        <f t="shared" si="3"/>
        <v>-3014</v>
      </c>
      <c r="AF23" s="4">
        <f t="shared" si="3"/>
        <v>-338</v>
      </c>
      <c r="AG23" s="4">
        <f t="shared" si="3"/>
        <v>-849</v>
      </c>
      <c r="AH23" s="4">
        <f t="shared" si="3"/>
        <v>1209</v>
      </c>
      <c r="AI23" s="4">
        <f t="shared" si="3"/>
        <v>-994</v>
      </c>
      <c r="AJ23" s="4">
        <f t="shared" si="3"/>
        <v>778</v>
      </c>
      <c r="AK23" s="4">
        <f t="shared" si="3"/>
        <v>-970</v>
      </c>
      <c r="AL23" s="4">
        <f t="shared" si="3"/>
        <v>-151</v>
      </c>
      <c r="AM23" s="4">
        <f t="shared" si="4"/>
        <v>498</v>
      </c>
      <c r="AN23" s="4">
        <f t="shared" si="4"/>
        <v>117</v>
      </c>
      <c r="AO23" s="4">
        <f t="shared" si="4"/>
        <v>57</v>
      </c>
      <c r="AP23" s="4">
        <f t="shared" si="4"/>
        <v>1351</v>
      </c>
      <c r="AQ23" s="4">
        <f t="shared" si="4"/>
        <v>3014</v>
      </c>
      <c r="AR23" s="4">
        <f t="shared" si="4"/>
        <v>338</v>
      </c>
      <c r="AS23" s="4">
        <f t="shared" si="4"/>
        <v>849</v>
      </c>
      <c r="AT23" s="4">
        <f t="shared" si="4"/>
        <v>1209</v>
      </c>
      <c r="AU23" s="4">
        <f t="shared" si="4"/>
        <v>994</v>
      </c>
      <c r="AV23" s="4">
        <f t="shared" si="4"/>
        <v>778</v>
      </c>
      <c r="AW23" s="4">
        <f t="shared" si="4"/>
        <v>970</v>
      </c>
      <c r="AX23" s="4">
        <f t="shared" si="4"/>
        <v>151</v>
      </c>
      <c r="AY23" s="5">
        <f t="shared" si="5"/>
        <v>-417.33333333333331</v>
      </c>
      <c r="AZ23" s="5">
        <f t="shared" si="6"/>
        <v>860.5</v>
      </c>
      <c r="BA23" s="5">
        <f t="shared" si="7"/>
        <v>3320.0833333333335</v>
      </c>
      <c r="BB23" s="6">
        <f t="shared" si="8"/>
        <v>0.25918024145980273</v>
      </c>
      <c r="BC23" s="6"/>
      <c r="BD23" s="30">
        <v>7.1335902917639009</v>
      </c>
      <c r="BE23" s="30">
        <v>1184.20571172569</v>
      </c>
    </row>
    <row r="24" spans="1:57">
      <c r="A24" s="1" t="s">
        <v>20</v>
      </c>
      <c r="B24" s="1" t="s">
        <v>12</v>
      </c>
      <c r="C24" s="2">
        <v>75</v>
      </c>
      <c r="D24" s="3">
        <v>35</v>
      </c>
      <c r="E24" s="3">
        <v>50</v>
      </c>
      <c r="F24" s="3">
        <v>5</v>
      </c>
      <c r="G24" s="3">
        <v>5</v>
      </c>
      <c r="H24" s="3">
        <v>5</v>
      </c>
      <c r="I24" s="3">
        <v>5</v>
      </c>
      <c r="J24" s="3">
        <v>5</v>
      </c>
      <c r="K24" s="3">
        <v>310</v>
      </c>
      <c r="L24" s="3">
        <v>320</v>
      </c>
      <c r="M24" s="3">
        <v>330</v>
      </c>
      <c r="N24" s="3">
        <v>0</v>
      </c>
      <c r="O24" s="2">
        <v>82</v>
      </c>
      <c r="P24" s="3">
        <v>41</v>
      </c>
      <c r="Q24" s="3">
        <v>-2</v>
      </c>
      <c r="R24" s="3">
        <v>12</v>
      </c>
      <c r="S24" s="3">
        <v>9</v>
      </c>
      <c r="T24" s="3">
        <v>6</v>
      </c>
      <c r="U24" s="3">
        <v>22</v>
      </c>
      <c r="V24" s="3">
        <v>514</v>
      </c>
      <c r="W24" s="3">
        <v>61</v>
      </c>
      <c r="X24" s="3">
        <v>637</v>
      </c>
      <c r="Y24" s="3">
        <v>21</v>
      </c>
      <c r="Z24" s="3">
        <v>347</v>
      </c>
      <c r="AA24" s="4">
        <f t="shared" si="3"/>
        <v>-7</v>
      </c>
      <c r="AB24" s="4">
        <f t="shared" si="3"/>
        <v>-6</v>
      </c>
      <c r="AC24" s="4">
        <f t="shared" si="3"/>
        <v>52</v>
      </c>
      <c r="AD24" s="4">
        <f t="shared" si="3"/>
        <v>-7</v>
      </c>
      <c r="AE24" s="4">
        <f t="shared" si="3"/>
        <v>-4</v>
      </c>
      <c r="AF24" s="4">
        <f t="shared" si="3"/>
        <v>-1</v>
      </c>
      <c r="AG24" s="4">
        <f t="shared" si="3"/>
        <v>-17</v>
      </c>
      <c r="AH24" s="4">
        <f t="shared" si="3"/>
        <v>-509</v>
      </c>
      <c r="AI24" s="4">
        <f t="shared" si="3"/>
        <v>249</v>
      </c>
      <c r="AJ24" s="4">
        <f t="shared" si="3"/>
        <v>-317</v>
      </c>
      <c r="AK24" s="4">
        <f t="shared" si="3"/>
        <v>309</v>
      </c>
      <c r="AL24" s="4">
        <f t="shared" si="3"/>
        <v>-347</v>
      </c>
      <c r="AM24" s="4">
        <f t="shared" si="4"/>
        <v>7</v>
      </c>
      <c r="AN24" s="4">
        <f t="shared" si="4"/>
        <v>6</v>
      </c>
      <c r="AO24" s="4">
        <f t="shared" si="4"/>
        <v>52</v>
      </c>
      <c r="AP24" s="4">
        <f t="shared" si="4"/>
        <v>7</v>
      </c>
      <c r="AQ24" s="4">
        <f t="shared" si="4"/>
        <v>4</v>
      </c>
      <c r="AR24" s="4">
        <f t="shared" si="4"/>
        <v>1</v>
      </c>
      <c r="AS24" s="4">
        <f t="shared" si="4"/>
        <v>17</v>
      </c>
      <c r="AT24" s="4">
        <f t="shared" si="4"/>
        <v>509</v>
      </c>
      <c r="AU24" s="4">
        <f t="shared" si="4"/>
        <v>249</v>
      </c>
      <c r="AV24" s="4">
        <f t="shared" si="4"/>
        <v>317</v>
      </c>
      <c r="AW24" s="4">
        <f t="shared" si="4"/>
        <v>309</v>
      </c>
      <c r="AX24" s="4">
        <f t="shared" si="4"/>
        <v>347</v>
      </c>
      <c r="AY24" s="5">
        <f t="shared" si="5"/>
        <v>-50.416666666666664</v>
      </c>
      <c r="AZ24" s="5">
        <f t="shared" si="6"/>
        <v>152.08333333333334</v>
      </c>
      <c r="BA24" s="5">
        <f t="shared" si="7"/>
        <v>145.83333333333334</v>
      </c>
      <c r="BB24" s="6">
        <f t="shared" si="8"/>
        <v>1.0428571428571429</v>
      </c>
      <c r="BC24" s="6"/>
      <c r="BD24" s="30">
        <v>16.571829836531094</v>
      </c>
      <c r="BE24" s="30">
        <v>120.8362592247059</v>
      </c>
    </row>
    <row r="25" spans="1:57">
      <c r="A25" s="7"/>
      <c r="B25" s="8" t="s">
        <v>9</v>
      </c>
      <c r="C25" s="9">
        <v>657</v>
      </c>
      <c r="D25" s="10">
        <v>1747</v>
      </c>
      <c r="E25" s="10">
        <v>1200</v>
      </c>
      <c r="F25" s="10">
        <v>1231</v>
      </c>
      <c r="G25" s="10">
        <v>500</v>
      </c>
      <c r="H25" s="10">
        <v>819</v>
      </c>
      <c r="I25" s="10">
        <v>1000</v>
      </c>
      <c r="J25" s="10">
        <v>2995</v>
      </c>
      <c r="K25" s="10">
        <v>1800</v>
      </c>
      <c r="L25" s="10">
        <v>1800</v>
      </c>
      <c r="M25" s="10">
        <v>3300</v>
      </c>
      <c r="N25" s="10">
        <v>400</v>
      </c>
      <c r="O25" s="9">
        <v>271</v>
      </c>
      <c r="P25" s="10">
        <v>1537</v>
      </c>
      <c r="Q25" s="10">
        <v>790</v>
      </c>
      <c r="R25" s="10">
        <v>1317</v>
      </c>
      <c r="S25" s="10">
        <v>881</v>
      </c>
      <c r="T25" s="10">
        <v>391</v>
      </c>
      <c r="U25" s="10">
        <v>500</v>
      </c>
      <c r="V25" s="10">
        <v>3410</v>
      </c>
      <c r="W25" s="10">
        <v>805</v>
      </c>
      <c r="X25" s="10">
        <v>1678</v>
      </c>
      <c r="Y25" s="10">
        <v>1244</v>
      </c>
      <c r="Z25" s="10">
        <v>1024</v>
      </c>
      <c r="AA25" s="4">
        <f t="shared" si="3"/>
        <v>386</v>
      </c>
      <c r="AB25" s="4">
        <f t="shared" si="3"/>
        <v>210</v>
      </c>
      <c r="AC25" s="4">
        <f t="shared" si="3"/>
        <v>410</v>
      </c>
      <c r="AD25" s="4">
        <f t="shared" si="3"/>
        <v>-86</v>
      </c>
      <c r="AE25" s="4">
        <f t="shared" si="3"/>
        <v>-381</v>
      </c>
      <c r="AF25" s="4">
        <f t="shared" si="3"/>
        <v>428</v>
      </c>
      <c r="AG25" s="4">
        <f t="shared" si="3"/>
        <v>500</v>
      </c>
      <c r="AH25" s="4">
        <f t="shared" si="3"/>
        <v>-415</v>
      </c>
      <c r="AI25" s="4">
        <f t="shared" si="3"/>
        <v>995</v>
      </c>
      <c r="AJ25" s="4">
        <f t="shared" si="3"/>
        <v>122</v>
      </c>
      <c r="AK25" s="4">
        <f t="shared" si="3"/>
        <v>2056</v>
      </c>
      <c r="AL25" s="4">
        <f t="shared" si="3"/>
        <v>-624</v>
      </c>
      <c r="AM25" s="4">
        <f t="shared" si="4"/>
        <v>386</v>
      </c>
      <c r="AN25" s="4">
        <f t="shared" si="4"/>
        <v>210</v>
      </c>
      <c r="AO25" s="4">
        <f t="shared" si="4"/>
        <v>410</v>
      </c>
      <c r="AP25" s="4">
        <f t="shared" si="4"/>
        <v>86</v>
      </c>
      <c r="AQ25" s="4">
        <f t="shared" si="4"/>
        <v>381</v>
      </c>
      <c r="AR25" s="4">
        <f t="shared" si="4"/>
        <v>428</v>
      </c>
      <c r="AS25" s="4">
        <f t="shared" si="4"/>
        <v>500</v>
      </c>
      <c r="AT25" s="4">
        <f t="shared" si="4"/>
        <v>415</v>
      </c>
      <c r="AU25" s="4">
        <f t="shared" si="4"/>
        <v>995</v>
      </c>
      <c r="AV25" s="4">
        <f t="shared" si="4"/>
        <v>122</v>
      </c>
      <c r="AW25" s="4">
        <f t="shared" si="4"/>
        <v>2056</v>
      </c>
      <c r="AX25" s="4">
        <f t="shared" si="4"/>
        <v>624</v>
      </c>
      <c r="AY25" s="5">
        <f t="shared" si="5"/>
        <v>300.08333333333331</v>
      </c>
      <c r="AZ25" s="5">
        <f t="shared" si="6"/>
        <v>551.08333333333337</v>
      </c>
      <c r="BA25" s="5">
        <f t="shared" si="7"/>
        <v>1154</v>
      </c>
      <c r="BB25" s="6">
        <f t="shared" si="8"/>
        <v>0.47754188330444836</v>
      </c>
      <c r="BC25" s="6"/>
      <c r="BD25" s="30">
        <v>7.5885205218582659</v>
      </c>
      <c r="BE25" s="30">
        <v>437.85763411122196</v>
      </c>
    </row>
    <row r="26" spans="1:57">
      <c r="A26" s="7"/>
      <c r="B26" s="8" t="s">
        <v>14</v>
      </c>
      <c r="C26" s="9">
        <v>222</v>
      </c>
      <c r="D26" s="10">
        <v>25</v>
      </c>
      <c r="E26" s="10">
        <v>47</v>
      </c>
      <c r="F26" s="10">
        <v>56</v>
      </c>
      <c r="G26" s="10">
        <v>250</v>
      </c>
      <c r="H26" s="10">
        <v>300</v>
      </c>
      <c r="I26" s="10">
        <v>200</v>
      </c>
      <c r="J26" s="10">
        <v>250</v>
      </c>
      <c r="K26" s="10">
        <v>266</v>
      </c>
      <c r="L26" s="10">
        <v>439</v>
      </c>
      <c r="M26" s="10">
        <v>267</v>
      </c>
      <c r="N26" s="10">
        <v>473</v>
      </c>
      <c r="O26" s="9">
        <v>19</v>
      </c>
      <c r="P26" s="10">
        <v>111</v>
      </c>
      <c r="Q26" s="10">
        <v>63</v>
      </c>
      <c r="R26" s="10">
        <v>11</v>
      </c>
      <c r="S26" s="10">
        <v>54</v>
      </c>
      <c r="T26" s="10">
        <v>49</v>
      </c>
      <c r="U26" s="10">
        <v>239</v>
      </c>
      <c r="V26" s="10">
        <v>205</v>
      </c>
      <c r="W26" s="10">
        <v>70</v>
      </c>
      <c r="X26" s="10">
        <v>526</v>
      </c>
      <c r="Y26" s="10">
        <v>100</v>
      </c>
      <c r="Z26" s="10">
        <v>98</v>
      </c>
      <c r="AA26" s="4">
        <f t="shared" si="3"/>
        <v>203</v>
      </c>
      <c r="AB26" s="4">
        <f t="shared" si="3"/>
        <v>-86</v>
      </c>
      <c r="AC26" s="4">
        <f t="shared" si="3"/>
        <v>-16</v>
      </c>
      <c r="AD26" s="4">
        <f t="shared" si="3"/>
        <v>45</v>
      </c>
      <c r="AE26" s="4">
        <f t="shared" si="3"/>
        <v>196</v>
      </c>
      <c r="AF26" s="4">
        <f t="shared" si="3"/>
        <v>251</v>
      </c>
      <c r="AG26" s="4">
        <f t="shared" si="3"/>
        <v>-39</v>
      </c>
      <c r="AH26" s="4">
        <f t="shared" si="3"/>
        <v>45</v>
      </c>
      <c r="AI26" s="4">
        <f t="shared" si="3"/>
        <v>196</v>
      </c>
      <c r="AJ26" s="4">
        <f t="shared" si="3"/>
        <v>-87</v>
      </c>
      <c r="AK26" s="4">
        <f t="shared" si="3"/>
        <v>167</v>
      </c>
      <c r="AL26" s="4">
        <f t="shared" si="3"/>
        <v>375</v>
      </c>
      <c r="AM26" s="4">
        <f t="shared" si="4"/>
        <v>203</v>
      </c>
      <c r="AN26" s="4">
        <f t="shared" si="4"/>
        <v>86</v>
      </c>
      <c r="AO26" s="4">
        <f t="shared" si="4"/>
        <v>16</v>
      </c>
      <c r="AP26" s="4">
        <f t="shared" si="4"/>
        <v>45</v>
      </c>
      <c r="AQ26" s="4">
        <f t="shared" si="4"/>
        <v>196</v>
      </c>
      <c r="AR26" s="4">
        <f t="shared" si="4"/>
        <v>251</v>
      </c>
      <c r="AS26" s="4">
        <f t="shared" si="4"/>
        <v>39</v>
      </c>
      <c r="AT26" s="4">
        <f t="shared" si="4"/>
        <v>45</v>
      </c>
      <c r="AU26" s="4">
        <f t="shared" si="4"/>
        <v>196</v>
      </c>
      <c r="AV26" s="4">
        <f t="shared" si="4"/>
        <v>87</v>
      </c>
      <c r="AW26" s="4">
        <f t="shared" si="4"/>
        <v>167</v>
      </c>
      <c r="AX26" s="4">
        <f t="shared" si="4"/>
        <v>375</v>
      </c>
      <c r="AY26" s="5">
        <f t="shared" si="5"/>
        <v>104.16666666666667</v>
      </c>
      <c r="AZ26" s="5">
        <f t="shared" si="6"/>
        <v>142.16666666666666</v>
      </c>
      <c r="BA26" s="5">
        <f t="shared" si="7"/>
        <v>128.75</v>
      </c>
      <c r="BB26" s="6">
        <f t="shared" si="8"/>
        <v>1.1042071197411003</v>
      </c>
      <c r="BC26" s="6"/>
      <c r="BD26" s="30">
        <v>17.546729787458819</v>
      </c>
      <c r="BE26" s="30">
        <v>112.95707300676615</v>
      </c>
    </row>
    <row r="27" spans="1:57">
      <c r="A27" s="7"/>
      <c r="B27" s="8" t="s">
        <v>21</v>
      </c>
      <c r="C27" s="9">
        <v>180</v>
      </c>
      <c r="D27" s="10">
        <v>120</v>
      </c>
      <c r="E27" s="10">
        <v>130</v>
      </c>
      <c r="F27" s="10">
        <v>160</v>
      </c>
      <c r="G27" s="10">
        <v>130</v>
      </c>
      <c r="H27" s="10">
        <v>160</v>
      </c>
      <c r="I27" s="10">
        <v>96</v>
      </c>
      <c r="J27" s="10">
        <v>284</v>
      </c>
      <c r="K27" s="10">
        <v>0</v>
      </c>
      <c r="L27" s="10">
        <v>0</v>
      </c>
      <c r="M27" s="10"/>
      <c r="N27" s="10">
        <v>0</v>
      </c>
      <c r="O27" s="9">
        <v>121</v>
      </c>
      <c r="P27" s="10">
        <v>158</v>
      </c>
      <c r="Q27" s="10">
        <v>151</v>
      </c>
      <c r="R27" s="10">
        <v>217</v>
      </c>
      <c r="S27" s="10">
        <v>113</v>
      </c>
      <c r="T27" s="10">
        <v>95</v>
      </c>
      <c r="U27" s="10">
        <v>123</v>
      </c>
      <c r="V27" s="10">
        <v>436</v>
      </c>
      <c r="W27" s="10">
        <v>-1</v>
      </c>
      <c r="X27" s="10">
        <v>1</v>
      </c>
      <c r="Y27" s="10"/>
      <c r="Z27" s="10">
        <v>1</v>
      </c>
      <c r="AA27" s="4">
        <f t="shared" si="3"/>
        <v>59</v>
      </c>
      <c r="AB27" s="4">
        <f t="shared" si="3"/>
        <v>-38</v>
      </c>
      <c r="AC27" s="4">
        <f t="shared" si="3"/>
        <v>-21</v>
      </c>
      <c r="AD27" s="4">
        <f t="shared" si="3"/>
        <v>-57</v>
      </c>
      <c r="AE27" s="4">
        <f t="shared" si="3"/>
        <v>17</v>
      </c>
      <c r="AF27" s="4">
        <f t="shared" si="3"/>
        <v>65</v>
      </c>
      <c r="AG27" s="4">
        <f t="shared" si="3"/>
        <v>-27</v>
      </c>
      <c r="AH27" s="4">
        <f t="shared" si="3"/>
        <v>-152</v>
      </c>
      <c r="AI27" s="4">
        <f t="shared" si="3"/>
        <v>1</v>
      </c>
      <c r="AJ27" s="4">
        <f t="shared" si="3"/>
        <v>-1</v>
      </c>
      <c r="AK27" s="4" t="str">
        <f t="shared" si="3"/>
        <v/>
      </c>
      <c r="AL27" s="4">
        <f t="shared" si="3"/>
        <v>-1</v>
      </c>
      <c r="AM27" s="4">
        <f t="shared" si="4"/>
        <v>59</v>
      </c>
      <c r="AN27" s="4">
        <f t="shared" si="4"/>
        <v>38</v>
      </c>
      <c r="AO27" s="4">
        <f t="shared" si="4"/>
        <v>21</v>
      </c>
      <c r="AP27" s="4">
        <f t="shared" si="4"/>
        <v>57</v>
      </c>
      <c r="AQ27" s="4">
        <f t="shared" si="4"/>
        <v>17</v>
      </c>
      <c r="AR27" s="4">
        <f t="shared" si="4"/>
        <v>65</v>
      </c>
      <c r="AS27" s="4">
        <f t="shared" si="4"/>
        <v>27</v>
      </c>
      <c r="AT27" s="4">
        <f t="shared" si="4"/>
        <v>152</v>
      </c>
      <c r="AU27" s="4">
        <f t="shared" si="4"/>
        <v>1</v>
      </c>
      <c r="AV27" s="4">
        <f t="shared" si="4"/>
        <v>1</v>
      </c>
      <c r="AW27" s="4" t="str">
        <f t="shared" si="4"/>
        <v/>
      </c>
      <c r="AX27" s="4">
        <f t="shared" si="4"/>
        <v>1</v>
      </c>
      <c r="AY27" s="5">
        <f t="shared" si="5"/>
        <v>-14.090909090909092</v>
      </c>
      <c r="AZ27" s="5">
        <f t="shared" si="6"/>
        <v>39.909090909090907</v>
      </c>
      <c r="BA27" s="5">
        <f t="shared" si="7"/>
        <v>128.63636363636363</v>
      </c>
      <c r="BB27" s="6">
        <f t="shared" si="8"/>
        <v>0.31024734982332158</v>
      </c>
      <c r="BC27" s="6"/>
      <c r="BD27" s="30">
        <v>4.9300772629517446</v>
      </c>
      <c r="BE27" s="30">
        <v>31.709360577621446</v>
      </c>
    </row>
    <row r="28" spans="1:57">
      <c r="A28" s="7"/>
      <c r="B28" s="8" t="s">
        <v>1</v>
      </c>
      <c r="C28" s="9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9">
        <v>1</v>
      </c>
      <c r="P28" s="10">
        <v>3</v>
      </c>
      <c r="Q28" s="10">
        <v>9</v>
      </c>
      <c r="R28" s="10">
        <v>2</v>
      </c>
      <c r="S28" s="10">
        <v>3</v>
      </c>
      <c r="T28" s="10">
        <v>243</v>
      </c>
      <c r="U28" s="10">
        <v>524</v>
      </c>
      <c r="V28" s="10">
        <v>252</v>
      </c>
      <c r="W28" s="10">
        <v>269</v>
      </c>
      <c r="X28" s="10">
        <v>138</v>
      </c>
      <c r="Y28" s="10">
        <v>67</v>
      </c>
      <c r="Z28" s="10">
        <v>19</v>
      </c>
      <c r="AA28" s="4">
        <f t="shared" si="3"/>
        <v>-1</v>
      </c>
      <c r="AB28" s="4">
        <f t="shared" si="3"/>
        <v>-3</v>
      </c>
      <c r="AC28" s="4">
        <f t="shared" si="3"/>
        <v>-9</v>
      </c>
      <c r="AD28" s="4">
        <f t="shared" si="3"/>
        <v>-2</v>
      </c>
      <c r="AE28" s="4">
        <f t="shared" si="3"/>
        <v>-3</v>
      </c>
      <c r="AF28" s="4">
        <f t="shared" si="3"/>
        <v>-243</v>
      </c>
      <c r="AG28" s="4">
        <f t="shared" si="3"/>
        <v>-524</v>
      </c>
      <c r="AH28" s="4">
        <f t="shared" si="3"/>
        <v>-252</v>
      </c>
      <c r="AI28" s="4">
        <f t="shared" si="3"/>
        <v>-269</v>
      </c>
      <c r="AJ28" s="4">
        <f t="shared" si="3"/>
        <v>-138</v>
      </c>
      <c r="AK28" s="4">
        <f t="shared" si="3"/>
        <v>-67</v>
      </c>
      <c r="AL28" s="4">
        <f t="shared" si="3"/>
        <v>-19</v>
      </c>
      <c r="AM28" s="4">
        <f t="shared" si="4"/>
        <v>1</v>
      </c>
      <c r="AN28" s="4">
        <f t="shared" si="4"/>
        <v>3</v>
      </c>
      <c r="AO28" s="4">
        <f t="shared" si="4"/>
        <v>9</v>
      </c>
      <c r="AP28" s="4">
        <f t="shared" si="4"/>
        <v>2</v>
      </c>
      <c r="AQ28" s="4">
        <f t="shared" si="4"/>
        <v>3</v>
      </c>
      <c r="AR28" s="4">
        <f t="shared" si="4"/>
        <v>243</v>
      </c>
      <c r="AS28" s="4">
        <f t="shared" si="4"/>
        <v>524</v>
      </c>
      <c r="AT28" s="4">
        <f t="shared" si="4"/>
        <v>252</v>
      </c>
      <c r="AU28" s="4">
        <f t="shared" si="4"/>
        <v>269</v>
      </c>
      <c r="AV28" s="4">
        <f t="shared" si="4"/>
        <v>138</v>
      </c>
      <c r="AW28" s="4">
        <f t="shared" si="4"/>
        <v>67</v>
      </c>
      <c r="AX28" s="4">
        <f t="shared" si="4"/>
        <v>19</v>
      </c>
      <c r="AY28" s="5">
        <f t="shared" si="5"/>
        <v>-127.5</v>
      </c>
      <c r="AZ28" s="5">
        <f t="shared" si="6"/>
        <v>127.5</v>
      </c>
      <c r="BA28" s="5">
        <f t="shared" si="7"/>
        <v>127.5</v>
      </c>
      <c r="BB28" s="6">
        <f t="shared" si="8"/>
        <v>1</v>
      </c>
      <c r="BC28" s="6"/>
      <c r="BD28" s="30">
        <v>15.890795733659951</v>
      </c>
      <c r="BE28" s="30">
        <v>101.30382280208218</v>
      </c>
    </row>
    <row r="29" spans="1:57">
      <c r="A29" s="7"/>
      <c r="B29" s="8" t="s">
        <v>16</v>
      </c>
      <c r="C29" s="9">
        <v>256</v>
      </c>
      <c r="D29" s="10">
        <v>626</v>
      </c>
      <c r="E29" s="10">
        <v>844</v>
      </c>
      <c r="F29" s="10">
        <v>280</v>
      </c>
      <c r="G29" s="10">
        <v>100</v>
      </c>
      <c r="H29" s="10">
        <v>850</v>
      </c>
      <c r="I29" s="10">
        <v>50</v>
      </c>
      <c r="J29" s="10">
        <v>50</v>
      </c>
      <c r="K29" s="10">
        <v>850</v>
      </c>
      <c r="L29" s="10">
        <v>1500</v>
      </c>
      <c r="M29" s="10">
        <v>3100</v>
      </c>
      <c r="N29" s="10">
        <v>27</v>
      </c>
      <c r="O29" s="9">
        <v>5</v>
      </c>
      <c r="P29" s="10">
        <v>512</v>
      </c>
      <c r="Q29" s="10">
        <v>107</v>
      </c>
      <c r="R29" s="10">
        <v>120</v>
      </c>
      <c r="S29" s="10">
        <v>1291</v>
      </c>
      <c r="T29" s="10">
        <v>12</v>
      </c>
      <c r="U29" s="10">
        <v>20</v>
      </c>
      <c r="V29" s="10">
        <v>43</v>
      </c>
      <c r="W29" s="10">
        <v>289</v>
      </c>
      <c r="X29" s="10">
        <v>1509</v>
      </c>
      <c r="Y29" s="10">
        <v>3111</v>
      </c>
      <c r="Z29" s="10">
        <v>55</v>
      </c>
      <c r="AA29" s="4">
        <f t="shared" si="3"/>
        <v>251</v>
      </c>
      <c r="AB29" s="4">
        <f t="shared" si="3"/>
        <v>114</v>
      </c>
      <c r="AC29" s="4">
        <f t="shared" si="3"/>
        <v>737</v>
      </c>
      <c r="AD29" s="4">
        <f t="shared" si="3"/>
        <v>160</v>
      </c>
      <c r="AE29" s="4">
        <f t="shared" si="3"/>
        <v>-1191</v>
      </c>
      <c r="AF29" s="4">
        <f t="shared" si="3"/>
        <v>838</v>
      </c>
      <c r="AG29" s="4">
        <f t="shared" si="3"/>
        <v>30</v>
      </c>
      <c r="AH29" s="4">
        <f t="shared" si="3"/>
        <v>7</v>
      </c>
      <c r="AI29" s="4">
        <f t="shared" si="3"/>
        <v>561</v>
      </c>
      <c r="AJ29" s="4">
        <f t="shared" si="3"/>
        <v>-9</v>
      </c>
      <c r="AK29" s="4">
        <f t="shared" si="3"/>
        <v>-11</v>
      </c>
      <c r="AL29" s="4">
        <f t="shared" si="3"/>
        <v>-28</v>
      </c>
      <c r="AM29" s="4">
        <f t="shared" si="4"/>
        <v>251</v>
      </c>
      <c r="AN29" s="4">
        <f t="shared" si="4"/>
        <v>114</v>
      </c>
      <c r="AO29" s="4">
        <f t="shared" si="4"/>
        <v>737</v>
      </c>
      <c r="AP29" s="4">
        <f t="shared" si="4"/>
        <v>160</v>
      </c>
      <c r="AQ29" s="4">
        <f t="shared" si="4"/>
        <v>1191</v>
      </c>
      <c r="AR29" s="4">
        <f t="shared" si="4"/>
        <v>838</v>
      </c>
      <c r="AS29" s="4">
        <f t="shared" si="4"/>
        <v>30</v>
      </c>
      <c r="AT29" s="4">
        <f t="shared" si="4"/>
        <v>7</v>
      </c>
      <c r="AU29" s="4">
        <f t="shared" si="4"/>
        <v>561</v>
      </c>
      <c r="AV29" s="4">
        <f t="shared" si="4"/>
        <v>9</v>
      </c>
      <c r="AW29" s="4">
        <f t="shared" si="4"/>
        <v>11</v>
      </c>
      <c r="AX29" s="4">
        <f t="shared" si="4"/>
        <v>28</v>
      </c>
      <c r="AY29" s="5">
        <f t="shared" si="5"/>
        <v>121.58333333333333</v>
      </c>
      <c r="AZ29" s="5">
        <f t="shared" si="6"/>
        <v>328.08333333333331</v>
      </c>
      <c r="BA29" s="5">
        <f t="shared" si="7"/>
        <v>589.5</v>
      </c>
      <c r="BB29" s="6">
        <f t="shared" si="8"/>
        <v>0.55654509471303359</v>
      </c>
      <c r="BC29" s="6"/>
      <c r="BD29" s="30">
        <v>8.8439444166552477</v>
      </c>
      <c r="BE29" s="30">
        <v>260.67526168091342</v>
      </c>
    </row>
    <row r="30" spans="1:57">
      <c r="A30" s="7"/>
      <c r="B30" s="8" t="s">
        <v>17</v>
      </c>
      <c r="C30" s="9">
        <v>246</v>
      </c>
      <c r="D30" s="10">
        <v>206</v>
      </c>
      <c r="E30" s="10">
        <v>217</v>
      </c>
      <c r="F30" s="10">
        <v>249</v>
      </c>
      <c r="G30" s="10">
        <v>251</v>
      </c>
      <c r="H30" s="10">
        <v>201</v>
      </c>
      <c r="I30" s="10">
        <v>255</v>
      </c>
      <c r="J30" s="10">
        <v>422</v>
      </c>
      <c r="K30" s="10">
        <v>6</v>
      </c>
      <c r="L30" s="10">
        <v>0</v>
      </c>
      <c r="M30" s="10">
        <v>0</v>
      </c>
      <c r="N30" s="10">
        <v>0</v>
      </c>
      <c r="O30" s="9">
        <v>178</v>
      </c>
      <c r="P30" s="10">
        <v>298</v>
      </c>
      <c r="Q30" s="10">
        <v>161</v>
      </c>
      <c r="R30" s="10">
        <v>218</v>
      </c>
      <c r="S30" s="10">
        <v>186</v>
      </c>
      <c r="T30" s="10">
        <v>335</v>
      </c>
      <c r="U30" s="10">
        <v>82</v>
      </c>
      <c r="V30" s="10">
        <v>458</v>
      </c>
      <c r="W30" s="10">
        <v>60</v>
      </c>
      <c r="X30" s="10">
        <v>53</v>
      </c>
      <c r="Y30" s="10">
        <v>-3</v>
      </c>
      <c r="Z30" s="10">
        <v>4</v>
      </c>
      <c r="AA30" s="4">
        <f t="shared" si="3"/>
        <v>68</v>
      </c>
      <c r="AB30" s="4">
        <f t="shared" si="3"/>
        <v>-92</v>
      </c>
      <c r="AC30" s="4">
        <f t="shared" si="3"/>
        <v>56</v>
      </c>
      <c r="AD30" s="4">
        <f t="shared" si="3"/>
        <v>31</v>
      </c>
      <c r="AE30" s="4">
        <f t="shared" si="3"/>
        <v>65</v>
      </c>
      <c r="AF30" s="4">
        <f t="shared" si="3"/>
        <v>-134</v>
      </c>
      <c r="AG30" s="4">
        <f t="shared" si="3"/>
        <v>173</v>
      </c>
      <c r="AH30" s="4">
        <f t="shared" si="3"/>
        <v>-36</v>
      </c>
      <c r="AI30" s="4">
        <f t="shared" si="3"/>
        <v>-54</v>
      </c>
      <c r="AJ30" s="4">
        <f t="shared" si="3"/>
        <v>-53</v>
      </c>
      <c r="AK30" s="4">
        <f t="shared" si="3"/>
        <v>3</v>
      </c>
      <c r="AL30" s="4">
        <f t="shared" si="3"/>
        <v>-4</v>
      </c>
      <c r="AM30" s="4">
        <f t="shared" si="4"/>
        <v>68</v>
      </c>
      <c r="AN30" s="4">
        <f t="shared" si="4"/>
        <v>92</v>
      </c>
      <c r="AO30" s="4">
        <f t="shared" si="4"/>
        <v>56</v>
      </c>
      <c r="AP30" s="4">
        <f t="shared" si="4"/>
        <v>31</v>
      </c>
      <c r="AQ30" s="4">
        <f t="shared" si="4"/>
        <v>65</v>
      </c>
      <c r="AR30" s="4">
        <f t="shared" si="4"/>
        <v>134</v>
      </c>
      <c r="AS30" s="4">
        <f t="shared" si="4"/>
        <v>173</v>
      </c>
      <c r="AT30" s="4">
        <f t="shared" si="4"/>
        <v>36</v>
      </c>
      <c r="AU30" s="4">
        <f t="shared" si="4"/>
        <v>54</v>
      </c>
      <c r="AV30" s="4">
        <f t="shared" si="4"/>
        <v>53</v>
      </c>
      <c r="AW30" s="4">
        <f t="shared" si="4"/>
        <v>3</v>
      </c>
      <c r="AX30" s="4">
        <f t="shared" si="4"/>
        <v>4</v>
      </c>
      <c r="AY30" s="5">
        <f t="shared" si="5"/>
        <v>1.9166666666666667</v>
      </c>
      <c r="AZ30" s="5">
        <f t="shared" si="6"/>
        <v>64.083333333333329</v>
      </c>
      <c r="BA30" s="5">
        <f t="shared" si="7"/>
        <v>169.16666666666666</v>
      </c>
      <c r="BB30" s="6">
        <f t="shared" si="8"/>
        <v>0.37881773399014779</v>
      </c>
      <c r="BC30" s="6"/>
      <c r="BD30" s="30">
        <v>6.019715231125371</v>
      </c>
      <c r="BE30" s="30">
        <v>50.916757996602094</v>
      </c>
    </row>
    <row r="31" spans="1:57">
      <c r="A31" s="7"/>
      <c r="B31" s="8" t="s">
        <v>18</v>
      </c>
      <c r="C31" s="9">
        <v>440</v>
      </c>
      <c r="D31" s="10">
        <v>445</v>
      </c>
      <c r="E31" s="10">
        <v>769</v>
      </c>
      <c r="F31" s="10">
        <v>515</v>
      </c>
      <c r="G31" s="10">
        <v>569</v>
      </c>
      <c r="H31" s="10">
        <v>690</v>
      </c>
      <c r="I31" s="10">
        <v>640</v>
      </c>
      <c r="J31" s="10">
        <v>175</v>
      </c>
      <c r="K31" s="10">
        <v>891</v>
      </c>
      <c r="L31" s="10">
        <v>775</v>
      </c>
      <c r="M31" s="10">
        <v>404</v>
      </c>
      <c r="N31" s="10">
        <v>0</v>
      </c>
      <c r="O31" s="9">
        <v>626</v>
      </c>
      <c r="P31" s="10">
        <v>354</v>
      </c>
      <c r="Q31" s="10">
        <v>725</v>
      </c>
      <c r="R31" s="10">
        <v>1195</v>
      </c>
      <c r="S31" s="10">
        <v>514</v>
      </c>
      <c r="T31" s="10">
        <v>762</v>
      </c>
      <c r="U31" s="10">
        <v>700</v>
      </c>
      <c r="V31" s="10">
        <v>131</v>
      </c>
      <c r="W31" s="10">
        <v>4021</v>
      </c>
      <c r="X31" s="10">
        <v>541</v>
      </c>
      <c r="Y31" s="10">
        <v>92</v>
      </c>
      <c r="Z31" s="10">
        <v>405</v>
      </c>
      <c r="AA31" s="4">
        <f t="shared" si="3"/>
        <v>-186</v>
      </c>
      <c r="AB31" s="4">
        <f t="shared" si="3"/>
        <v>91</v>
      </c>
      <c r="AC31" s="4">
        <f t="shared" si="3"/>
        <v>44</v>
      </c>
      <c r="AD31" s="4">
        <f t="shared" si="3"/>
        <v>-680</v>
      </c>
      <c r="AE31" s="4">
        <f t="shared" si="3"/>
        <v>55</v>
      </c>
      <c r="AF31" s="4">
        <f t="shared" si="3"/>
        <v>-72</v>
      </c>
      <c r="AG31" s="4">
        <f t="shared" si="3"/>
        <v>-60</v>
      </c>
      <c r="AH31" s="4">
        <f t="shared" si="3"/>
        <v>44</v>
      </c>
      <c r="AI31" s="4">
        <f t="shared" si="3"/>
        <v>-3130</v>
      </c>
      <c r="AJ31" s="4">
        <f t="shared" si="3"/>
        <v>234</v>
      </c>
      <c r="AK31" s="4">
        <f t="shared" si="3"/>
        <v>312</v>
      </c>
      <c r="AL31" s="4">
        <f t="shared" si="3"/>
        <v>-405</v>
      </c>
      <c r="AM31" s="4">
        <f t="shared" si="4"/>
        <v>186</v>
      </c>
      <c r="AN31" s="4">
        <f t="shared" si="4"/>
        <v>91</v>
      </c>
      <c r="AO31" s="4">
        <f t="shared" si="4"/>
        <v>44</v>
      </c>
      <c r="AP31" s="4">
        <f t="shared" si="4"/>
        <v>680</v>
      </c>
      <c r="AQ31" s="4">
        <f t="shared" si="4"/>
        <v>55</v>
      </c>
      <c r="AR31" s="4">
        <f t="shared" si="4"/>
        <v>72</v>
      </c>
      <c r="AS31" s="4">
        <f t="shared" si="4"/>
        <v>60</v>
      </c>
      <c r="AT31" s="4">
        <f t="shared" si="4"/>
        <v>44</v>
      </c>
      <c r="AU31" s="4">
        <f t="shared" si="4"/>
        <v>3130</v>
      </c>
      <c r="AV31" s="4">
        <f t="shared" si="4"/>
        <v>234</v>
      </c>
      <c r="AW31" s="4">
        <f t="shared" si="4"/>
        <v>312</v>
      </c>
      <c r="AX31" s="4">
        <f t="shared" si="4"/>
        <v>405</v>
      </c>
      <c r="AY31" s="5">
        <f t="shared" si="5"/>
        <v>-312.75</v>
      </c>
      <c r="AZ31" s="5">
        <f t="shared" si="6"/>
        <v>442.75</v>
      </c>
      <c r="BA31" s="5">
        <f t="shared" si="7"/>
        <v>838.83333333333337</v>
      </c>
      <c r="BB31" s="6">
        <f t="shared" si="8"/>
        <v>0.52781641168289284</v>
      </c>
      <c r="BC31" s="6"/>
      <c r="BD31" s="30">
        <v>8.3874227829262171</v>
      </c>
      <c r="BE31" s="30">
        <v>351.78249055389711</v>
      </c>
    </row>
    <row r="32" spans="1:57">
      <c r="A32" s="1" t="s">
        <v>22</v>
      </c>
      <c r="B32" s="14" t="s">
        <v>49</v>
      </c>
      <c r="C32" s="2">
        <v>2076</v>
      </c>
      <c r="D32" s="3">
        <v>3204</v>
      </c>
      <c r="E32" s="3">
        <v>3257</v>
      </c>
      <c r="F32" s="3">
        <v>2496</v>
      </c>
      <c r="G32" s="3">
        <v>1805</v>
      </c>
      <c r="H32" s="3">
        <v>3025</v>
      </c>
      <c r="I32" s="3">
        <v>2246</v>
      </c>
      <c r="J32" s="3">
        <v>4181</v>
      </c>
      <c r="K32" s="3">
        <v>4123</v>
      </c>
      <c r="L32" s="3">
        <v>4834</v>
      </c>
      <c r="M32" s="3">
        <v>7401</v>
      </c>
      <c r="N32" s="3">
        <v>900</v>
      </c>
      <c r="O32" s="2">
        <v>1303</v>
      </c>
      <c r="P32" s="3">
        <v>3014</v>
      </c>
      <c r="Q32" s="3">
        <v>2004</v>
      </c>
      <c r="R32" s="3">
        <v>3092</v>
      </c>
      <c r="S32" s="3">
        <v>3051</v>
      </c>
      <c r="T32" s="3">
        <v>1893</v>
      </c>
      <c r="U32" s="3">
        <v>2210</v>
      </c>
      <c r="V32" s="3">
        <v>5449</v>
      </c>
      <c r="W32" s="3">
        <v>5574</v>
      </c>
      <c r="X32" s="3">
        <v>5083</v>
      </c>
      <c r="Y32" s="3">
        <v>4632</v>
      </c>
      <c r="Z32" s="3">
        <v>1953</v>
      </c>
      <c r="AA32" s="4">
        <f t="shared" si="3"/>
        <v>773</v>
      </c>
      <c r="AB32" s="4">
        <f t="shared" si="3"/>
        <v>190</v>
      </c>
      <c r="AC32" s="4">
        <f t="shared" si="3"/>
        <v>1253</v>
      </c>
      <c r="AD32" s="4">
        <f t="shared" si="3"/>
        <v>-596</v>
      </c>
      <c r="AE32" s="4">
        <f t="shared" si="3"/>
        <v>-1246</v>
      </c>
      <c r="AF32" s="4">
        <f t="shared" si="3"/>
        <v>1132</v>
      </c>
      <c r="AG32" s="4">
        <f t="shared" si="3"/>
        <v>36</v>
      </c>
      <c r="AH32" s="4">
        <f t="shared" si="3"/>
        <v>-1268</v>
      </c>
      <c r="AI32" s="4">
        <f t="shared" si="3"/>
        <v>-1451</v>
      </c>
      <c r="AJ32" s="4">
        <f t="shared" si="3"/>
        <v>-249</v>
      </c>
      <c r="AK32" s="4">
        <f t="shared" si="3"/>
        <v>2769</v>
      </c>
      <c r="AL32" s="4">
        <f t="shared" si="3"/>
        <v>-1053</v>
      </c>
      <c r="AM32" s="4">
        <f t="shared" si="4"/>
        <v>773</v>
      </c>
      <c r="AN32" s="4">
        <f t="shared" si="4"/>
        <v>190</v>
      </c>
      <c r="AO32" s="4">
        <f t="shared" si="4"/>
        <v>1253</v>
      </c>
      <c r="AP32" s="4">
        <f t="shared" si="4"/>
        <v>596</v>
      </c>
      <c r="AQ32" s="4">
        <f t="shared" si="4"/>
        <v>1246</v>
      </c>
      <c r="AR32" s="4">
        <f t="shared" si="4"/>
        <v>1132</v>
      </c>
      <c r="AS32" s="4">
        <f t="shared" si="4"/>
        <v>36</v>
      </c>
      <c r="AT32" s="4">
        <f t="shared" si="4"/>
        <v>1268</v>
      </c>
      <c r="AU32" s="4">
        <f t="shared" si="4"/>
        <v>1451</v>
      </c>
      <c r="AV32" s="4">
        <f t="shared" si="4"/>
        <v>249</v>
      </c>
      <c r="AW32" s="4">
        <f t="shared" si="4"/>
        <v>2769</v>
      </c>
      <c r="AX32" s="4">
        <f t="shared" si="4"/>
        <v>1053</v>
      </c>
      <c r="AY32" s="5">
        <f t="shared" si="5"/>
        <v>24.166666666666668</v>
      </c>
      <c r="AZ32" s="5">
        <f t="shared" si="6"/>
        <v>1001.3333333333334</v>
      </c>
      <c r="BA32" s="5">
        <f t="shared" si="7"/>
        <v>3271.5</v>
      </c>
      <c r="BB32" s="6">
        <f t="shared" si="8"/>
        <v>0.30607774211625655</v>
      </c>
      <c r="BC32" s="6"/>
      <c r="BD32" s="30">
        <v>8.4243814165293145</v>
      </c>
      <c r="BE32" s="30">
        <v>1378.0181902087825</v>
      </c>
    </row>
    <row r="33" spans="1:57">
      <c r="A33" s="1" t="s">
        <v>23</v>
      </c>
      <c r="B33" s="1" t="s">
        <v>1</v>
      </c>
      <c r="C33" s="2">
        <v>0</v>
      </c>
      <c r="D33" s="3">
        <v>0</v>
      </c>
      <c r="E33" s="3">
        <v>0</v>
      </c>
      <c r="F33" s="3">
        <v>0</v>
      </c>
      <c r="G33" s="3">
        <v>0</v>
      </c>
      <c r="H33" s="3"/>
      <c r="I33" s="3"/>
      <c r="J33" s="3"/>
      <c r="K33" s="3"/>
      <c r="L33" s="3"/>
      <c r="M33" s="3"/>
      <c r="N33" s="3"/>
      <c r="O33" s="2">
        <v>2</v>
      </c>
      <c r="P33" s="3">
        <v>10</v>
      </c>
      <c r="Q33" s="3">
        <v>7</v>
      </c>
      <c r="R33" s="3">
        <v>5</v>
      </c>
      <c r="S33" s="3">
        <v>1</v>
      </c>
      <c r="T33" s="3"/>
      <c r="U33" s="3"/>
      <c r="V33" s="3"/>
      <c r="W33" s="3"/>
      <c r="X33" s="3"/>
      <c r="Y33" s="3"/>
      <c r="Z33" s="3"/>
      <c r="AA33" s="4">
        <f t="shared" si="3"/>
        <v>-2</v>
      </c>
      <c r="AB33" s="4">
        <f t="shared" si="3"/>
        <v>-10</v>
      </c>
      <c r="AC33" s="4">
        <f t="shared" si="3"/>
        <v>-7</v>
      </c>
      <c r="AD33" s="4">
        <f t="shared" si="3"/>
        <v>-5</v>
      </c>
      <c r="AE33" s="4">
        <f t="shared" si="3"/>
        <v>-1</v>
      </c>
      <c r="AF33" s="4" t="str">
        <f t="shared" si="3"/>
        <v/>
      </c>
      <c r="AG33" s="4" t="str">
        <f t="shared" si="3"/>
        <v/>
      </c>
      <c r="AH33" s="4" t="str">
        <f t="shared" si="3"/>
        <v/>
      </c>
      <c r="AI33" s="4" t="str">
        <f t="shared" si="3"/>
        <v/>
      </c>
      <c r="AJ33" s="4" t="str">
        <f t="shared" si="3"/>
        <v/>
      </c>
      <c r="AK33" s="4" t="str">
        <f t="shared" si="3"/>
        <v/>
      </c>
      <c r="AL33" s="4" t="str">
        <f t="shared" si="3"/>
        <v/>
      </c>
      <c r="AM33" s="4">
        <f t="shared" si="4"/>
        <v>2</v>
      </c>
      <c r="AN33" s="4">
        <f t="shared" si="4"/>
        <v>10</v>
      </c>
      <c r="AO33" s="4">
        <f t="shared" si="4"/>
        <v>7</v>
      </c>
      <c r="AP33" s="4">
        <f t="shared" si="4"/>
        <v>5</v>
      </c>
      <c r="AQ33" s="4">
        <f t="shared" si="4"/>
        <v>1</v>
      </c>
      <c r="AR33" s="4" t="str">
        <f t="shared" si="4"/>
        <v/>
      </c>
      <c r="AS33" s="4" t="str">
        <f t="shared" si="4"/>
        <v/>
      </c>
      <c r="AT33" s="4" t="str">
        <f t="shared" si="4"/>
        <v/>
      </c>
      <c r="AU33" s="4" t="str">
        <f t="shared" si="4"/>
        <v/>
      </c>
      <c r="AV33" s="4" t="str">
        <f t="shared" si="4"/>
        <v/>
      </c>
      <c r="AW33" s="4" t="str">
        <f t="shared" si="4"/>
        <v/>
      </c>
      <c r="AX33" s="4" t="str">
        <f t="shared" si="4"/>
        <v/>
      </c>
      <c r="AY33" s="5">
        <f t="shared" si="5"/>
        <v>-5</v>
      </c>
      <c r="AZ33" s="5">
        <f t="shared" si="6"/>
        <v>5</v>
      </c>
      <c r="BA33" s="5">
        <f t="shared" si="7"/>
        <v>5</v>
      </c>
      <c r="BB33" s="6">
        <f t="shared" si="8"/>
        <v>1</v>
      </c>
      <c r="BC33" s="6"/>
      <c r="BD33" s="30">
        <v>15.890795733659951</v>
      </c>
      <c r="BE33" s="30">
        <v>3.9726989334149874</v>
      </c>
    </row>
    <row r="34" spans="1:57">
      <c r="A34" s="7"/>
      <c r="B34" s="8" t="s">
        <v>2</v>
      </c>
      <c r="C34" s="9">
        <v>1150</v>
      </c>
      <c r="D34" s="10">
        <v>1091</v>
      </c>
      <c r="E34" s="10">
        <v>1116</v>
      </c>
      <c r="F34" s="10">
        <v>700</v>
      </c>
      <c r="G34" s="10">
        <v>516</v>
      </c>
      <c r="H34" s="10">
        <v>600</v>
      </c>
      <c r="I34" s="10">
        <v>1216</v>
      </c>
      <c r="J34" s="10">
        <v>0</v>
      </c>
      <c r="K34" s="10">
        <v>0</v>
      </c>
      <c r="L34" s="10">
        <v>0</v>
      </c>
      <c r="M34" s="10">
        <v>192</v>
      </c>
      <c r="N34" s="10">
        <v>0</v>
      </c>
      <c r="O34" s="9">
        <v>608</v>
      </c>
      <c r="P34" s="10">
        <v>618</v>
      </c>
      <c r="Q34" s="10">
        <v>1031</v>
      </c>
      <c r="R34" s="10">
        <v>539</v>
      </c>
      <c r="S34" s="10">
        <v>577</v>
      </c>
      <c r="T34" s="10">
        <v>1276</v>
      </c>
      <c r="U34" s="10">
        <v>325</v>
      </c>
      <c r="V34" s="10">
        <v>624</v>
      </c>
      <c r="W34" s="10">
        <v>-5</v>
      </c>
      <c r="X34" s="10">
        <v>479</v>
      </c>
      <c r="Y34" s="10">
        <v>167</v>
      </c>
      <c r="Z34" s="10">
        <v>-4</v>
      </c>
      <c r="AA34" s="4">
        <f t="shared" si="3"/>
        <v>542</v>
      </c>
      <c r="AB34" s="4">
        <f t="shared" si="3"/>
        <v>473</v>
      </c>
      <c r="AC34" s="4">
        <f t="shared" si="3"/>
        <v>85</v>
      </c>
      <c r="AD34" s="4">
        <f t="shared" si="3"/>
        <v>161</v>
      </c>
      <c r="AE34" s="4">
        <f t="shared" si="3"/>
        <v>-61</v>
      </c>
      <c r="AF34" s="4">
        <f t="shared" si="3"/>
        <v>-676</v>
      </c>
      <c r="AG34" s="4">
        <f t="shared" si="3"/>
        <v>891</v>
      </c>
      <c r="AH34" s="4">
        <f t="shared" si="3"/>
        <v>-624</v>
      </c>
      <c r="AI34" s="4">
        <f t="shared" si="3"/>
        <v>5</v>
      </c>
      <c r="AJ34" s="4">
        <f t="shared" si="3"/>
        <v>-479</v>
      </c>
      <c r="AK34" s="4">
        <f t="shared" si="3"/>
        <v>25</v>
      </c>
      <c r="AL34" s="4">
        <f t="shared" si="3"/>
        <v>4</v>
      </c>
      <c r="AM34" s="4">
        <f t="shared" si="4"/>
        <v>542</v>
      </c>
      <c r="AN34" s="4">
        <f t="shared" si="4"/>
        <v>473</v>
      </c>
      <c r="AO34" s="4">
        <f t="shared" si="4"/>
        <v>85</v>
      </c>
      <c r="AP34" s="4">
        <f t="shared" si="4"/>
        <v>161</v>
      </c>
      <c r="AQ34" s="4">
        <f t="shared" si="4"/>
        <v>61</v>
      </c>
      <c r="AR34" s="4">
        <f t="shared" si="4"/>
        <v>676</v>
      </c>
      <c r="AS34" s="4">
        <f t="shared" si="4"/>
        <v>891</v>
      </c>
      <c r="AT34" s="4">
        <f t="shared" si="4"/>
        <v>624</v>
      </c>
      <c r="AU34" s="4">
        <f t="shared" si="4"/>
        <v>5</v>
      </c>
      <c r="AV34" s="4">
        <f t="shared" si="4"/>
        <v>479</v>
      </c>
      <c r="AW34" s="4">
        <f t="shared" si="4"/>
        <v>25</v>
      </c>
      <c r="AX34" s="4">
        <f t="shared" si="4"/>
        <v>4</v>
      </c>
      <c r="AY34" s="5">
        <f t="shared" si="5"/>
        <v>28.833333333333332</v>
      </c>
      <c r="AZ34" s="5">
        <f t="shared" si="6"/>
        <v>335.5</v>
      </c>
      <c r="BA34" s="5">
        <f t="shared" si="7"/>
        <v>519.58333333333337</v>
      </c>
      <c r="BB34" s="6">
        <f t="shared" si="8"/>
        <v>0.6457097032878909</v>
      </c>
      <c r="BC34" s="6"/>
      <c r="BD34" s="30">
        <v>10.26084099819005</v>
      </c>
      <c r="BE34" s="30">
        <v>266.56809843214569</v>
      </c>
    </row>
    <row r="35" spans="1:57">
      <c r="A35" s="1" t="s">
        <v>24</v>
      </c>
      <c r="B35" s="14" t="s">
        <v>49</v>
      </c>
      <c r="C35" s="2">
        <v>1150</v>
      </c>
      <c r="D35" s="3">
        <v>1091</v>
      </c>
      <c r="E35" s="3">
        <v>1116</v>
      </c>
      <c r="F35" s="3">
        <v>700</v>
      </c>
      <c r="G35" s="3">
        <v>516</v>
      </c>
      <c r="H35" s="3">
        <v>600</v>
      </c>
      <c r="I35" s="3">
        <v>1216</v>
      </c>
      <c r="J35" s="3">
        <v>0</v>
      </c>
      <c r="K35" s="3">
        <v>0</v>
      </c>
      <c r="L35" s="3">
        <v>0</v>
      </c>
      <c r="M35" s="3">
        <v>192</v>
      </c>
      <c r="N35" s="3">
        <v>0</v>
      </c>
      <c r="O35" s="2">
        <v>610</v>
      </c>
      <c r="P35" s="3">
        <v>628</v>
      </c>
      <c r="Q35" s="3">
        <v>1038</v>
      </c>
      <c r="R35" s="3">
        <v>544</v>
      </c>
      <c r="S35" s="3">
        <v>578</v>
      </c>
      <c r="T35" s="3">
        <v>1276</v>
      </c>
      <c r="U35" s="3">
        <v>325</v>
      </c>
      <c r="V35" s="3">
        <v>624</v>
      </c>
      <c r="W35" s="3">
        <v>-5</v>
      </c>
      <c r="X35" s="3">
        <v>479</v>
      </c>
      <c r="Y35" s="3">
        <v>167</v>
      </c>
      <c r="Z35" s="3">
        <v>-4</v>
      </c>
      <c r="AA35" s="4">
        <f t="shared" si="3"/>
        <v>540</v>
      </c>
      <c r="AB35" s="4">
        <f t="shared" si="3"/>
        <v>463</v>
      </c>
      <c r="AC35" s="4">
        <f t="shared" si="3"/>
        <v>78</v>
      </c>
      <c r="AD35" s="4">
        <f t="shared" si="3"/>
        <v>156</v>
      </c>
      <c r="AE35" s="4">
        <f t="shared" si="3"/>
        <v>-62</v>
      </c>
      <c r="AF35" s="4">
        <f t="shared" si="3"/>
        <v>-676</v>
      </c>
      <c r="AG35" s="4">
        <f t="shared" si="3"/>
        <v>891</v>
      </c>
      <c r="AH35" s="4">
        <f t="shared" si="3"/>
        <v>-624</v>
      </c>
      <c r="AI35" s="4">
        <f t="shared" si="3"/>
        <v>5</v>
      </c>
      <c r="AJ35" s="4">
        <f t="shared" si="3"/>
        <v>-479</v>
      </c>
      <c r="AK35" s="4">
        <f t="shared" si="3"/>
        <v>25</v>
      </c>
      <c r="AL35" s="4">
        <f t="shared" si="3"/>
        <v>4</v>
      </c>
      <c r="AM35" s="4">
        <f t="shared" si="4"/>
        <v>540</v>
      </c>
      <c r="AN35" s="4">
        <f t="shared" si="4"/>
        <v>463</v>
      </c>
      <c r="AO35" s="4">
        <f t="shared" si="4"/>
        <v>78</v>
      </c>
      <c r="AP35" s="4">
        <f t="shared" si="4"/>
        <v>156</v>
      </c>
      <c r="AQ35" s="4">
        <f t="shared" si="4"/>
        <v>62</v>
      </c>
      <c r="AR35" s="4">
        <f t="shared" si="4"/>
        <v>676</v>
      </c>
      <c r="AS35" s="4">
        <f t="shared" si="4"/>
        <v>891</v>
      </c>
      <c r="AT35" s="4">
        <f t="shared" si="4"/>
        <v>624</v>
      </c>
      <c r="AU35" s="4">
        <f t="shared" si="4"/>
        <v>5</v>
      </c>
      <c r="AV35" s="4">
        <f t="shared" si="4"/>
        <v>479</v>
      </c>
      <c r="AW35" s="4">
        <f t="shared" si="4"/>
        <v>25</v>
      </c>
      <c r="AX35" s="4">
        <f t="shared" si="4"/>
        <v>4</v>
      </c>
      <c r="AY35" s="5">
        <f t="shared" si="5"/>
        <v>26.75</v>
      </c>
      <c r="AZ35" s="5">
        <f t="shared" si="6"/>
        <v>333.58333333333331</v>
      </c>
      <c r="BA35" s="5">
        <f t="shared" si="7"/>
        <v>521.66666666666663</v>
      </c>
      <c r="BB35" s="6">
        <f t="shared" si="8"/>
        <v>0.63945686900958465</v>
      </c>
      <c r="BC35" s="6"/>
      <c r="BD35" s="30">
        <v>17.600197017626414</v>
      </c>
      <c r="BE35" s="30">
        <v>459.07180554308894</v>
      </c>
    </row>
    <row r="36" spans="1:57">
      <c r="A36" s="1" t="s">
        <v>25</v>
      </c>
      <c r="B36" s="1" t="s">
        <v>15</v>
      </c>
      <c r="C36" s="2">
        <v>100</v>
      </c>
      <c r="D36" s="3">
        <v>50</v>
      </c>
      <c r="E36" s="3">
        <v>50</v>
      </c>
      <c r="F36" s="3">
        <v>0</v>
      </c>
      <c r="G36" s="3">
        <v>0</v>
      </c>
      <c r="H36" s="3">
        <v>20</v>
      </c>
      <c r="I36" s="3">
        <v>90</v>
      </c>
      <c r="J36" s="3">
        <v>93</v>
      </c>
      <c r="K36" s="3">
        <v>70</v>
      </c>
      <c r="L36" s="3">
        <v>1340</v>
      </c>
      <c r="M36" s="3">
        <v>180</v>
      </c>
      <c r="N36" s="3"/>
      <c r="O36" s="2">
        <v>49</v>
      </c>
      <c r="P36" s="3">
        <v>141</v>
      </c>
      <c r="Q36" s="3">
        <v>40</v>
      </c>
      <c r="R36" s="3">
        <v>53</v>
      </c>
      <c r="S36" s="3">
        <v>33</v>
      </c>
      <c r="T36" s="3">
        <v>131</v>
      </c>
      <c r="U36" s="3">
        <v>69</v>
      </c>
      <c r="V36" s="3">
        <v>131</v>
      </c>
      <c r="W36" s="3">
        <v>268</v>
      </c>
      <c r="X36" s="3">
        <v>391</v>
      </c>
      <c r="Y36" s="3">
        <v>124</v>
      </c>
      <c r="Z36" s="3"/>
      <c r="AA36" s="4">
        <f t="shared" si="3"/>
        <v>51</v>
      </c>
      <c r="AB36" s="4">
        <f t="shared" si="3"/>
        <v>-91</v>
      </c>
      <c r="AC36" s="4">
        <f t="shared" si="3"/>
        <v>10</v>
      </c>
      <c r="AD36" s="4">
        <f t="shared" si="3"/>
        <v>-53</v>
      </c>
      <c r="AE36" s="4">
        <f t="shared" si="3"/>
        <v>-33</v>
      </c>
      <c r="AF36" s="4">
        <f t="shared" si="3"/>
        <v>-111</v>
      </c>
      <c r="AG36" s="4">
        <f t="shared" si="3"/>
        <v>21</v>
      </c>
      <c r="AH36" s="4">
        <f t="shared" si="3"/>
        <v>-38</v>
      </c>
      <c r="AI36" s="4">
        <f t="shared" si="3"/>
        <v>-198</v>
      </c>
      <c r="AJ36" s="4">
        <f t="shared" si="3"/>
        <v>949</v>
      </c>
      <c r="AK36" s="4">
        <f t="shared" si="3"/>
        <v>56</v>
      </c>
      <c r="AL36" s="4" t="str">
        <f t="shared" si="3"/>
        <v/>
      </c>
      <c r="AM36" s="4">
        <f t="shared" si="4"/>
        <v>51</v>
      </c>
      <c r="AN36" s="4">
        <f t="shared" si="4"/>
        <v>91</v>
      </c>
      <c r="AO36" s="4">
        <f t="shared" si="4"/>
        <v>10</v>
      </c>
      <c r="AP36" s="4">
        <f t="shared" si="4"/>
        <v>53</v>
      </c>
      <c r="AQ36" s="4">
        <f t="shared" si="4"/>
        <v>33</v>
      </c>
      <c r="AR36" s="4">
        <f t="shared" si="4"/>
        <v>111</v>
      </c>
      <c r="AS36" s="4">
        <f t="shared" si="4"/>
        <v>21</v>
      </c>
      <c r="AT36" s="4">
        <f t="shared" si="4"/>
        <v>38</v>
      </c>
      <c r="AU36" s="4">
        <f t="shared" si="4"/>
        <v>198</v>
      </c>
      <c r="AV36" s="4">
        <f t="shared" si="4"/>
        <v>949</v>
      </c>
      <c r="AW36" s="4">
        <f t="shared" si="4"/>
        <v>56</v>
      </c>
      <c r="AX36" s="4" t="str">
        <f t="shared" si="4"/>
        <v/>
      </c>
      <c r="AY36" s="5">
        <f t="shared" si="5"/>
        <v>51.18181818181818</v>
      </c>
      <c r="AZ36" s="5">
        <f t="shared" si="6"/>
        <v>146.45454545454547</v>
      </c>
      <c r="BA36" s="5">
        <f t="shared" si="7"/>
        <v>130</v>
      </c>
      <c r="BB36" s="6">
        <f t="shared" si="8"/>
        <v>1.1265734265734266</v>
      </c>
      <c r="BC36" s="6"/>
      <c r="BD36" s="30">
        <v>17.90214820064768</v>
      </c>
      <c r="BE36" s="30">
        <v>116.36396330420992</v>
      </c>
    </row>
    <row r="37" spans="1:57">
      <c r="A37" s="1" t="s">
        <v>26</v>
      </c>
      <c r="B37" s="14" t="s">
        <v>32</v>
      </c>
      <c r="C37" s="2">
        <v>100</v>
      </c>
      <c r="D37" s="3">
        <v>50</v>
      </c>
      <c r="E37" s="3">
        <v>50</v>
      </c>
      <c r="F37" s="3">
        <v>0</v>
      </c>
      <c r="G37" s="3">
        <v>0</v>
      </c>
      <c r="H37" s="3">
        <v>20</v>
      </c>
      <c r="I37" s="3">
        <v>90</v>
      </c>
      <c r="J37" s="3">
        <v>93</v>
      </c>
      <c r="K37" s="3">
        <v>70</v>
      </c>
      <c r="L37" s="3">
        <v>1340</v>
      </c>
      <c r="M37" s="3">
        <v>180</v>
      </c>
      <c r="N37" s="3"/>
      <c r="O37" s="2">
        <v>49</v>
      </c>
      <c r="P37" s="3">
        <v>141</v>
      </c>
      <c r="Q37" s="3">
        <v>40</v>
      </c>
      <c r="R37" s="3">
        <v>53</v>
      </c>
      <c r="S37" s="3">
        <v>33</v>
      </c>
      <c r="T37" s="3">
        <v>131</v>
      </c>
      <c r="U37" s="3">
        <v>69</v>
      </c>
      <c r="V37" s="3">
        <v>131</v>
      </c>
      <c r="W37" s="3">
        <v>268</v>
      </c>
      <c r="X37" s="3">
        <v>391</v>
      </c>
      <c r="Y37" s="3">
        <v>124</v>
      </c>
      <c r="Z37" s="3"/>
      <c r="AA37" s="4">
        <f t="shared" si="3"/>
        <v>51</v>
      </c>
      <c r="AB37" s="4">
        <f t="shared" si="3"/>
        <v>-91</v>
      </c>
      <c r="AC37" s="4">
        <f t="shared" si="3"/>
        <v>10</v>
      </c>
      <c r="AD37" s="4">
        <f t="shared" si="3"/>
        <v>-53</v>
      </c>
      <c r="AE37" s="4">
        <f t="shared" si="3"/>
        <v>-33</v>
      </c>
      <c r="AF37" s="4">
        <f t="shared" si="3"/>
        <v>-111</v>
      </c>
      <c r="AG37" s="4">
        <f t="shared" si="3"/>
        <v>21</v>
      </c>
      <c r="AH37" s="4">
        <f t="shared" si="3"/>
        <v>-38</v>
      </c>
      <c r="AI37" s="4">
        <f t="shared" si="3"/>
        <v>-198</v>
      </c>
      <c r="AJ37" s="4">
        <f t="shared" si="3"/>
        <v>949</v>
      </c>
      <c r="AK37" s="4">
        <f t="shared" si="3"/>
        <v>56</v>
      </c>
      <c r="AL37" s="4" t="str">
        <f t="shared" si="3"/>
        <v/>
      </c>
      <c r="AM37" s="4">
        <f t="shared" si="4"/>
        <v>51</v>
      </c>
      <c r="AN37" s="4">
        <f t="shared" si="4"/>
        <v>91</v>
      </c>
      <c r="AO37" s="4">
        <f t="shared" si="4"/>
        <v>10</v>
      </c>
      <c r="AP37" s="4">
        <f t="shared" si="4"/>
        <v>53</v>
      </c>
      <c r="AQ37" s="4">
        <f t="shared" si="4"/>
        <v>33</v>
      </c>
      <c r="AR37" s="4">
        <f t="shared" si="4"/>
        <v>111</v>
      </c>
      <c r="AS37" s="4">
        <f t="shared" si="4"/>
        <v>21</v>
      </c>
      <c r="AT37" s="4">
        <f t="shared" si="4"/>
        <v>38</v>
      </c>
      <c r="AU37" s="4">
        <f t="shared" si="4"/>
        <v>198</v>
      </c>
      <c r="AV37" s="4">
        <f t="shared" si="4"/>
        <v>949</v>
      </c>
      <c r="AW37" s="4">
        <f t="shared" si="4"/>
        <v>56</v>
      </c>
      <c r="AX37" s="4" t="str">
        <f t="shared" si="4"/>
        <v/>
      </c>
      <c r="AY37" s="5">
        <f t="shared" si="5"/>
        <v>51.18181818181818</v>
      </c>
      <c r="AZ37" s="5">
        <f t="shared" si="6"/>
        <v>146.45454545454547</v>
      </c>
      <c r="BA37" s="5">
        <f t="shared" si="7"/>
        <v>130</v>
      </c>
      <c r="BB37" s="6">
        <f t="shared" si="8"/>
        <v>1.1265734265734266</v>
      </c>
      <c r="BC37" s="6"/>
      <c r="BD37" s="30">
        <v>35.80429640129536</v>
      </c>
      <c r="BE37" s="30">
        <v>232.72792660841984</v>
      </c>
    </row>
    <row r="38" spans="1:57">
      <c r="BD38" s="30"/>
      <c r="BE38" s="30"/>
    </row>
    <row r="39" spans="1:57">
      <c r="BD39" s="30"/>
      <c r="BE39" s="3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workbookViewId="0">
      <selection activeCell="A7" sqref="A7"/>
    </sheetView>
  </sheetViews>
  <sheetFormatPr baseColWidth="10" defaultRowHeight="15"/>
  <sheetData>
    <row r="1" spans="1:4">
      <c r="A1" t="s">
        <v>50</v>
      </c>
      <c r="B1" t="s">
        <v>53</v>
      </c>
      <c r="C1" t="s">
        <v>51</v>
      </c>
      <c r="D1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>
      <selection activeCell="C6" sqref="C6"/>
    </sheetView>
  </sheetViews>
  <sheetFormatPr baseColWidth="10" defaultRowHeight="15"/>
  <sheetData>
    <row r="1" spans="1:4">
      <c r="A1" t="s">
        <v>50</v>
      </c>
      <c r="B1" t="s">
        <v>53</v>
      </c>
      <c r="C1" t="s">
        <v>51</v>
      </c>
      <c r="D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Marche</vt:lpstr>
      <vt:lpstr>Usine</vt:lpstr>
    </vt:vector>
  </TitlesOfParts>
  <Company>Groupe SEB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tlevron</dc:creator>
  <cp:lastModifiedBy>tlevron</cp:lastModifiedBy>
  <dcterms:created xsi:type="dcterms:W3CDTF">2016-05-03T09:13:06Z</dcterms:created>
  <dcterms:modified xsi:type="dcterms:W3CDTF">2016-05-04T10:27:13Z</dcterms:modified>
</cp:coreProperties>
</file>