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T6KA\Documents\Prob excel\"/>
    </mc:Choice>
  </mc:AlternateContent>
  <bookViews>
    <workbookView xWindow="0" yWindow="0" windowWidth="20490" windowHeight="7455"/>
  </bookViews>
  <sheets>
    <sheet name="Sheet1" sheetId="1" r:id="rId1"/>
  </sheets>
  <definedNames>
    <definedName name="_xlnm._FilterDatabase" localSheetId="0" hidden="1">Sheet1!$A$4:$J$8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2" i="1"/>
  <c r="F2" i="1"/>
  <c r="G5" i="1"/>
  <c r="H5" i="1" s="1"/>
  <c r="G6" i="1"/>
  <c r="H6" i="1" s="1"/>
  <c r="G7" i="1"/>
  <c r="H7" i="1" s="1"/>
  <c r="G8" i="1"/>
  <c r="H8" i="1" s="1"/>
  <c r="J6" i="1" l="1"/>
  <c r="J5" i="1"/>
  <c r="G2" i="1"/>
  <c r="J8" i="1"/>
  <c r="J7" i="1"/>
  <c r="J2" i="1" l="1"/>
</calcChain>
</file>

<file path=xl/sharedStrings.xml><?xml version="1.0" encoding="utf-8"?>
<sst xmlns="http://schemas.openxmlformats.org/spreadsheetml/2006/main" count="31" uniqueCount="26">
  <si>
    <t>EQUIPMENT</t>
  </si>
  <si>
    <t>E&amp;S</t>
  </si>
  <si>
    <t>NS</t>
  </si>
  <si>
    <t>Fournisseur 4</t>
  </si>
  <si>
    <t>Fournisseur 3</t>
  </si>
  <si>
    <t>CHEMICALS</t>
  </si>
  <si>
    <t>Fournisseur 2</t>
  </si>
  <si>
    <t>COFFEE</t>
  </si>
  <si>
    <t>F&amp;B</t>
  </si>
  <si>
    <t>Fournisseur 1</t>
  </si>
  <si>
    <t>AV</t>
  </si>
  <si>
    <t xml:space="preserve">Potential rebate </t>
  </si>
  <si>
    <t xml:space="preserve">% Rebate </t>
  </si>
  <si>
    <t>%</t>
  </si>
  <si>
    <t>Diff $</t>
  </si>
  <si>
    <t>FUP Spend $</t>
  </si>
  <si>
    <t>GB Spend $</t>
  </si>
  <si>
    <t>Sub category</t>
  </si>
  <si>
    <t xml:space="preserve">Category  </t>
  </si>
  <si>
    <t xml:space="preserve">Vendors </t>
  </si>
  <si>
    <t>Type</t>
  </si>
  <si>
    <t xml:space="preserve">Total Potential rebate </t>
  </si>
  <si>
    <t xml:space="preserve">Difference </t>
  </si>
  <si>
    <t xml:space="preserve">FUP report </t>
  </si>
  <si>
    <t xml:space="preserve">GB report </t>
  </si>
  <si>
    <t>Number of Vendor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</si>
</sst>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(* #,##0.00_);_(* \(#,##0.00\);_(* &quot;-&quot;??_);_(@_)"/>
    <numFmt numFmtId="164" formatCode="_(* #,##0_);_(* \(#,##0\);_(* &quot;-&quot;??_);_(@_)"/>
    <numFmt numFmtId="165" formatCode="_([$$-409]* #,##0.00_);_([$$-409]* \(#,##0.00\);_([$$-409]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164" fontId="0" fillId="0" borderId="1" xfId="1" applyNumberFormat="1" applyFont="1" applyBorder="1" applyAlignment="1">
      <alignment horizontal="center" vertical="center"/>
    </xf>
    <xf numFmtId="10" fontId="0" fillId="0" borderId="1" xfId="2" applyNumberFormat="1" applyFont="1" applyBorder="1" applyAlignment="1">
      <alignment horizontal="center" vertical="center"/>
    </xf>
    <xf numFmtId="9" fontId="0" fillId="0" borderId="1" xfId="2" applyFon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164" fontId="0" fillId="0" borderId="1" xfId="1" applyNumberFormat="1" applyFont="1" applyBorder="1" applyAlignment="1">
      <alignment vertical="center"/>
    </xf>
    <xf numFmtId="10" fontId="0" fillId="0" borderId="5" xfId="2" applyNumberFormat="1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43" fontId="0" fillId="0" borderId="5" xfId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64" fontId="3" fillId="2" borderId="8" xfId="1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43" fontId="3" fillId="2" borderId="8" xfId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 vertical="center"/>
    </xf>
    <xf numFmtId="165" fontId="0" fillId="0" borderId="8" xfId="1" applyNumberFormat="1" applyFont="1" applyBorder="1" applyAlignment="1">
      <alignment horizontal="center" vertical="center"/>
    </xf>
    <xf numFmtId="43" fontId="0" fillId="0" borderId="8" xfId="1" applyFont="1" applyBorder="1" applyAlignment="1">
      <alignment horizontal="center" vertical="center"/>
    </xf>
    <xf numFmtId="164" fontId="0" fillId="0" borderId="8" xfId="1" applyNumberFormat="1" applyFont="1" applyBorder="1" applyAlignment="1">
      <alignment horizontal="center" vertical="center"/>
    </xf>
    <xf numFmtId="37" fontId="0" fillId="0" borderId="8" xfId="1" applyNumberFormat="1" applyFont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43" fontId="2" fillId="3" borderId="8" xfId="1" applyFont="1" applyFill="1" applyBorder="1" applyAlignment="1">
      <alignment horizontal="center" vertical="center"/>
    </xf>
    <xf numFmtId="164" fontId="2" fillId="3" borderId="8" xfId="1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5" sqref="J15"/>
    </sheetView>
  </sheetViews>
  <sheetFormatPr defaultRowHeight="15" x14ac:dyDescent="0.25"/>
  <cols>
    <col min="2" max="2" width="35" bestFit="1" customWidth="1"/>
    <col min="3" max="3" width="12.5703125" bestFit="1" customWidth="1"/>
    <col min="4" max="4" width="11.5703125" bestFit="1" customWidth="1"/>
    <col min="5" max="5" width="16" bestFit="1" customWidth="1"/>
    <col min="6" max="6" width="17.140625" bestFit="1" customWidth="1"/>
    <col min="7" max="7" width="12.28515625" bestFit="1" customWidth="1"/>
    <col min="10" max="10" width="29" bestFit="1" customWidth="1"/>
  </cols>
  <sheetData>
    <row r="1" spans="1:10" ht="18.75" x14ac:dyDescent="0.25">
      <c r="B1" s="33" t="s">
        <v>25</v>
      </c>
      <c r="C1" s="25"/>
      <c r="D1" s="25"/>
      <c r="E1" s="32" t="s">
        <v>24</v>
      </c>
      <c r="F1" s="32" t="s">
        <v>23</v>
      </c>
      <c r="G1" s="31" t="s">
        <v>22</v>
      </c>
      <c r="H1" s="22"/>
      <c r="J1" s="30" t="s">
        <v>21</v>
      </c>
    </row>
    <row r="2" spans="1:10" x14ac:dyDescent="0.25">
      <c r="B2" s="29">
        <f>SUBTOTAL(3,B5:B88)</f>
        <v>4</v>
      </c>
      <c r="C2" s="25"/>
      <c r="D2" s="25"/>
      <c r="E2" s="28">
        <f>SUBTOTAL(9,E5:E88)</f>
        <v>393075.04000000004</v>
      </c>
      <c r="F2" s="28">
        <f>SUBTOTAL(9,F5:F88)</f>
        <v>433559.1</v>
      </c>
      <c r="G2" s="27">
        <f>E2-F2</f>
        <v>-40484.059999999939</v>
      </c>
      <c r="H2" s="22"/>
      <c r="J2" s="26">
        <f>SUMIF(J5:J72,"&gt;0")</f>
        <v>1693.2265000000007</v>
      </c>
    </row>
    <row r="3" spans="1:10" x14ac:dyDescent="0.25">
      <c r="C3" s="25"/>
      <c r="D3" s="25"/>
      <c r="E3" s="24"/>
      <c r="F3" s="24"/>
      <c r="G3" s="23"/>
      <c r="H3" s="22"/>
      <c r="J3" s="21"/>
    </row>
    <row r="4" spans="1:10" ht="37.5" x14ac:dyDescent="0.25">
      <c r="A4" s="18" t="s">
        <v>20</v>
      </c>
      <c r="B4" s="18" t="s">
        <v>19</v>
      </c>
      <c r="C4" s="18" t="s">
        <v>18</v>
      </c>
      <c r="D4" s="20" t="s">
        <v>17</v>
      </c>
      <c r="E4" s="17" t="s">
        <v>16</v>
      </c>
      <c r="F4" s="17" t="s">
        <v>15</v>
      </c>
      <c r="G4" s="19" t="s">
        <v>14</v>
      </c>
      <c r="H4" s="18" t="s">
        <v>13</v>
      </c>
      <c r="I4" s="18" t="s">
        <v>12</v>
      </c>
      <c r="J4" s="17" t="s">
        <v>11</v>
      </c>
    </row>
    <row r="5" spans="1:10" x14ac:dyDescent="0.25">
      <c r="A5" s="16" t="s">
        <v>10</v>
      </c>
      <c r="B5" s="7" t="s">
        <v>9</v>
      </c>
      <c r="C5" s="15" t="s">
        <v>8</v>
      </c>
      <c r="D5" s="14" t="s">
        <v>7</v>
      </c>
      <c r="E5" s="13">
        <v>43718.439999999995</v>
      </c>
      <c r="F5" s="13">
        <v>20736</v>
      </c>
      <c r="G5" s="12">
        <f>E5-F5</f>
        <v>22982.439999999995</v>
      </c>
      <c r="H5" s="11">
        <f>G5/E5</f>
        <v>0.52569213357109723</v>
      </c>
      <c r="I5" s="10">
        <v>0.01</v>
      </c>
      <c r="J5" s="1">
        <f>I5*G5</f>
        <v>229.82439999999997</v>
      </c>
    </row>
    <row r="6" spans="1:10" x14ac:dyDescent="0.25">
      <c r="A6" s="8" t="s">
        <v>2</v>
      </c>
      <c r="B6" s="7" t="s">
        <v>6</v>
      </c>
      <c r="C6" s="6" t="s">
        <v>1</v>
      </c>
      <c r="D6" s="5" t="s">
        <v>5</v>
      </c>
      <c r="E6" s="1">
        <v>156614.17000000001</v>
      </c>
      <c r="F6" s="1">
        <v>107834.09999999999</v>
      </c>
      <c r="G6" s="4">
        <f>E6-F6</f>
        <v>48780.070000000022</v>
      </c>
      <c r="H6" s="3">
        <f>G6/E6</f>
        <v>0.31146651672706255</v>
      </c>
      <c r="I6" s="2">
        <v>0.03</v>
      </c>
      <c r="J6" s="9">
        <f>I6*G6</f>
        <v>1463.4021000000007</v>
      </c>
    </row>
    <row r="7" spans="1:10" x14ac:dyDescent="0.25">
      <c r="A7" s="8" t="s">
        <v>10</v>
      </c>
      <c r="B7" s="7" t="s">
        <v>4</v>
      </c>
      <c r="C7" s="6" t="s">
        <v>1</v>
      </c>
      <c r="D7" s="5" t="s">
        <v>0</v>
      </c>
      <c r="E7" s="1">
        <v>49986.43</v>
      </c>
      <c r="F7" s="1">
        <v>54620</v>
      </c>
      <c r="G7" s="4">
        <f>E7-F7</f>
        <v>-4633.57</v>
      </c>
      <c r="H7" s="3">
        <f>G7/E7</f>
        <v>-9.2696557845799346E-2</v>
      </c>
      <c r="I7" s="2">
        <v>0.03</v>
      </c>
      <c r="J7" s="1">
        <f>I7*G7</f>
        <v>-139.00709999999998</v>
      </c>
    </row>
    <row r="8" spans="1:10" x14ac:dyDescent="0.25">
      <c r="A8" s="8" t="s">
        <v>2</v>
      </c>
      <c r="B8" s="7" t="s">
        <v>3</v>
      </c>
      <c r="C8" s="6" t="s">
        <v>1</v>
      </c>
      <c r="D8" s="5" t="s">
        <v>0</v>
      </c>
      <c r="E8" s="1">
        <v>142756</v>
      </c>
      <c r="F8" s="1">
        <v>250369</v>
      </c>
      <c r="G8" s="4">
        <f>E8-F8</f>
        <v>-107613</v>
      </c>
      <c r="H8" s="3">
        <f>G8/E8</f>
        <v>-0.75382470789318834</v>
      </c>
      <c r="I8" s="2">
        <v>0.02</v>
      </c>
      <c r="J8" s="1">
        <f>I8*G8</f>
        <v>-2152.2600000000002</v>
      </c>
    </row>
  </sheetData>
  <autoFilter ref="A4:J8"/>
  <conditionalFormatting sqref="H5:H8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5:H8">
    <cfRule type="colorScale" priority="6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Jirari - ACCOR-NA</dc:creator>
  <cp:lastModifiedBy>Mohamed Jirari - ACCOR-NA</cp:lastModifiedBy>
  <dcterms:created xsi:type="dcterms:W3CDTF">2016-05-02T19:31:33Z</dcterms:created>
  <dcterms:modified xsi:type="dcterms:W3CDTF">2016-05-02T19:33:41Z</dcterms:modified>
</cp:coreProperties>
</file>