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accidents du travails" sheetId="1" r:id="rId1"/>
    <sheet name="arrets maladies" sheetId="2" r:id="rId2"/>
    <sheet name="ne pas toucher" sheetId="3" r:id="rId3"/>
    <sheet name="Feuil4" sheetId="4" r:id="rId4"/>
  </sheets>
  <calcPr calcId="145621"/>
</workbook>
</file>

<file path=xl/calcChain.xml><?xml version="1.0" encoding="utf-8"?>
<calcChain xmlns="http://schemas.openxmlformats.org/spreadsheetml/2006/main">
  <c r="J31" i="2" l="1"/>
  <c r="A31" i="2"/>
  <c r="O33" i="1" l="1"/>
  <c r="K33" i="1" l="1"/>
  <c r="C35" i="1" s="1"/>
  <c r="A33" i="1"/>
</calcChain>
</file>

<file path=xl/sharedStrings.xml><?xml version="1.0" encoding="utf-8"?>
<sst xmlns="http://schemas.openxmlformats.org/spreadsheetml/2006/main" count="121" uniqueCount="113">
  <si>
    <t>Hommes</t>
  </si>
  <si>
    <t>Femmes</t>
  </si>
  <si>
    <t>18-25 ans</t>
  </si>
  <si>
    <t>25-35 ans</t>
  </si>
  <si>
    <t>35-45 ans</t>
  </si>
  <si>
    <t>45-55 ans</t>
  </si>
  <si>
    <t>55 ans et +</t>
  </si>
  <si>
    <t>plaie</t>
  </si>
  <si>
    <t>contusion</t>
  </si>
  <si>
    <t>lumbago</t>
  </si>
  <si>
    <t>entorse</t>
  </si>
  <si>
    <t>fracture</t>
  </si>
  <si>
    <t>brûlure</t>
  </si>
  <si>
    <t>piqûre</t>
  </si>
  <si>
    <t>présence d'un corps étranger</t>
  </si>
  <si>
    <t>lésions multiples</t>
  </si>
  <si>
    <t>oui</t>
  </si>
  <si>
    <t xml:space="preserve">non </t>
  </si>
  <si>
    <t>agent de maitrise</t>
  </si>
  <si>
    <t>employé</t>
  </si>
  <si>
    <t>ouvrier qualifié</t>
  </si>
  <si>
    <t>ouvrier non qualifié</t>
  </si>
  <si>
    <t>janvier</t>
  </si>
  <si>
    <t>avril</t>
  </si>
  <si>
    <t>septembre</t>
  </si>
  <si>
    <t>novembre</t>
  </si>
  <si>
    <t>juillet</t>
  </si>
  <si>
    <t>aout</t>
  </si>
  <si>
    <t>octobre</t>
  </si>
  <si>
    <t>fevrier</t>
  </si>
  <si>
    <t>mars</t>
  </si>
  <si>
    <t>mai</t>
  </si>
  <si>
    <t xml:space="preserve">juin </t>
  </si>
  <si>
    <t>decembre</t>
  </si>
  <si>
    <t>&gt; 3 jours</t>
  </si>
  <si>
    <t>3 et 6 jours</t>
  </si>
  <si>
    <t>1 à 2 semaines</t>
  </si>
  <si>
    <t>2 à 3 semaines</t>
  </si>
  <si>
    <t>3 à 4 semaines</t>
  </si>
  <si>
    <t>&lt; 1 moi</t>
  </si>
  <si>
    <t>&lt; 2 mois</t>
  </si>
  <si>
    <t>&lt; 3 mois</t>
  </si>
  <si>
    <t xml:space="preserve">&lt; 4 mois </t>
  </si>
  <si>
    <t>&lt; 5 mois</t>
  </si>
  <si>
    <t>&lt; 6 mois</t>
  </si>
  <si>
    <t>&lt; 7 mois</t>
  </si>
  <si>
    <t>&lt; 8 mois</t>
  </si>
  <si>
    <t>&lt; 9 mois</t>
  </si>
  <si>
    <t>&lt; 10 mois</t>
  </si>
  <si>
    <t>&lt; 11 mois</t>
  </si>
  <si>
    <t>&lt; 1 an</t>
  </si>
  <si>
    <t>Sexe</t>
  </si>
  <si>
    <t>Age</t>
  </si>
  <si>
    <t>nature de la lésions</t>
  </si>
  <si>
    <t>gauche</t>
  </si>
  <si>
    <t>droite</t>
  </si>
  <si>
    <t>les deux cotés</t>
  </si>
  <si>
    <t>tête</t>
  </si>
  <si>
    <t>cou</t>
  </si>
  <si>
    <t>dos</t>
  </si>
  <si>
    <t>menbre supérieur</t>
  </si>
  <si>
    <t>menbre inférieur</t>
  </si>
  <si>
    <t>tronc</t>
  </si>
  <si>
    <t>siège de la lésion</t>
  </si>
  <si>
    <t>arret</t>
  </si>
  <si>
    <t>Colonne1</t>
  </si>
  <si>
    <t>Colonne2</t>
  </si>
  <si>
    <t>Colonne3</t>
  </si>
  <si>
    <t>Colonne5</t>
  </si>
  <si>
    <t>Colonne6</t>
  </si>
  <si>
    <t>Colonne15</t>
  </si>
  <si>
    <t>Colonne16</t>
  </si>
  <si>
    <t>Colonne17</t>
  </si>
  <si>
    <t>Colonne18</t>
  </si>
  <si>
    <t>Colonne19</t>
  </si>
  <si>
    <t>Colonne22</t>
  </si>
  <si>
    <t>utilisations des machines</t>
  </si>
  <si>
    <t>choc</t>
  </si>
  <si>
    <t>chute</t>
  </si>
  <si>
    <t>Colonne52</t>
  </si>
  <si>
    <t xml:space="preserve">Causes </t>
  </si>
  <si>
    <t xml:space="preserve">lieux de l'accident </t>
  </si>
  <si>
    <t>date de l'accident</t>
  </si>
  <si>
    <t xml:space="preserve"> fin de l'ârret  travail </t>
  </si>
  <si>
    <t xml:space="preserve">taux de fréquence : </t>
  </si>
  <si>
    <t xml:space="preserve">taux de gravité : </t>
  </si>
  <si>
    <t>date début ârret</t>
  </si>
  <si>
    <t>date fin d'ârret</t>
  </si>
  <si>
    <t>obersavtions</t>
  </si>
  <si>
    <t>Tableau récapitulatif arrêt maladie DR LOMME</t>
  </si>
  <si>
    <t>Tableau récapitulatif accident du travail dr Lomme</t>
  </si>
  <si>
    <t>malaise</t>
  </si>
  <si>
    <t>formateur</t>
  </si>
  <si>
    <t>cadre</t>
  </si>
  <si>
    <t>apprenti</t>
  </si>
  <si>
    <t>technicien</t>
  </si>
  <si>
    <t>Colonne7</t>
  </si>
  <si>
    <t>Colonne8</t>
  </si>
  <si>
    <t>Nom</t>
  </si>
  <si>
    <t>Prénom</t>
  </si>
  <si>
    <t>Colonne23</t>
  </si>
  <si>
    <t>Nom du manager</t>
  </si>
  <si>
    <t>Emploi</t>
  </si>
  <si>
    <t>nombre de jours calendaires</t>
  </si>
  <si>
    <t xml:space="preserve"> début d'ârret travail</t>
  </si>
  <si>
    <t>Manager</t>
  </si>
  <si>
    <t>nombre jours calendaires</t>
  </si>
  <si>
    <t>Direction régional</t>
  </si>
  <si>
    <t>Sutr le site en dehors des bâtiments</t>
  </si>
  <si>
    <t>Trajet entre le domicile et le lieu de travail</t>
  </si>
  <si>
    <t>Trajet entre le travail et le lieu du repas</t>
  </si>
  <si>
    <t>Un déplacement pour l'employeur</t>
  </si>
  <si>
    <t>Bâtiment de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</si>
</sst>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2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/>
    <xf numFmtId="0" fontId="0" fillId="0" borderId="0" xfId="0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0" borderId="1" xfId="0" applyBorder="1" applyAlignment="1" applyProtection="1">
      <alignment horizontal="center"/>
    </xf>
    <xf numFmtId="0" fontId="0" fillId="2" borderId="5" xfId="0" applyFill="1" applyBorder="1" applyProtection="1"/>
    <xf numFmtId="0" fontId="0" fillId="2" borderId="0" xfId="0" applyFill="1" applyBorder="1" applyProtection="1"/>
    <xf numFmtId="0" fontId="0" fillId="0" borderId="1" xfId="0" applyBorder="1" applyProtection="1"/>
    <xf numFmtId="14" fontId="0" fillId="0" borderId="1" xfId="0" applyNumberFormat="1" applyBorder="1" applyAlignment="1" applyProtection="1">
      <alignment horizontal="center"/>
    </xf>
    <xf numFmtId="0" fontId="0" fillId="0" borderId="0" xfId="0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0" xfId="0" applyProtection="1"/>
    <xf numFmtId="0" fontId="0" fillId="2" borderId="4" xfId="0" applyFill="1" applyBorder="1" applyProtection="1"/>
    <xf numFmtId="0" fontId="0" fillId="0" borderId="1" xfId="0" applyFont="1" applyBorder="1" applyAlignment="1" applyProtection="1">
      <alignment horizontal="center" vertical="top"/>
    </xf>
    <xf numFmtId="0" fontId="0" fillId="0" borderId="0" xfId="0" applyAlignment="1" applyProtection="1">
      <alignment horizontal="center"/>
    </xf>
    <xf numFmtId="0" fontId="0" fillId="0" borderId="3" xfId="0" applyBorder="1" applyProtection="1"/>
    <xf numFmtId="0" fontId="0" fillId="0" borderId="2" xfId="0" applyBorder="1" applyProtection="1"/>
    <xf numFmtId="0" fontId="1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53"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border diagonalUp="0" diagonalDown="0" outline="0">
        <left/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 outline="0">
        <left/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 outline="0">
        <left/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 outline="0">
        <left/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 outline="0">
        <left/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4" name="Tableau4" displayName="Tableau4" ref="A3:O33" totalsRowShown="0" headerRowDxfId="52" dataDxfId="51">
  <tableColumns count="15">
    <tableColumn id="8" name="Colonne8" dataDxfId="50"/>
    <tableColumn id="7" name="Colonne7" dataDxfId="49" totalsRowDxfId="48"/>
    <tableColumn id="1" name="Colonne1" dataDxfId="47" totalsRowDxfId="46"/>
    <tableColumn id="2" name="Colonne2" dataDxfId="45" totalsRowDxfId="44"/>
    <tableColumn id="9" name="Colonne23" dataDxfId="43" totalsRowDxfId="42"/>
    <tableColumn id="3" name="Colonne3" dataDxfId="41" totalsRowDxfId="40"/>
    <tableColumn id="5" name="Colonne5" dataDxfId="39" totalsRowDxfId="38"/>
    <tableColumn id="37" name="Colonne52" dataDxfId="37" totalsRowDxfId="36"/>
    <tableColumn id="6" name="Colonne6" dataDxfId="35" totalsRowDxfId="34"/>
    <tableColumn id="15" name="Colonne15" dataDxfId="33" totalsRowDxfId="32"/>
    <tableColumn id="38" name="Colonne16" dataDxfId="31" totalsRowDxfId="30"/>
    <tableColumn id="53" name="Colonne17" dataDxfId="29" totalsRowDxfId="28"/>
    <tableColumn id="54" name="Colonne18" dataDxfId="27" totalsRowDxfId="26"/>
    <tableColumn id="55" name="Colonne19" dataDxfId="25" totalsRowDxfId="24"/>
    <tableColumn id="59" name="Colonne22" dataDxfId="23" totalsRow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J30" totalsRowShown="0" headerRowDxfId="21" dataDxfId="20">
  <tableColumns count="10">
    <tableColumn id="6" name="Nom" dataDxfId="19" totalsRowDxfId="18"/>
    <tableColumn id="5" name="Prénom" dataDxfId="17" totalsRowDxfId="16"/>
    <tableColumn id="1" name="Sexe" dataDxfId="15" totalsRowDxfId="14"/>
    <tableColumn id="2" name="Age" dataDxfId="13" totalsRowDxfId="12"/>
    <tableColumn id="10" name="Manager" dataDxfId="11" totalsRowDxfId="10"/>
    <tableColumn id="11" name="Emploi" dataDxfId="9" totalsRowDxfId="8"/>
    <tableColumn id="3" name="date début ârret" dataDxfId="7" totalsRowDxfId="6"/>
    <tableColumn id="4" name="date fin d'ârret" dataDxfId="5" totalsRowDxfId="4"/>
    <tableColumn id="7" name="nombre jours calendaires" dataDxfId="3" totalsRowDxfId="2"/>
    <tableColumn id="8" name="obersavtions" dataDxfId="1" totalsRow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O37"/>
  <sheetViews>
    <sheetView tabSelected="1" zoomScaleNormal="100" zoomScalePageLayoutView="110" workbookViewId="0">
      <selection activeCell="D35" sqref="D35"/>
    </sheetView>
  </sheetViews>
  <sheetFormatPr baseColWidth="10" defaultRowHeight="15" x14ac:dyDescent="0.25"/>
  <cols>
    <col min="1" max="1" width="9.140625" style="12" customWidth="1"/>
    <col min="2" max="2" width="11.5703125" style="12" customWidth="1"/>
    <col min="3" max="3" width="19.28515625" style="12" customWidth="1"/>
    <col min="4" max="4" width="20.5703125" style="12" customWidth="1"/>
    <col min="5" max="5" width="17.5703125" style="12" customWidth="1"/>
    <col min="6" max="6" width="18.85546875" style="12" customWidth="1"/>
    <col min="7" max="7" width="18.28515625" style="12" customWidth="1"/>
    <col min="8" max="8" width="21" style="12" customWidth="1"/>
    <col min="9" max="9" width="13.7109375" style="12" customWidth="1"/>
    <col min="10" max="10" width="38.85546875" style="12" customWidth="1"/>
    <col min="11" max="11" width="10.7109375" style="12" customWidth="1"/>
    <col min="12" max="12" width="25" style="12" customWidth="1"/>
    <col min="13" max="13" width="28.85546875" style="12" customWidth="1"/>
    <col min="14" max="14" width="26" style="12" customWidth="1"/>
    <col min="15" max="15" width="27.5703125" style="12" customWidth="1"/>
    <col min="16" max="16" width="39.140625" style="12" customWidth="1"/>
    <col min="17" max="16384" width="11.42578125" style="12"/>
  </cols>
  <sheetData>
    <row r="1" spans="1:15" x14ac:dyDescent="0.25">
      <c r="A1" s="23" t="s">
        <v>90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</row>
    <row r="2" spans="1:15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</row>
    <row r="3" spans="1:15" hidden="1" x14ac:dyDescent="0.25">
      <c r="A3" s="2" t="s">
        <v>97</v>
      </c>
      <c r="B3" s="2" t="s">
        <v>96</v>
      </c>
      <c r="C3" s="2" t="s">
        <v>65</v>
      </c>
      <c r="D3" s="2" t="s">
        <v>66</v>
      </c>
      <c r="E3" s="2" t="s">
        <v>100</v>
      </c>
      <c r="F3" s="2" t="s">
        <v>67</v>
      </c>
      <c r="G3" s="2" t="s">
        <v>68</v>
      </c>
      <c r="H3" s="12" t="s">
        <v>79</v>
      </c>
      <c r="I3" s="2" t="s">
        <v>69</v>
      </c>
      <c r="J3" s="2" t="s">
        <v>70</v>
      </c>
      <c r="K3" s="2" t="s">
        <v>71</v>
      </c>
      <c r="L3" s="2" t="s">
        <v>72</v>
      </c>
      <c r="M3" s="2" t="s">
        <v>73</v>
      </c>
      <c r="N3" s="2" t="s">
        <v>74</v>
      </c>
      <c r="O3" s="2" t="s">
        <v>75</v>
      </c>
    </row>
    <row r="4" spans="1:15" x14ac:dyDescent="0.25">
      <c r="A4" s="7" t="s">
        <v>98</v>
      </c>
      <c r="B4" s="7" t="s">
        <v>99</v>
      </c>
      <c r="C4" s="7" t="s">
        <v>51</v>
      </c>
      <c r="D4" s="7" t="s">
        <v>52</v>
      </c>
      <c r="E4" s="7" t="s">
        <v>101</v>
      </c>
      <c r="F4" s="7" t="s">
        <v>53</v>
      </c>
      <c r="G4" s="7" t="s">
        <v>63</v>
      </c>
      <c r="H4" s="7" t="s">
        <v>80</v>
      </c>
      <c r="I4" s="7" t="s">
        <v>102</v>
      </c>
      <c r="J4" s="7" t="s">
        <v>81</v>
      </c>
      <c r="K4" s="7" t="s">
        <v>64</v>
      </c>
      <c r="L4" s="7" t="s">
        <v>82</v>
      </c>
      <c r="M4" s="19" t="s">
        <v>104</v>
      </c>
      <c r="N4" s="7" t="s">
        <v>83</v>
      </c>
      <c r="O4" s="10" t="s">
        <v>103</v>
      </c>
    </row>
    <row r="5" spans="1:15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 t="s">
        <v>16</v>
      </c>
      <c r="L5" s="11"/>
      <c r="M5" s="11"/>
      <c r="N5" s="11"/>
      <c r="O5" s="7"/>
    </row>
    <row r="6" spans="1:15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 t="s">
        <v>17</v>
      </c>
      <c r="L6" s="7"/>
      <c r="M6" s="7"/>
      <c r="N6" s="10"/>
      <c r="O6" s="7"/>
    </row>
    <row r="7" spans="1:15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 t="s">
        <v>16</v>
      </c>
      <c r="L7" s="7"/>
      <c r="M7" s="7"/>
      <c r="N7" s="10"/>
      <c r="O7" s="7"/>
    </row>
    <row r="8" spans="1:15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10"/>
      <c r="O8" s="7"/>
    </row>
    <row r="9" spans="1:15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10"/>
      <c r="O9" s="7"/>
    </row>
    <row r="10" spans="1:15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10"/>
      <c r="O10" s="7"/>
    </row>
    <row r="11" spans="1:15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10"/>
      <c r="O11" s="7"/>
    </row>
    <row r="12" spans="1:15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10"/>
      <c r="O12" s="7"/>
    </row>
    <row r="13" spans="1:15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10"/>
      <c r="O13" s="7"/>
    </row>
    <row r="14" spans="1:15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10"/>
      <c r="O14" s="7"/>
    </row>
    <row r="15" spans="1:15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10"/>
      <c r="O15" s="7"/>
    </row>
    <row r="16" spans="1:15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10"/>
      <c r="O16" s="7"/>
    </row>
    <row r="17" spans="1:15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10"/>
      <c r="O17" s="7"/>
    </row>
    <row r="18" spans="1:15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10"/>
      <c r="O18" s="7"/>
    </row>
    <row r="19" spans="1:15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10"/>
      <c r="O19" s="7"/>
    </row>
    <row r="20" spans="1:15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10"/>
      <c r="O20" s="7"/>
    </row>
    <row r="21" spans="1:15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10"/>
      <c r="O21" s="7"/>
    </row>
    <row r="22" spans="1:15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10"/>
      <c r="O22" s="7"/>
    </row>
    <row r="23" spans="1:15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10"/>
      <c r="O23" s="7"/>
    </row>
    <row r="24" spans="1:15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10"/>
      <c r="O24" s="7"/>
    </row>
    <row r="25" spans="1:15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10"/>
      <c r="O25" s="7"/>
    </row>
    <row r="26" spans="1:15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10"/>
      <c r="O26" s="7"/>
    </row>
    <row r="27" spans="1:15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10"/>
      <c r="O27" s="7"/>
    </row>
    <row r="28" spans="1:15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10"/>
      <c r="O28" s="7"/>
    </row>
    <row r="29" spans="1:15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10"/>
      <c r="O29" s="7"/>
    </row>
    <row r="30" spans="1:15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10"/>
      <c r="O30" s="7"/>
    </row>
    <row r="31" spans="1:15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10"/>
      <c r="O31" s="7"/>
    </row>
    <row r="32" spans="1:15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10"/>
      <c r="O32" s="7"/>
    </row>
    <row r="33" spans="1:15" x14ac:dyDescent="0.25">
      <c r="A33" s="3">
        <f ca="1">COUNTIF(A5:A33,"&lt;&gt;")</f>
        <v>0</v>
      </c>
      <c r="B33" s="3"/>
      <c r="C33" s="3"/>
      <c r="D33" s="3"/>
      <c r="E33" s="3"/>
      <c r="F33" s="3"/>
      <c r="G33" s="3"/>
      <c r="H33" s="4"/>
      <c r="I33" s="3"/>
      <c r="J33" s="3"/>
      <c r="K33" s="3">
        <f>COUNTIF(K5:K32,"oui")</f>
        <v>2</v>
      </c>
      <c r="L33" s="4"/>
      <c r="M33" s="4"/>
      <c r="N33" s="4"/>
      <c r="O33" s="4">
        <f>SUM(O5:O32)</f>
        <v>0</v>
      </c>
    </row>
    <row r="34" spans="1:15" x14ac:dyDescent="0.25">
      <c r="A34" s="13"/>
      <c r="B34" s="6"/>
      <c r="C34" s="5"/>
      <c r="E34" s="13"/>
      <c r="F34" s="6"/>
      <c r="G34" s="5"/>
    </row>
    <row r="35" spans="1:15" x14ac:dyDescent="0.25">
      <c r="A35" s="13" t="s">
        <v>84</v>
      </c>
      <c r="B35" s="6"/>
      <c r="C35" s="8">
        <f>(K33*1000000)/(151.67*88)</f>
        <v>149.84685651264408</v>
      </c>
      <c r="D35" s="17"/>
      <c r="E35" s="18" t="s">
        <v>85</v>
      </c>
      <c r="F35" s="9"/>
      <c r="G35" s="5"/>
    </row>
    <row r="36" spans="1:15" x14ac:dyDescent="0.25">
      <c r="A36" s="13"/>
      <c r="B36" s="6"/>
      <c r="C36" s="5"/>
      <c r="E36" s="13"/>
      <c r="F36" s="6"/>
      <c r="G36" s="5"/>
    </row>
    <row r="37" spans="1:15" x14ac:dyDescent="0.25">
      <c r="A37" s="14"/>
      <c r="B37" s="15"/>
      <c r="C37" s="16"/>
      <c r="E37" s="14"/>
      <c r="F37" s="15"/>
      <c r="G37" s="16"/>
    </row>
  </sheetData>
  <mergeCells count="1">
    <mergeCell ref="A1:O2"/>
  </mergeCells>
  <pageMargins left="0.70866141732283472" right="0.70866141732283472" top="0.74803149606299213" bottom="0.74803149606299213" header="0.31496062992125984" footer="0.31496062992125984"/>
  <pageSetup paperSize="8" scale="75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'ne pas toucher'!$C$2:$C$6</xm:f>
          </x14:formula1>
          <xm:sqref>D5:D32</xm:sqref>
        </x14:dataValidation>
        <x14:dataValidation type="list" allowBlank="1" showInputMessage="1" showErrorMessage="1">
          <x14:formula1>
            <xm:f>'ne pas toucher'!$M$17:$M$22</xm:f>
          </x14:formula1>
          <xm:sqref>G5:G32</xm:sqref>
        </x14:dataValidation>
        <x14:dataValidation type="list" allowBlank="1" showInputMessage="1" showErrorMessage="1">
          <x14:formula1>
            <xm:f>'ne pas toucher'!$B$2:$B$3</xm:f>
          </x14:formula1>
          <xm:sqref>C5:C32</xm:sqref>
        </x14:dataValidation>
        <x14:dataValidation type="list" allowBlank="1" showInputMessage="1" showErrorMessage="1">
          <x14:formula1>
            <xm:f>'ne pas toucher'!$I$24:$I$26</xm:f>
          </x14:formula1>
          <xm:sqref>H5:H33</xm:sqref>
        </x14:dataValidation>
        <x14:dataValidation type="list" allowBlank="1" showInputMessage="1" showErrorMessage="1">
          <x14:formula1>
            <xm:f>'ne pas toucher'!$G$2:$G$3</xm:f>
          </x14:formula1>
          <xm:sqref>K5:K32</xm:sqref>
        </x14:dataValidation>
        <x14:dataValidation type="list" allowBlank="1" showInputMessage="1" showErrorMessage="1">
          <x14:formula1>
            <xm:f>'ne pas toucher'!$D$2:$D$11</xm:f>
          </x14:formula1>
          <xm:sqref>F5:F33</xm:sqref>
        </x14:dataValidation>
        <x14:dataValidation type="list" allowBlank="1" showInputMessage="1" showErrorMessage="1">
          <x14:formula1>
            <xm:f>'ne pas toucher'!$H$2:$H$9</xm:f>
          </x14:formula1>
          <xm:sqref>I5:I33</xm:sqref>
        </x14:dataValidation>
        <x14:dataValidation type="list" allowBlank="1" showInputMessage="1" showErrorMessage="1">
          <x14:formula1>
            <xm:f>'ne pas toucher'!$A$39:$A$44</xm:f>
          </x14:formula1>
          <xm:sqref>J5:J33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34998626667073579"/>
  </sheetPr>
  <dimension ref="A1:L31"/>
  <sheetViews>
    <sheetView workbookViewId="0">
      <selection activeCell="K31" sqref="K31"/>
    </sheetView>
  </sheetViews>
  <sheetFormatPr baseColWidth="10" defaultRowHeight="15" x14ac:dyDescent="0.25"/>
  <cols>
    <col min="1" max="1" width="17" customWidth="1"/>
    <col min="2" max="2" width="20.7109375" customWidth="1"/>
    <col min="3" max="3" width="22.28515625" customWidth="1"/>
    <col min="4" max="4" width="22.5703125" customWidth="1"/>
    <col min="5" max="5" width="27.85546875" customWidth="1"/>
    <col min="6" max="6" width="26.140625" customWidth="1"/>
    <col min="7" max="7" width="22.85546875" customWidth="1"/>
    <col min="8" max="8" width="19.42578125" customWidth="1"/>
    <col min="9" max="9" width="34.5703125" customWidth="1"/>
    <col min="10" max="10" width="23.85546875" customWidth="1"/>
    <col min="11" max="11" width="42.5703125" customWidth="1"/>
    <col min="12" max="12" width="44.140625" customWidth="1"/>
  </cols>
  <sheetData>
    <row r="1" spans="1:12" ht="15" customHeight="1" x14ac:dyDescent="0.25">
      <c r="A1" s="24" t="s">
        <v>89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</row>
    <row r="2" spans="1:12" ht="15" customHeight="1" x14ac:dyDescent="0.25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 x14ac:dyDescent="0.25">
      <c r="A3" s="20" t="s">
        <v>98</v>
      </c>
      <c r="B3" s="20" t="s">
        <v>99</v>
      </c>
      <c r="C3" s="20" t="s">
        <v>51</v>
      </c>
      <c r="D3" s="20" t="s">
        <v>52</v>
      </c>
      <c r="E3" s="20" t="s">
        <v>105</v>
      </c>
      <c r="F3" s="20" t="s">
        <v>102</v>
      </c>
      <c r="G3" s="20" t="s">
        <v>86</v>
      </c>
      <c r="H3" s="20" t="s">
        <v>87</v>
      </c>
      <c r="I3" s="20" t="s">
        <v>106</v>
      </c>
      <c r="J3" s="20" t="s">
        <v>88</v>
      </c>
    </row>
    <row r="4" spans="1:12" x14ac:dyDescent="0.25">
      <c r="A4" s="21"/>
      <c r="B4" s="21"/>
      <c r="C4" s="10"/>
      <c r="D4" s="10"/>
      <c r="E4" s="10"/>
      <c r="F4" s="10"/>
      <c r="G4" s="10"/>
      <c r="H4" s="10"/>
      <c r="I4" s="10"/>
      <c r="J4" s="10"/>
    </row>
    <row r="5" spans="1:12" x14ac:dyDescent="0.25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2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</row>
    <row r="7" spans="1:12" x14ac:dyDescent="0.25">
      <c r="A7" s="10"/>
      <c r="B7" s="10"/>
      <c r="C7" s="10"/>
      <c r="D7" s="10"/>
      <c r="E7" s="10"/>
      <c r="F7" s="10"/>
      <c r="G7" s="10"/>
      <c r="H7" s="10"/>
      <c r="I7" s="10"/>
      <c r="J7" s="10"/>
    </row>
    <row r="8" spans="1:12" x14ac:dyDescent="0.25">
      <c r="A8" s="10"/>
      <c r="B8" s="10"/>
      <c r="C8" s="10"/>
      <c r="D8" s="10"/>
      <c r="E8" s="10"/>
      <c r="F8" s="10"/>
      <c r="G8" s="10"/>
      <c r="H8" s="10"/>
      <c r="I8" s="10"/>
      <c r="J8" s="10"/>
    </row>
    <row r="9" spans="1:12" x14ac:dyDescent="0.25">
      <c r="A9" s="10"/>
      <c r="B9" s="10"/>
      <c r="C9" s="10"/>
      <c r="D9" s="10"/>
      <c r="E9" s="10"/>
      <c r="F9" s="10"/>
      <c r="G9" s="10"/>
      <c r="H9" s="10"/>
      <c r="I9" s="10"/>
      <c r="J9" s="10"/>
    </row>
    <row r="10" spans="1:12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</row>
    <row r="11" spans="1:12" x14ac:dyDescent="0.25">
      <c r="A11" s="10"/>
      <c r="B11" s="10"/>
      <c r="C11" s="10"/>
      <c r="D11" s="10"/>
      <c r="E11" s="10"/>
      <c r="F11" s="10"/>
      <c r="G11" s="10"/>
      <c r="H11" s="10"/>
      <c r="I11" s="10"/>
      <c r="J11" s="10"/>
    </row>
    <row r="12" spans="1:12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</row>
    <row r="13" spans="1:12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</row>
    <row r="14" spans="1:12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</row>
    <row r="15" spans="1:12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</row>
    <row r="16" spans="1:12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</row>
    <row r="17" spans="1:10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</row>
    <row r="18" spans="1:10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</row>
    <row r="19" spans="1:10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</row>
    <row r="20" spans="1:10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</row>
    <row r="21" spans="1:10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</row>
    <row r="22" spans="1:10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</row>
    <row r="25" spans="1:10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</row>
    <row r="26" spans="1:10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</row>
    <row r="27" spans="1:10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</row>
    <row r="28" spans="1:10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</row>
    <row r="29" spans="1:10" x14ac:dyDescent="0.25">
      <c r="A29" s="22"/>
      <c r="B29" s="22"/>
      <c r="C29" s="10"/>
      <c r="D29" s="10"/>
      <c r="E29" s="10"/>
      <c r="F29" s="10"/>
      <c r="G29" s="10"/>
      <c r="H29" s="10"/>
      <c r="I29" s="10"/>
      <c r="J29" s="10"/>
    </row>
    <row r="30" spans="1:10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</row>
    <row r="31" spans="1:10" x14ac:dyDescent="0.25">
      <c r="A31">
        <f>COUNTIF(Tableau2[Nom],"&lt;&gt;")</f>
        <v>0</v>
      </c>
      <c r="J31">
        <f>SUM(Tableau2[nombre jours calendaires])</f>
        <v>0</v>
      </c>
    </row>
  </sheetData>
  <mergeCells count="1">
    <mergeCell ref="A1:L2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'ne pas toucher'!$B$2:$B$3</xm:f>
          </x14:formula1>
          <xm:sqref>C4:C30</xm:sqref>
        </x14:dataValidation>
        <x14:dataValidation type="list" allowBlank="1" showInputMessage="1" showErrorMessage="1">
          <x14:formula1>
            <xm:f>'ne pas toucher'!$C$2:$C$6</xm:f>
          </x14:formula1>
          <xm:sqref>D4:D30</xm:sqref>
        </x14:dataValidation>
        <x14:dataValidation type="list" allowBlank="1" showInputMessage="1" showErrorMessage="1">
          <x14:formula1>
            <xm:f>'ne pas toucher'!$H$2:$H$9</xm:f>
          </x14:formula1>
          <xm:sqref>F4:F30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44"/>
  <sheetViews>
    <sheetView workbookViewId="0">
      <selection activeCell="B44" sqref="B44"/>
    </sheetView>
  </sheetViews>
  <sheetFormatPr baseColWidth="10" defaultRowHeight="15" x14ac:dyDescent="0.25"/>
  <cols>
    <col min="12" max="12" width="4.42578125" customWidth="1"/>
    <col min="13" max="13" width="16.7109375" customWidth="1"/>
  </cols>
  <sheetData>
    <row r="2" spans="2:11" x14ac:dyDescent="0.25">
      <c r="B2" t="s">
        <v>0</v>
      </c>
      <c r="C2" t="s">
        <v>2</v>
      </c>
      <c r="D2" t="s">
        <v>7</v>
      </c>
      <c r="G2" t="s">
        <v>16</v>
      </c>
      <c r="H2" t="s">
        <v>93</v>
      </c>
      <c r="J2" t="s">
        <v>22</v>
      </c>
      <c r="K2">
        <v>1</v>
      </c>
    </row>
    <row r="3" spans="2:11" x14ac:dyDescent="0.25">
      <c r="B3" t="s">
        <v>1</v>
      </c>
      <c r="C3" t="s">
        <v>3</v>
      </c>
      <c r="D3" t="s">
        <v>8</v>
      </c>
      <c r="G3" t="s">
        <v>17</v>
      </c>
      <c r="H3" t="s">
        <v>95</v>
      </c>
      <c r="J3" t="s">
        <v>29</v>
      </c>
      <c r="K3">
        <v>2</v>
      </c>
    </row>
    <row r="4" spans="2:11" x14ac:dyDescent="0.25">
      <c r="C4" t="s">
        <v>4</v>
      </c>
      <c r="D4" t="s">
        <v>9</v>
      </c>
      <c r="H4" t="s">
        <v>18</v>
      </c>
      <c r="J4" t="s">
        <v>30</v>
      </c>
      <c r="K4">
        <v>3</v>
      </c>
    </row>
    <row r="5" spans="2:11" x14ac:dyDescent="0.25">
      <c r="C5" t="s">
        <v>5</v>
      </c>
      <c r="D5" t="s">
        <v>10</v>
      </c>
      <c r="H5" t="s">
        <v>19</v>
      </c>
      <c r="J5" t="s">
        <v>23</v>
      </c>
      <c r="K5">
        <v>4</v>
      </c>
    </row>
    <row r="6" spans="2:11" x14ac:dyDescent="0.25">
      <c r="C6" t="s">
        <v>6</v>
      </c>
      <c r="D6" t="s">
        <v>11</v>
      </c>
      <c r="H6" t="s">
        <v>20</v>
      </c>
      <c r="J6" t="s">
        <v>31</v>
      </c>
      <c r="K6">
        <v>5</v>
      </c>
    </row>
    <row r="7" spans="2:11" x14ac:dyDescent="0.25">
      <c r="D7" t="s">
        <v>12</v>
      </c>
      <c r="H7" t="s">
        <v>21</v>
      </c>
      <c r="J7" t="s">
        <v>32</v>
      </c>
      <c r="K7">
        <v>6</v>
      </c>
    </row>
    <row r="8" spans="2:11" x14ac:dyDescent="0.25">
      <c r="D8" t="s">
        <v>13</v>
      </c>
      <c r="H8" t="s">
        <v>94</v>
      </c>
      <c r="J8" t="s">
        <v>26</v>
      </c>
      <c r="K8">
        <v>7</v>
      </c>
    </row>
    <row r="9" spans="2:11" x14ac:dyDescent="0.25">
      <c r="D9" t="s">
        <v>14</v>
      </c>
      <c r="H9" t="s">
        <v>92</v>
      </c>
      <c r="J9" t="s">
        <v>27</v>
      </c>
      <c r="K9">
        <v>8</v>
      </c>
    </row>
    <row r="10" spans="2:11" x14ac:dyDescent="0.25">
      <c r="D10" t="s">
        <v>15</v>
      </c>
      <c r="J10" t="s">
        <v>24</v>
      </c>
      <c r="K10">
        <v>9</v>
      </c>
    </row>
    <row r="11" spans="2:11" x14ac:dyDescent="0.25">
      <c r="D11" t="s">
        <v>91</v>
      </c>
      <c r="J11" t="s">
        <v>28</v>
      </c>
      <c r="K11">
        <v>10</v>
      </c>
    </row>
    <row r="12" spans="2:11" x14ac:dyDescent="0.25">
      <c r="J12" t="s">
        <v>25</v>
      </c>
      <c r="K12">
        <v>11</v>
      </c>
    </row>
    <row r="13" spans="2:11" x14ac:dyDescent="0.25">
      <c r="J13" t="s">
        <v>33</v>
      </c>
      <c r="K13">
        <v>12</v>
      </c>
    </row>
    <row r="14" spans="2:11" x14ac:dyDescent="0.25">
      <c r="K14">
        <v>13</v>
      </c>
    </row>
    <row r="15" spans="2:11" x14ac:dyDescent="0.25">
      <c r="K15">
        <v>14</v>
      </c>
    </row>
    <row r="16" spans="2:11" x14ac:dyDescent="0.25">
      <c r="K16">
        <v>15</v>
      </c>
    </row>
    <row r="17" spans="3:13" x14ac:dyDescent="0.25">
      <c r="K17">
        <v>16</v>
      </c>
      <c r="M17" t="s">
        <v>57</v>
      </c>
    </row>
    <row r="18" spans="3:13" x14ac:dyDescent="0.25">
      <c r="C18">
        <v>2016</v>
      </c>
      <c r="F18" t="s">
        <v>34</v>
      </c>
      <c r="H18" t="s">
        <v>54</v>
      </c>
      <c r="K18">
        <v>17</v>
      </c>
      <c r="M18" t="s">
        <v>58</v>
      </c>
    </row>
    <row r="19" spans="3:13" x14ac:dyDescent="0.25">
      <c r="C19">
        <v>2017</v>
      </c>
      <c r="F19" t="s">
        <v>35</v>
      </c>
      <c r="H19" t="s">
        <v>55</v>
      </c>
      <c r="K19">
        <v>18</v>
      </c>
      <c r="M19" t="s">
        <v>59</v>
      </c>
    </row>
    <row r="20" spans="3:13" x14ac:dyDescent="0.25">
      <c r="C20">
        <v>2018</v>
      </c>
      <c r="F20" t="s">
        <v>36</v>
      </c>
      <c r="H20" t="s">
        <v>56</v>
      </c>
      <c r="K20">
        <v>19</v>
      </c>
      <c r="M20" t="s">
        <v>60</v>
      </c>
    </row>
    <row r="21" spans="3:13" x14ac:dyDescent="0.25">
      <c r="C21">
        <v>2019</v>
      </c>
      <c r="F21" t="s">
        <v>37</v>
      </c>
      <c r="K21">
        <v>20</v>
      </c>
      <c r="M21" t="s">
        <v>61</v>
      </c>
    </row>
    <row r="22" spans="3:13" x14ac:dyDescent="0.25">
      <c r="C22">
        <v>2020</v>
      </c>
      <c r="F22" t="s">
        <v>38</v>
      </c>
      <c r="K22">
        <v>21</v>
      </c>
      <c r="M22" t="s">
        <v>62</v>
      </c>
    </row>
    <row r="23" spans="3:13" x14ac:dyDescent="0.25">
      <c r="C23">
        <v>2021</v>
      </c>
      <c r="F23" t="s">
        <v>39</v>
      </c>
      <c r="K23">
        <v>22</v>
      </c>
    </row>
    <row r="24" spans="3:13" x14ac:dyDescent="0.25">
      <c r="C24">
        <v>2021</v>
      </c>
      <c r="F24" t="s">
        <v>40</v>
      </c>
      <c r="I24" t="s">
        <v>76</v>
      </c>
      <c r="K24">
        <v>23</v>
      </c>
    </row>
    <row r="25" spans="3:13" x14ac:dyDescent="0.25">
      <c r="C25">
        <v>2023</v>
      </c>
      <c r="F25" t="s">
        <v>41</v>
      </c>
      <c r="I25" t="s">
        <v>77</v>
      </c>
      <c r="K25">
        <v>24</v>
      </c>
    </row>
    <row r="26" spans="3:13" x14ac:dyDescent="0.25">
      <c r="C26">
        <v>2024</v>
      </c>
      <c r="F26" t="s">
        <v>42</v>
      </c>
      <c r="I26" t="s">
        <v>78</v>
      </c>
      <c r="K26">
        <v>25</v>
      </c>
    </row>
    <row r="27" spans="3:13" x14ac:dyDescent="0.25">
      <c r="C27">
        <v>2025</v>
      </c>
      <c r="F27" t="s">
        <v>43</v>
      </c>
      <c r="K27">
        <v>26</v>
      </c>
    </row>
    <row r="28" spans="3:13" x14ac:dyDescent="0.25">
      <c r="F28" t="s">
        <v>44</v>
      </c>
      <c r="K28">
        <v>27</v>
      </c>
    </row>
    <row r="29" spans="3:13" x14ac:dyDescent="0.25">
      <c r="F29" t="s">
        <v>45</v>
      </c>
      <c r="K29">
        <v>28</v>
      </c>
    </row>
    <row r="30" spans="3:13" x14ac:dyDescent="0.25">
      <c r="F30" t="s">
        <v>46</v>
      </c>
      <c r="K30">
        <v>29</v>
      </c>
    </row>
    <row r="31" spans="3:13" x14ac:dyDescent="0.25">
      <c r="F31" t="s">
        <v>47</v>
      </c>
      <c r="K31">
        <v>30</v>
      </c>
    </row>
    <row r="32" spans="3:13" x14ac:dyDescent="0.25">
      <c r="F32" t="s">
        <v>48</v>
      </c>
      <c r="K32">
        <v>31</v>
      </c>
    </row>
    <row r="33" spans="1:6" x14ac:dyDescent="0.25">
      <c r="F33" t="s">
        <v>49</v>
      </c>
    </row>
    <row r="34" spans="1:6" x14ac:dyDescent="0.25">
      <c r="F34" t="s">
        <v>50</v>
      </c>
    </row>
    <row r="39" spans="1:6" x14ac:dyDescent="0.25">
      <c r="A39" t="s">
        <v>109</v>
      </c>
    </row>
    <row r="40" spans="1:6" x14ac:dyDescent="0.25">
      <c r="A40" t="s">
        <v>110</v>
      </c>
    </row>
    <row r="41" spans="1:6" x14ac:dyDescent="0.25">
      <c r="A41" t="s">
        <v>111</v>
      </c>
    </row>
    <row r="42" spans="1:6" x14ac:dyDescent="0.25">
      <c r="A42" t="s">
        <v>112</v>
      </c>
    </row>
    <row r="43" spans="1:6" x14ac:dyDescent="0.25">
      <c r="A43" t="s">
        <v>107</v>
      </c>
    </row>
    <row r="44" spans="1:6" x14ac:dyDescent="0.25">
      <c r="A44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"/>
  <sheetViews>
    <sheetView workbookViewId="0">
      <selection activeCell="A2" sqref="A2"/>
    </sheetView>
  </sheetViews>
  <sheetFormatPr baseColWidth="10" defaultRowHeight="15" x14ac:dyDescent="0.25"/>
  <sheetData>
    <row r="2" spans="1:2" x14ac:dyDescent="0.25">
      <c r="A2" s="1"/>
      <c r="B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accidents du travails</vt:lpstr>
      <vt:lpstr>arrets maladies</vt:lpstr>
      <vt:lpstr>ne pas toucher</vt:lpstr>
      <vt:lpstr>Feuil4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Masure Clement</dc:creator>
  <cp:lastModifiedBy>Masure Clement</cp:lastModifiedBy>
  <cp:lastPrinted>2016-04-15T08:35:25Z</cp:lastPrinted>
  <dcterms:created xsi:type="dcterms:W3CDTF">2016-04-15T07:17:38Z</dcterms:created>
  <dcterms:modified xsi:type="dcterms:W3CDTF">2016-05-02T09:56:15Z</dcterms:modified>
</cp:coreProperties>
</file>