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05" windowWidth="19875" windowHeight="7200" activeTab="4"/>
  </bookViews>
  <sheets>
    <sheet name="MENU" sheetId="5" r:id="rId1"/>
    <sheet name="BON DE CHARGE" sheetId="1" r:id="rId2"/>
    <sheet name="ARTICLE " sheetId="2" r:id="rId3"/>
    <sheet name="CLIENT " sheetId="3" r:id="rId4"/>
    <sheet name="historique bon de charge " sheetId="4" r:id="rId5"/>
  </sheets>
  <definedNames>
    <definedName name="article">'ARTICLE '!$A$2:$A$1048576</definedName>
    <definedName name="client">'CLIENT '!$A$2:$A$1048576</definedName>
    <definedName name="designation">'ARTICLE '!$B$2:$B$1048576</definedName>
    <definedName name="prix">'ARTICLE '!$C$2:$C$1048576</definedName>
    <definedName name="ville">'CLIENT '!$B$2:$B$1048576</definedName>
  </definedNames>
  <calcPr calcId="125725"/>
</workbook>
</file>

<file path=xl/calcChain.xml><?xml version="1.0" encoding="utf-8"?>
<calcChain xmlns="http://schemas.openxmlformats.org/spreadsheetml/2006/main">
  <c r="D8" i="1"/>
  <c r="E15"/>
  <c r="F15" s="1"/>
  <c r="M1" i="4"/>
  <c r="N1" s="1"/>
  <c r="F18" i="1"/>
  <c r="F19"/>
  <c r="F20"/>
  <c r="F21"/>
  <c r="F22"/>
  <c r="F23"/>
  <c r="F24"/>
  <c r="F25"/>
  <c r="F26"/>
  <c r="F27"/>
  <c r="F28"/>
  <c r="F29"/>
  <c r="F30"/>
  <c r="F31"/>
  <c r="F32"/>
  <c r="F33"/>
  <c r="E16"/>
  <c r="F16" s="1"/>
  <c r="E17"/>
  <c r="F17" s="1"/>
  <c r="E18"/>
  <c r="E19"/>
  <c r="E20"/>
  <c r="E21"/>
  <c r="E22"/>
  <c r="E23"/>
  <c r="E24"/>
  <c r="E25"/>
  <c r="E26"/>
  <c r="E27"/>
  <c r="E28"/>
  <c r="E29"/>
  <c r="E30"/>
  <c r="E31"/>
  <c r="E32"/>
  <c r="E33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15"/>
  <c r="F34" l="1"/>
  <c r="B10"/>
</calcChain>
</file>

<file path=xl/sharedStrings.xml><?xml version="1.0" encoding="utf-8"?>
<sst xmlns="http://schemas.openxmlformats.org/spreadsheetml/2006/main" count="52" uniqueCount="44">
  <si>
    <t xml:space="preserve">N°bon de charge </t>
  </si>
  <si>
    <t xml:space="preserve">date </t>
  </si>
  <si>
    <t>N°bon de charge :</t>
  </si>
  <si>
    <t>date :</t>
  </si>
  <si>
    <t>Ref</t>
  </si>
  <si>
    <t>desigantion</t>
  </si>
  <si>
    <t>Qantité</t>
  </si>
  <si>
    <t>PRIX</t>
  </si>
  <si>
    <t>Total</t>
  </si>
  <si>
    <t>TOTAL</t>
  </si>
  <si>
    <t>Code article</t>
  </si>
  <si>
    <t>designation</t>
  </si>
  <si>
    <t xml:space="preserve">prix </t>
  </si>
  <si>
    <t>client</t>
  </si>
  <si>
    <t xml:space="preserve">ville </t>
  </si>
  <si>
    <t xml:space="preserve">client </t>
  </si>
  <si>
    <t>ville</t>
  </si>
  <si>
    <t>film etirable manuel -RLx</t>
  </si>
  <si>
    <t>01filmR</t>
  </si>
  <si>
    <t>02filmK</t>
  </si>
  <si>
    <t>FILM etirable manuel -Kg</t>
  </si>
  <si>
    <t>01feui</t>
  </si>
  <si>
    <t>feuillard 16 mm</t>
  </si>
  <si>
    <t>01sac</t>
  </si>
  <si>
    <t xml:space="preserve">sachet transparent </t>
  </si>
  <si>
    <t>02sac</t>
  </si>
  <si>
    <t xml:space="preserve">sachet imprime </t>
  </si>
  <si>
    <t>01rub</t>
  </si>
  <si>
    <t>scotch transparent 50/100</t>
  </si>
  <si>
    <t>02rub</t>
  </si>
  <si>
    <t>scotch havane 50/100</t>
  </si>
  <si>
    <t>01car</t>
  </si>
  <si>
    <t>carton ondule</t>
  </si>
  <si>
    <t>16/0001</t>
  </si>
  <si>
    <t>achamal</t>
  </si>
  <si>
    <t>teouane</t>
  </si>
  <si>
    <t>diaztex</t>
  </si>
  <si>
    <t>mekes</t>
  </si>
  <si>
    <t xml:space="preserve">jamal </t>
  </si>
  <si>
    <t>dakhla</t>
  </si>
  <si>
    <t>16/0002</t>
  </si>
  <si>
    <t>16/0003</t>
  </si>
  <si>
    <t>16/0004</t>
  </si>
  <si>
    <t>16/0005</t>
  </si>
</sst>
</file>

<file path=xl/styles.xml><?xml version="1.0" encoding="utf-8"?>
<styleSheet xmlns="http://schemas.openxmlformats.org/spreadsheetml/2006/main">
  <numFmts count="1">
    <numFmt numFmtId="164" formatCode="#,##0.00\ [$MAD]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39"/>
      <name val="Verdana"/>
      <family val="2"/>
    </font>
    <font>
      <sz val="9"/>
      <color theme="1"/>
      <name val="Calibri"/>
      <family val="2"/>
      <scheme val="minor"/>
    </font>
    <font>
      <b/>
      <sz val="12"/>
      <color indexed="32"/>
      <name val="Verdana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/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/>
      <top/>
      <bottom/>
      <diagonal/>
    </border>
    <border>
      <left/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/>
      <right style="medium">
        <color theme="3" tint="-0.24994659260841701"/>
      </right>
      <top/>
      <bottom style="medium">
        <color theme="3" tint="-0.2499465926084170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0" xfId="0" applyBorder="1"/>
    <xf numFmtId="0" fontId="0" fillId="0" borderId="9" xfId="0" applyBorder="1"/>
    <xf numFmtId="0" fontId="1" fillId="0" borderId="0" xfId="0" applyFont="1"/>
    <xf numFmtId="0" fontId="0" fillId="0" borderId="12" xfId="0" applyBorder="1"/>
    <xf numFmtId="0" fontId="0" fillId="0" borderId="13" xfId="0" applyBorder="1"/>
    <xf numFmtId="0" fontId="0" fillId="0" borderId="0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0" fillId="0" borderId="1" xfId="0" applyNumberFormat="1" applyBorder="1"/>
    <xf numFmtId="14" fontId="1" fillId="0" borderId="1" xfId="0" applyNumberFormat="1" applyFont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2" fontId="0" fillId="0" borderId="2" xfId="0" applyNumberFormat="1" applyBorder="1"/>
    <xf numFmtId="2" fontId="0" fillId="0" borderId="12" xfId="0" applyNumberFormat="1" applyBorder="1"/>
    <xf numFmtId="2" fontId="0" fillId="0" borderId="8" xfId="0" applyNumberFormat="1" applyBorder="1"/>
    <xf numFmtId="164" fontId="0" fillId="0" borderId="2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3" fillId="0" borderId="0" xfId="0" applyFont="1"/>
    <xf numFmtId="0" fontId="1" fillId="3" borderId="11" xfId="0" applyFont="1" applyFill="1" applyBorder="1" applyAlignment="1">
      <alignment horizontal="center"/>
    </xf>
    <xf numFmtId="14" fontId="0" fillId="0" borderId="13" xfId="0" applyNumberFormat="1" applyBorder="1"/>
    <xf numFmtId="164" fontId="0" fillId="0" borderId="13" xfId="0" applyNumberFormat="1" applyBorder="1"/>
    <xf numFmtId="0" fontId="0" fillId="3" borderId="0" xfId="0" applyFill="1"/>
    <xf numFmtId="0" fontId="5" fillId="3" borderId="14" xfId="0" applyFont="1" applyFill="1" applyBorder="1"/>
    <xf numFmtId="0" fontId="5" fillId="3" borderId="15" xfId="0" applyFont="1" applyFill="1" applyBorder="1"/>
    <xf numFmtId="0" fontId="5" fillId="3" borderId="16" xfId="0" applyFont="1" applyFill="1" applyBorder="1"/>
    <xf numFmtId="0" fontId="5" fillId="3" borderId="17" xfId="0" applyFont="1" applyFill="1" applyBorder="1"/>
    <xf numFmtId="0" fontId="5" fillId="3" borderId="0" xfId="0" applyFont="1" applyFill="1" applyBorder="1"/>
    <xf numFmtId="0" fontId="5" fillId="3" borderId="18" xfId="0" applyFont="1" applyFill="1" applyBorder="1"/>
    <xf numFmtId="0" fontId="5" fillId="3" borderId="19" xfId="0" applyFont="1" applyFill="1" applyBorder="1"/>
    <xf numFmtId="0" fontId="5" fillId="3" borderId="20" xfId="0" applyFont="1" applyFill="1" applyBorder="1"/>
    <xf numFmtId="0" fontId="5" fillId="3" borderId="21" xfId="0" applyFont="1" applyFill="1" applyBorder="1"/>
    <xf numFmtId="0" fontId="7" fillId="0" borderId="0" xfId="0" applyFont="1" applyFill="1"/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F3:I17"/>
  <sheetViews>
    <sheetView workbookViewId="0">
      <selection activeCell="K9" sqref="K9"/>
    </sheetView>
  </sheetViews>
  <sheetFormatPr baseColWidth="10" defaultColWidth="11.28515625" defaultRowHeight="15"/>
  <cols>
    <col min="1" max="5" width="11.28515625" style="26"/>
    <col min="6" max="6" width="7.140625" style="26" customWidth="1"/>
    <col min="7" max="16384" width="11.28515625" style="26"/>
  </cols>
  <sheetData>
    <row r="3" spans="6:9" ht="15.75" thickBot="1"/>
    <row r="4" spans="6:9">
      <c r="F4" s="27"/>
      <c r="G4" s="28"/>
      <c r="H4" s="28"/>
      <c r="I4" s="29"/>
    </row>
    <row r="5" spans="6:9">
      <c r="F5" s="30"/>
      <c r="G5" s="31"/>
      <c r="H5" s="31"/>
      <c r="I5" s="32"/>
    </row>
    <row r="6" spans="6:9">
      <c r="F6" s="30"/>
      <c r="G6" s="31"/>
      <c r="H6" s="31"/>
      <c r="I6" s="32"/>
    </row>
    <row r="7" spans="6:9">
      <c r="F7" s="30"/>
      <c r="G7" s="31"/>
      <c r="H7" s="31"/>
      <c r="I7" s="32"/>
    </row>
    <row r="8" spans="6:9">
      <c r="F8" s="30"/>
      <c r="G8" s="31"/>
      <c r="H8" s="31"/>
      <c r="I8" s="32"/>
    </row>
    <row r="9" spans="6:9">
      <c r="F9" s="30"/>
      <c r="G9" s="31"/>
      <c r="H9" s="31"/>
      <c r="I9" s="32"/>
    </row>
    <row r="10" spans="6:9">
      <c r="F10" s="30"/>
      <c r="G10" s="31"/>
      <c r="H10" s="31"/>
      <c r="I10" s="32"/>
    </row>
    <row r="11" spans="6:9">
      <c r="F11" s="30"/>
      <c r="G11" s="31"/>
      <c r="H11" s="31"/>
      <c r="I11" s="32"/>
    </row>
    <row r="12" spans="6:9">
      <c r="F12" s="30"/>
      <c r="G12" s="31"/>
      <c r="H12" s="31"/>
      <c r="I12" s="32"/>
    </row>
    <row r="13" spans="6:9">
      <c r="F13" s="30"/>
      <c r="G13" s="31"/>
      <c r="H13" s="31"/>
      <c r="I13" s="32"/>
    </row>
    <row r="14" spans="6:9">
      <c r="F14" s="30"/>
      <c r="G14" s="31"/>
      <c r="H14" s="31"/>
      <c r="I14" s="32"/>
    </row>
    <row r="15" spans="6:9">
      <c r="F15" s="30"/>
      <c r="G15" s="31"/>
      <c r="H15" s="31"/>
      <c r="I15" s="32"/>
    </row>
    <row r="16" spans="6:9">
      <c r="F16" s="30"/>
      <c r="G16" s="31"/>
      <c r="H16" s="31"/>
      <c r="I16" s="32"/>
    </row>
    <row r="17" spans="6:9" ht="15.75" thickBot="1">
      <c r="F17" s="33"/>
      <c r="G17" s="34"/>
      <c r="H17" s="34"/>
      <c r="I17" s="35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5:K34"/>
  <sheetViews>
    <sheetView zoomScaleNormal="100" zoomScaleSheetLayoutView="112" workbookViewId="0">
      <selection activeCell="D5" sqref="D5:F5"/>
    </sheetView>
  </sheetViews>
  <sheetFormatPr baseColWidth="10" defaultRowHeight="15"/>
  <cols>
    <col min="1" max="1" width="15.85546875" customWidth="1"/>
    <col min="2" max="2" width="16.140625" bestFit="1" customWidth="1"/>
    <col min="3" max="3" width="17.7109375" customWidth="1"/>
    <col min="4" max="4" width="8.7109375" customWidth="1"/>
    <col min="5" max="5" width="11.5703125" customWidth="1"/>
    <col min="6" max="6" width="14" customWidth="1"/>
    <col min="10" max="11" width="11.42578125" style="22"/>
  </cols>
  <sheetData>
    <row r="5" spans="1:6">
      <c r="D5" s="43"/>
      <c r="E5" s="44"/>
      <c r="F5" s="45"/>
    </row>
    <row r="6" spans="1:6">
      <c r="D6" s="46"/>
      <c r="E6" s="39"/>
      <c r="F6" s="40"/>
    </row>
    <row r="7" spans="1:6">
      <c r="D7" s="46"/>
      <c r="E7" s="39"/>
      <c r="F7" s="40"/>
    </row>
    <row r="8" spans="1:6">
      <c r="A8" s="6" t="s">
        <v>2</v>
      </c>
      <c r="B8" s="21" t="s">
        <v>43</v>
      </c>
      <c r="D8" s="47" t="str">
        <f>IF(D5="","",VLOOKUP(D5,'CLIENT '!A:B,2,0))</f>
        <v/>
      </c>
      <c r="E8" s="48"/>
      <c r="F8" s="38"/>
    </row>
    <row r="9" spans="1:6">
      <c r="D9" s="9"/>
      <c r="E9" s="4"/>
      <c r="F9" s="4"/>
    </row>
    <row r="10" spans="1:6">
      <c r="A10" s="6" t="s">
        <v>3</v>
      </c>
      <c r="B10" s="12">
        <f ca="1">TODAY()</f>
        <v>42491</v>
      </c>
    </row>
    <row r="14" spans="1:6">
      <c r="A14" s="2" t="s">
        <v>4</v>
      </c>
      <c r="B14" s="49" t="s">
        <v>5</v>
      </c>
      <c r="C14" s="49"/>
      <c r="D14" s="2" t="s">
        <v>6</v>
      </c>
      <c r="E14" s="2" t="s">
        <v>7</v>
      </c>
      <c r="F14" s="13" t="s">
        <v>8</v>
      </c>
    </row>
    <row r="15" spans="1:6">
      <c r="A15" s="7"/>
      <c r="B15" s="39" t="str">
        <f>IF(A15="","",VLOOKUP(A15,'ARTICLE '!A:C,2,0))</f>
        <v/>
      </c>
      <c r="C15" s="40"/>
      <c r="D15" s="3"/>
      <c r="E15" s="17" t="str">
        <f>IF(A15="","",VLOOKUP('BON DE CHARGE'!A15,'ARTICLE '!A:C,3,0))</f>
        <v/>
      </c>
      <c r="F15" s="18" t="str">
        <f>IF(A15="","",D15*E15)</f>
        <v/>
      </c>
    </row>
    <row r="16" spans="1:6">
      <c r="A16" s="7"/>
      <c r="B16" s="39" t="str">
        <f>IF(A16="","",VLOOKUP(A16,'ARTICLE '!A:C,2,0))</f>
        <v/>
      </c>
      <c r="C16" s="40"/>
      <c r="D16" s="4"/>
      <c r="E16" s="17" t="str">
        <f>IF(A16="","",VLOOKUP('BON DE CHARGE'!A16,'ARTICLE '!A:C,3,0))</f>
        <v/>
      </c>
      <c r="F16" s="19" t="str">
        <f t="shared" ref="F16:F33" si="0">IF(A16="","",D16*E16)</f>
        <v/>
      </c>
    </row>
    <row r="17" spans="1:6">
      <c r="A17" s="7"/>
      <c r="B17" s="39" t="str">
        <f>IF(A17="","",VLOOKUP(A17,'ARTICLE '!A:C,2,0))</f>
        <v/>
      </c>
      <c r="C17" s="40"/>
      <c r="D17" s="4"/>
      <c r="E17" s="14" t="str">
        <f>IF(A17="","",VLOOKUP('BON DE CHARGE'!A17,'ARTICLE '!A:C,3,0))</f>
        <v/>
      </c>
      <c r="F17" s="15" t="str">
        <f t="shared" si="0"/>
        <v/>
      </c>
    </row>
    <row r="18" spans="1:6">
      <c r="A18" s="7"/>
      <c r="B18" s="39" t="str">
        <f>IF(A18="","",VLOOKUP(A18,'ARTICLE '!A:C,2,0))</f>
        <v/>
      </c>
      <c r="C18" s="40"/>
      <c r="D18" s="4"/>
      <c r="E18" s="14" t="str">
        <f>IF(A18="","",VLOOKUP('BON DE CHARGE'!A18,'ARTICLE '!A:C,3,0))</f>
        <v/>
      </c>
      <c r="F18" s="15" t="str">
        <f t="shared" si="0"/>
        <v/>
      </c>
    </row>
    <row r="19" spans="1:6">
      <c r="A19" s="7"/>
      <c r="B19" s="39" t="str">
        <f>IF(A19="","",VLOOKUP(A19,'ARTICLE '!A:C,2,0))</f>
        <v/>
      </c>
      <c r="C19" s="40"/>
      <c r="D19" s="4"/>
      <c r="E19" s="14" t="str">
        <f>IF(A19="","",VLOOKUP('BON DE CHARGE'!A19,'ARTICLE '!A:C,3,0))</f>
        <v/>
      </c>
      <c r="F19" s="15" t="str">
        <f t="shared" si="0"/>
        <v/>
      </c>
    </row>
    <row r="20" spans="1:6">
      <c r="A20" s="7"/>
      <c r="B20" s="39" t="str">
        <f>IF(A20="","",VLOOKUP(A20,'ARTICLE '!A:C,2,0))</f>
        <v/>
      </c>
      <c r="C20" s="40"/>
      <c r="D20" s="4"/>
      <c r="E20" s="14" t="str">
        <f>IF(A20="","",VLOOKUP('BON DE CHARGE'!A20,'ARTICLE '!A:C,3,0))</f>
        <v/>
      </c>
      <c r="F20" s="15" t="str">
        <f t="shared" si="0"/>
        <v/>
      </c>
    </row>
    <row r="21" spans="1:6">
      <c r="A21" s="7"/>
      <c r="B21" s="39" t="str">
        <f>IF(A21="","",VLOOKUP(A21,'ARTICLE '!A:C,2,0))</f>
        <v/>
      </c>
      <c r="C21" s="40"/>
      <c r="D21" s="4"/>
      <c r="E21" s="14" t="str">
        <f>IF(A21="","",VLOOKUP('BON DE CHARGE'!A21,'ARTICLE '!A:C,3,0))</f>
        <v/>
      </c>
      <c r="F21" s="15" t="str">
        <f t="shared" si="0"/>
        <v/>
      </c>
    </row>
    <row r="22" spans="1:6">
      <c r="A22" s="7"/>
      <c r="B22" s="39" t="str">
        <f>IF(A22="","",VLOOKUP(A22,'ARTICLE '!A:C,2,0))</f>
        <v/>
      </c>
      <c r="C22" s="40"/>
      <c r="D22" s="4"/>
      <c r="E22" s="14" t="str">
        <f>IF(A22="","",VLOOKUP('BON DE CHARGE'!A22,'ARTICLE '!A:C,3,0))</f>
        <v/>
      </c>
      <c r="F22" s="15" t="str">
        <f t="shared" si="0"/>
        <v/>
      </c>
    </row>
    <row r="23" spans="1:6">
      <c r="A23" s="7"/>
      <c r="B23" s="39" t="str">
        <f>IF(A23="","",VLOOKUP(A23,'ARTICLE '!A:C,2,0))</f>
        <v/>
      </c>
      <c r="C23" s="40"/>
      <c r="D23" s="4"/>
      <c r="E23" s="14" t="str">
        <f>IF(A23="","",VLOOKUP('BON DE CHARGE'!A23,'ARTICLE '!A:C,3,0))</f>
        <v/>
      </c>
      <c r="F23" s="15" t="str">
        <f t="shared" si="0"/>
        <v/>
      </c>
    </row>
    <row r="24" spans="1:6">
      <c r="A24" s="7"/>
      <c r="B24" s="39" t="str">
        <f>IF(A24="","",VLOOKUP(A24,'ARTICLE '!A:C,2,0))</f>
        <v/>
      </c>
      <c r="C24" s="40"/>
      <c r="D24" s="4"/>
      <c r="E24" s="14" t="str">
        <f>IF(A24="","",VLOOKUP('BON DE CHARGE'!A24,'ARTICLE '!A:C,3,0))</f>
        <v/>
      </c>
      <c r="F24" s="15" t="str">
        <f t="shared" si="0"/>
        <v/>
      </c>
    </row>
    <row r="25" spans="1:6">
      <c r="A25" s="7"/>
      <c r="B25" s="39" t="str">
        <f>IF(A25="","",VLOOKUP(A25,'ARTICLE '!A:C,2,0))</f>
        <v/>
      </c>
      <c r="C25" s="40"/>
      <c r="D25" s="4"/>
      <c r="E25" s="14" t="str">
        <f>IF(A25="","",VLOOKUP('BON DE CHARGE'!A25,'ARTICLE '!A:C,3,0))</f>
        <v/>
      </c>
      <c r="F25" s="15" t="str">
        <f t="shared" si="0"/>
        <v/>
      </c>
    </row>
    <row r="26" spans="1:6">
      <c r="A26" s="7"/>
      <c r="B26" s="39" t="str">
        <f>IF(A26="","",VLOOKUP(A26,'ARTICLE '!A:C,2,0))</f>
        <v/>
      </c>
      <c r="C26" s="40"/>
      <c r="D26" s="4"/>
      <c r="E26" s="14" t="str">
        <f>IF(A26="","",VLOOKUP('BON DE CHARGE'!A26,'ARTICLE '!A:C,3,0))</f>
        <v/>
      </c>
      <c r="F26" s="15" t="str">
        <f t="shared" si="0"/>
        <v/>
      </c>
    </row>
    <row r="27" spans="1:6">
      <c r="A27" s="7"/>
      <c r="B27" s="39" t="str">
        <f>IF(A27="","",VLOOKUP(A27,'ARTICLE '!A:C,2,0))</f>
        <v/>
      </c>
      <c r="C27" s="40"/>
      <c r="D27" s="4"/>
      <c r="E27" s="14" t="str">
        <f>IF(A27="","",VLOOKUP('BON DE CHARGE'!A27,'ARTICLE '!A:C,3,0))</f>
        <v/>
      </c>
      <c r="F27" s="15" t="str">
        <f t="shared" si="0"/>
        <v/>
      </c>
    </row>
    <row r="28" spans="1:6">
      <c r="A28" s="7"/>
      <c r="B28" s="39" t="str">
        <f>IF(A28="","",VLOOKUP(A28,'ARTICLE '!A:C,2,0))</f>
        <v/>
      </c>
      <c r="C28" s="40"/>
      <c r="D28" s="4"/>
      <c r="E28" s="14" t="str">
        <f>IF(A28="","",VLOOKUP('BON DE CHARGE'!A28,'ARTICLE '!A:C,3,0))</f>
        <v/>
      </c>
      <c r="F28" s="15" t="str">
        <f t="shared" si="0"/>
        <v/>
      </c>
    </row>
    <row r="29" spans="1:6">
      <c r="A29" s="7"/>
      <c r="B29" s="39" t="str">
        <f>IF(A29="","",VLOOKUP(A29,'ARTICLE '!A:C,2,0))</f>
        <v/>
      </c>
      <c r="C29" s="40"/>
      <c r="D29" s="4"/>
      <c r="E29" s="14" t="str">
        <f>IF(A29="","",VLOOKUP('BON DE CHARGE'!A29,'ARTICLE '!A:C,3,0))</f>
        <v/>
      </c>
      <c r="F29" s="15" t="str">
        <f t="shared" si="0"/>
        <v/>
      </c>
    </row>
    <row r="30" spans="1:6">
      <c r="A30" s="7"/>
      <c r="B30" s="39" t="str">
        <f>IF(A30="","",VLOOKUP(A30,'ARTICLE '!A:C,2,0))</f>
        <v/>
      </c>
      <c r="C30" s="40"/>
      <c r="D30" s="4"/>
      <c r="E30" s="14" t="str">
        <f>IF(A30="","",VLOOKUP('BON DE CHARGE'!A30,'ARTICLE '!A:C,3,0))</f>
        <v/>
      </c>
      <c r="F30" s="15" t="str">
        <f t="shared" si="0"/>
        <v/>
      </c>
    </row>
    <row r="31" spans="1:6">
      <c r="A31" s="7"/>
      <c r="B31" s="39" t="str">
        <f>IF(A31="","",VLOOKUP(A31,'ARTICLE '!A:C,2,0))</f>
        <v/>
      </c>
      <c r="C31" s="40"/>
      <c r="D31" s="4"/>
      <c r="E31" s="14" t="str">
        <f>IF(A31="","",VLOOKUP('BON DE CHARGE'!A31,'ARTICLE '!A:C,3,0))</f>
        <v/>
      </c>
      <c r="F31" s="15" t="str">
        <f t="shared" si="0"/>
        <v/>
      </c>
    </row>
    <row r="32" spans="1:6">
      <c r="A32" s="7"/>
      <c r="B32" s="39" t="str">
        <f>IF(A32="","",VLOOKUP(A32,'ARTICLE '!A:C,2,0))</f>
        <v/>
      </c>
      <c r="C32" s="40"/>
      <c r="D32" s="4"/>
      <c r="E32" s="14" t="str">
        <f>IF(A32="","",VLOOKUP('BON DE CHARGE'!A32,'ARTICLE '!A:C,3,0))</f>
        <v/>
      </c>
      <c r="F32" s="15" t="str">
        <f t="shared" si="0"/>
        <v/>
      </c>
    </row>
    <row r="33" spans="1:6">
      <c r="A33" s="8"/>
      <c r="B33" s="41" t="str">
        <f>IF(A33="","",VLOOKUP(A33,'ARTICLE '!A:C,2,0))</f>
        <v/>
      </c>
      <c r="C33" s="42"/>
      <c r="D33" s="5"/>
      <c r="E33" s="16" t="str">
        <f>IF(A33="","",VLOOKUP('BON DE CHARGE'!A33,'ARTICLE '!A:C,3,0))</f>
        <v/>
      </c>
      <c r="F33" s="15" t="str">
        <f t="shared" si="0"/>
        <v/>
      </c>
    </row>
    <row r="34" spans="1:6">
      <c r="D34" s="37" t="s">
        <v>9</v>
      </c>
      <c r="E34" s="38"/>
      <c r="F34" s="20">
        <f>SUM(F15:F33)</f>
        <v>0</v>
      </c>
    </row>
  </sheetData>
  <mergeCells count="25">
    <mergeCell ref="B25:C25"/>
    <mergeCell ref="B26:C26"/>
    <mergeCell ref="B27:C27"/>
    <mergeCell ref="B28:C28"/>
    <mergeCell ref="B29:C29"/>
    <mergeCell ref="D5:F5"/>
    <mergeCell ref="D6:F6"/>
    <mergeCell ref="D7:F7"/>
    <mergeCell ref="D8:F8"/>
    <mergeCell ref="B24:C24"/>
    <mergeCell ref="B18:C18"/>
    <mergeCell ref="B19:C19"/>
    <mergeCell ref="B20:C20"/>
    <mergeCell ref="B21:C21"/>
    <mergeCell ref="B22:C22"/>
    <mergeCell ref="B23:C23"/>
    <mergeCell ref="B14:C14"/>
    <mergeCell ref="B15:C15"/>
    <mergeCell ref="B16:C16"/>
    <mergeCell ref="B17:C17"/>
    <mergeCell ref="D34:E34"/>
    <mergeCell ref="B30:C30"/>
    <mergeCell ref="B31:C31"/>
    <mergeCell ref="B32:C32"/>
    <mergeCell ref="B33:C33"/>
  </mergeCells>
  <dataValidations count="2">
    <dataValidation type="list" allowBlank="1" showInputMessage="1" showErrorMessage="1" sqref="A15:A33">
      <formula1>article</formula1>
    </dataValidation>
    <dataValidation type="list" allowBlank="1" showInputMessage="1" showErrorMessage="1" sqref="D5">
      <formula1>client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10"/>
  <sheetViews>
    <sheetView workbookViewId="0">
      <selection activeCell="G11" sqref="G11"/>
    </sheetView>
  </sheetViews>
  <sheetFormatPr baseColWidth="10" defaultRowHeight="15"/>
  <cols>
    <col min="2" max="2" width="29.28515625" customWidth="1"/>
  </cols>
  <sheetData>
    <row r="1" spans="1:3">
      <c r="A1" s="10" t="s">
        <v>10</v>
      </c>
      <c r="B1" s="10" t="s">
        <v>11</v>
      </c>
      <c r="C1" s="10" t="s">
        <v>12</v>
      </c>
    </row>
    <row r="2" spans="1:3">
      <c r="A2" s="1" t="s">
        <v>18</v>
      </c>
      <c r="B2" s="1" t="s">
        <v>17</v>
      </c>
      <c r="C2" s="1">
        <v>35</v>
      </c>
    </row>
    <row r="3" spans="1:3">
      <c r="A3" s="1" t="s">
        <v>19</v>
      </c>
      <c r="B3" s="1" t="s">
        <v>20</v>
      </c>
      <c r="C3" s="1">
        <v>17</v>
      </c>
    </row>
    <row r="4" spans="1:3">
      <c r="A4" s="1" t="s">
        <v>21</v>
      </c>
      <c r="B4" s="1" t="s">
        <v>22</v>
      </c>
      <c r="C4" s="1">
        <v>450</v>
      </c>
    </row>
    <row r="5" spans="1:3">
      <c r="A5" s="1" t="s">
        <v>23</v>
      </c>
      <c r="B5" s="1" t="s">
        <v>24</v>
      </c>
      <c r="C5" s="1">
        <v>19</v>
      </c>
    </row>
    <row r="6" spans="1:3">
      <c r="A6" s="1" t="s">
        <v>25</v>
      </c>
      <c r="B6" s="1" t="s">
        <v>26</v>
      </c>
      <c r="C6" s="1">
        <v>22</v>
      </c>
    </row>
    <row r="7" spans="1:3">
      <c r="A7" s="1" t="s">
        <v>27</v>
      </c>
      <c r="B7" s="1" t="s">
        <v>28</v>
      </c>
      <c r="C7" s="1">
        <v>9</v>
      </c>
    </row>
    <row r="8" spans="1:3">
      <c r="A8" s="1" t="s">
        <v>29</v>
      </c>
      <c r="B8" s="1" t="s">
        <v>30</v>
      </c>
      <c r="C8" s="1">
        <v>9</v>
      </c>
    </row>
    <row r="9" spans="1:3">
      <c r="A9" s="1" t="s">
        <v>31</v>
      </c>
      <c r="B9" s="1" t="s">
        <v>32</v>
      </c>
      <c r="C9" s="1">
        <v>9.5</v>
      </c>
    </row>
    <row r="10" spans="1:3">
      <c r="A10" s="1"/>
      <c r="B10" s="1"/>
      <c r="C10" s="1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10"/>
  <sheetViews>
    <sheetView workbookViewId="0">
      <selection activeCell="F12" sqref="F12"/>
    </sheetView>
  </sheetViews>
  <sheetFormatPr baseColWidth="10" defaultRowHeight="15"/>
  <sheetData>
    <row r="1" spans="1:2">
      <c r="A1" s="10" t="s">
        <v>13</v>
      </c>
      <c r="B1" s="10" t="s">
        <v>14</v>
      </c>
    </row>
    <row r="2" spans="1:2">
      <c r="A2" s="1" t="s">
        <v>34</v>
      </c>
      <c r="B2" s="1" t="s">
        <v>35</v>
      </c>
    </row>
    <row r="3" spans="1:2">
      <c r="A3" s="1" t="s">
        <v>36</v>
      </c>
      <c r="B3" s="1" t="s">
        <v>37</v>
      </c>
    </row>
    <row r="4" spans="1:2">
      <c r="A4" s="1" t="s">
        <v>38</v>
      </c>
      <c r="B4" s="1" t="s">
        <v>39</v>
      </c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N13"/>
  <sheetViews>
    <sheetView tabSelected="1" workbookViewId="0">
      <selection activeCell="N1" sqref="N1"/>
    </sheetView>
  </sheetViews>
  <sheetFormatPr baseColWidth="10" defaultRowHeight="15"/>
  <cols>
    <col min="1" max="1" width="16.140625" bestFit="1" customWidth="1"/>
    <col min="5" max="5" width="13.7109375" bestFit="1" customWidth="1"/>
  </cols>
  <sheetData>
    <row r="1" spans="1:14">
      <c r="A1" s="23" t="s">
        <v>0</v>
      </c>
      <c r="B1" s="23" t="s">
        <v>1</v>
      </c>
      <c r="C1" s="23" t="s">
        <v>15</v>
      </c>
      <c r="D1" s="23" t="s">
        <v>16</v>
      </c>
      <c r="E1" s="23" t="s">
        <v>8</v>
      </c>
      <c r="M1" s="36">
        <f>COUNTA(A:A)</f>
        <v>5</v>
      </c>
      <c r="N1" s="36" t="str">
        <f>CONCATENATE("16","/","000",M1)</f>
        <v>16/0005</v>
      </c>
    </row>
    <row r="2" spans="1:14">
      <c r="A2" s="1" t="s">
        <v>42</v>
      </c>
      <c r="B2" s="11">
        <v>42491</v>
      </c>
      <c r="C2" s="1" t="s">
        <v>36</v>
      </c>
      <c r="D2" s="1" t="s">
        <v>37</v>
      </c>
      <c r="E2" s="50">
        <v>0</v>
      </c>
    </row>
    <row r="3" spans="1:14">
      <c r="A3" s="8" t="s">
        <v>41</v>
      </c>
      <c r="B3" s="24">
        <v>42437</v>
      </c>
      <c r="C3" s="8" t="s">
        <v>36</v>
      </c>
      <c r="D3" s="8" t="s">
        <v>37</v>
      </c>
      <c r="E3" s="25">
        <v>855</v>
      </c>
    </row>
    <row r="4" spans="1:14">
      <c r="A4" s="8" t="s">
        <v>40</v>
      </c>
      <c r="B4" s="24">
        <v>42395</v>
      </c>
      <c r="C4" s="8" t="s">
        <v>38</v>
      </c>
      <c r="D4" s="8" t="s">
        <v>39</v>
      </c>
      <c r="E4" s="25">
        <v>20250</v>
      </c>
    </row>
    <row r="5" spans="1:14">
      <c r="A5" s="8" t="s">
        <v>33</v>
      </c>
      <c r="B5" s="24">
        <v>42391</v>
      </c>
      <c r="C5" s="8" t="s">
        <v>38</v>
      </c>
      <c r="D5" s="8"/>
      <c r="E5" s="25">
        <v>0</v>
      </c>
    </row>
    <row r="6" spans="1:14">
      <c r="A6" s="8"/>
      <c r="B6" s="24"/>
      <c r="C6" s="8"/>
      <c r="D6" s="8"/>
      <c r="E6" s="8"/>
    </row>
    <row r="7" spans="1:14">
      <c r="A7" s="1"/>
      <c r="B7" s="11"/>
      <c r="C7" s="1"/>
      <c r="D7" s="1"/>
      <c r="E7" s="1"/>
    </row>
    <row r="8" spans="1:14">
      <c r="A8" s="1"/>
      <c r="B8" s="11"/>
      <c r="C8" s="1"/>
      <c r="D8" s="1"/>
      <c r="E8" s="1"/>
    </row>
    <row r="9" spans="1:14">
      <c r="A9" s="1"/>
      <c r="B9" s="11"/>
      <c r="C9" s="1"/>
      <c r="D9" s="1"/>
      <c r="E9" s="1"/>
    </row>
    <row r="10" spans="1:14">
      <c r="A10" s="1"/>
      <c r="B10" s="11"/>
      <c r="C10" s="1"/>
      <c r="D10" s="1"/>
      <c r="E10" s="1"/>
    </row>
    <row r="11" spans="1:14">
      <c r="A11" s="1"/>
      <c r="B11" s="11"/>
      <c r="C11" s="1"/>
      <c r="D11" s="1"/>
      <c r="E11" s="1"/>
    </row>
    <row r="12" spans="1:14">
      <c r="A12" s="1"/>
      <c r="B12" s="11"/>
      <c r="C12" s="1"/>
      <c r="D12" s="1"/>
      <c r="E12" s="1"/>
    </row>
    <row r="13" spans="1:14">
      <c r="A13" s="1"/>
      <c r="B13" s="1"/>
      <c r="C13" s="1"/>
      <c r="D13" s="1"/>
      <c r="E13" s="1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MENU</vt:lpstr>
      <vt:lpstr>BON DE CHARGE</vt:lpstr>
      <vt:lpstr>ARTICLE </vt:lpstr>
      <vt:lpstr>CLIENT </vt:lpstr>
      <vt:lpstr>historique bon de charge </vt:lpstr>
      <vt:lpstr>article</vt:lpstr>
      <vt:lpstr>client</vt:lpstr>
      <vt:lpstr>designation</vt:lpstr>
      <vt:lpstr>prix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khadija</dc:creator>
  <cp:lastModifiedBy>khadija</cp:lastModifiedBy>
  <dcterms:created xsi:type="dcterms:W3CDTF">2016-01-22T19:03:35Z</dcterms:created>
  <dcterms:modified xsi:type="dcterms:W3CDTF">2016-05-01T19:05:06Z</dcterms:modified>
</cp:coreProperties>
</file>