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ctrlProps/ctrlProp19.xml" ContentType="application/vnd.ms-excel.controlproperties+xml"/>
  <Override PartName="/xl/vbaProject.bin" ContentType="application/vnd.ms-office.vbaProject"/>
  <Override PartName="/xl/ctrlProps/ctrlProp18.xml" ContentType="application/vnd.ms-excel.controlproperties+xml"/>
  <Override PartName="/xl/ctrlProps/ctrlProp17.xml" ContentType="application/vnd.ms-excel.controlproperti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ctrlProps/ctrlProp15.xml" ContentType="application/vnd.ms-excel.controlproperties+xml"/>
  <Override PartName="/xl/ctrlProps/ctrlProp9.xml" ContentType="application/vnd.ms-excel.controlproperties+xml"/>
  <Override PartName="/xl/ctrlProps/ctrlProp16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trlProps/ctrlProp14.xml" ContentType="application/vnd.ms-excel.controlproperties+xml"/>
  <Override PartName="/xl/ctrlProps/ctrlProp13.xml" ContentType="application/vnd.ms-excel.controlproperties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12.xml" ContentType="application/vnd.ms-excel.controlproperties+xml"/>
  <Override PartName="/xl/ctrlProps/ctrlProp20.xml" ContentType="application/vnd.ms-excel.controlproperties+xml"/>
  <Override PartName="/xl/ctrlProps/ctrlProp6.xml" ContentType="application/vnd.ms-excel.controlproperties+xml"/>
  <Override PartName="/xl/ctrlProps/ctrlProp11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12225" windowHeight="5340" activeTab="1"/>
  </bookViews>
  <sheets>
    <sheet name="FEUILLE DE CALCUL" sheetId="2" r:id="rId1"/>
    <sheet name="DEVIS" sheetId="3" r:id="rId2"/>
    <sheet name="DONNEES" sheetId="4" r:id="rId3"/>
  </sheets>
  <functionGroups/>
  <definedNames>
    <definedName name="Couronne">DONNEES!$F$27:$F$30</definedName>
    <definedName name="Divers">DONNEES!$F$31:$F$35</definedName>
    <definedName name="_xlnm.Print_Titles" localSheetId="1">DEVIS!$1:$11</definedName>
    <definedName name="Local">DONNEES!$F$25:$F$26</definedName>
    <definedName name="MAGIfirst_FX20_ARENA">DONNEES!$B$203:$B$401</definedName>
    <definedName name="MAGIfirst_FX20_ECHELLE">DONNEES!$B$4:$B$202</definedName>
    <definedName name="MAGIfirst_FX20_QUALIbeach">DONNEES!$B$402:$B$600</definedName>
    <definedName name="MAGIfirst_FX20_ROMAN_2.66m">DONNEES!$B$800:$B$998</definedName>
    <definedName name="MAGIfirst_FX20_ROMAN_2m">DONNEES!$B$601:$B$799</definedName>
    <definedName name="MAGIfirst_FX20_ROMAN_3m">DONNEES!$B$999:$B$1197</definedName>
    <definedName name="Modèle">DONNEES!$J$3:$O$3</definedName>
    <definedName name="Mousse">DONNEES!$F$4:$F$21</definedName>
    <definedName name="Projecteur">DONNEES!$F$22:$F$24</definedName>
    <definedName name="Supplémentaire">DONNEES!$F$22:$F$35</definedName>
    <definedName name="_xlnm.Print_Area" localSheetId="1">DEVIS!$A$1:$G$63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3"/>
  <c r="C6"/>
  <c r="E8"/>
  <c r="E9"/>
  <c r="E10"/>
  <c r="E7"/>
  <c r="E6"/>
  <c r="G4"/>
  <c r="A27" l="1"/>
  <c r="F27" s="1"/>
  <c r="A28"/>
  <c r="F28" s="1"/>
  <c r="A29"/>
  <c r="F29" s="1"/>
  <c r="A30"/>
  <c r="F30" s="1"/>
  <c r="A26"/>
  <c r="F26" s="1"/>
  <c r="E31"/>
  <c r="A32"/>
  <c r="A35"/>
  <c r="A34"/>
  <c r="A33"/>
  <c r="F33"/>
  <c r="F34"/>
  <c r="F35"/>
  <c r="F32"/>
  <c r="E28" l="1"/>
  <c r="E27"/>
  <c r="F57" l="1"/>
  <c r="F58"/>
  <c r="F56"/>
  <c r="F49"/>
  <c r="F50"/>
  <c r="F51"/>
  <c r="F52"/>
  <c r="F53"/>
  <c r="F54"/>
  <c r="F48"/>
  <c r="C62"/>
  <c r="B62" l="1"/>
  <c r="E36"/>
  <c r="F36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37"/>
  <c r="E29"/>
  <c r="E30"/>
  <c r="E25"/>
  <c r="E19"/>
  <c r="A21"/>
  <c r="A22"/>
  <c r="F22" s="1"/>
  <c r="A23"/>
  <c r="F23" s="1"/>
  <c r="A24"/>
  <c r="A20"/>
  <c r="A16" l="1"/>
  <c r="A18" s="1"/>
  <c r="B17"/>
  <c r="I10" i="2" l="1" a="1"/>
  <c r="I10" s="1"/>
  <c r="F38" i="3" s="1"/>
  <c r="I11" i="2" a="1"/>
  <c r="I11" s="1"/>
  <c r="F39" i="3" s="1"/>
  <c r="I12" i="2" a="1"/>
  <c r="I12" s="1"/>
  <c r="F40" i="3" s="1"/>
  <c r="I13" i="2" a="1"/>
  <c r="I13" s="1"/>
  <c r="F41" i="3" s="1"/>
  <c r="I14" i="2" a="1"/>
  <c r="I14" s="1"/>
  <c r="F42" i="3" s="1"/>
  <c r="I15" i="2" a="1"/>
  <c r="I15" s="1"/>
  <c r="F43" i="3" s="1"/>
  <c r="I16" i="2" a="1"/>
  <c r="I16" s="1"/>
  <c r="F44" i="3" s="1"/>
  <c r="I17" i="2" a="1"/>
  <c r="I17" s="1"/>
  <c r="F45" i="3" s="1"/>
  <c r="I18" i="2" a="1"/>
  <c r="I18" s="1"/>
  <c r="F46" i="3" s="1"/>
  <c r="I9" i="2" a="1"/>
  <c r="I9" s="1"/>
  <c r="F37" i="3" l="1"/>
  <c r="E37"/>
  <c r="E38"/>
  <c r="G38" s="1"/>
  <c r="E42"/>
  <c r="G42" s="1"/>
  <c r="E46"/>
  <c r="G46" s="1"/>
  <c r="E51"/>
  <c r="G51" s="1"/>
  <c r="E56"/>
  <c r="G56" s="1"/>
  <c r="E54"/>
  <c r="G54" s="1"/>
  <c r="E39"/>
  <c r="G39" s="1"/>
  <c r="E43"/>
  <c r="G43" s="1"/>
  <c r="E48"/>
  <c r="G48" s="1"/>
  <c r="E52"/>
  <c r="G52" s="1"/>
  <c r="E57"/>
  <c r="G57" s="1"/>
  <c r="E45"/>
  <c r="E50"/>
  <c r="G50" s="1"/>
  <c r="E40"/>
  <c r="G40" s="1"/>
  <c r="E44"/>
  <c r="G44" s="1"/>
  <c r="E49"/>
  <c r="G49" s="1"/>
  <c r="E53"/>
  <c r="G53" s="1"/>
  <c r="E58"/>
  <c r="G58" s="1"/>
  <c r="E41"/>
  <c r="G41" s="1"/>
  <c r="D10" i="2" a="1"/>
  <c r="D10" s="1"/>
  <c r="F18" i="3" s="1"/>
  <c r="G37" l="1"/>
  <c r="A19" i="2"/>
  <c r="K6" i="4" l="1"/>
  <c r="A14" i="3" s="1"/>
  <c r="H35" i="4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C1197" l="1"/>
  <c r="C1196"/>
  <c r="C1195"/>
  <c r="C1194"/>
  <c r="C1193"/>
  <c r="C1192"/>
  <c r="C1191"/>
  <c r="C1190"/>
  <c r="C1189"/>
  <c r="C1188"/>
  <c r="C1187"/>
  <c r="C1186"/>
  <c r="C1185"/>
  <c r="C1184"/>
  <c r="C1183"/>
  <c r="C1182"/>
  <c r="C1181"/>
  <c r="C1180"/>
  <c r="C1179"/>
  <c r="C1178"/>
  <c r="C1177"/>
  <c r="C1176"/>
  <c r="C1175"/>
  <c r="C1174"/>
  <c r="C1173"/>
  <c r="C1172"/>
  <c r="C1171"/>
  <c r="C1170"/>
  <c r="C1169"/>
  <c r="C1168"/>
  <c r="C1167"/>
  <c r="C1166"/>
  <c r="C1165"/>
  <c r="C1164"/>
  <c r="C1163"/>
  <c r="C1162"/>
  <c r="C1161"/>
  <c r="C1160"/>
  <c r="C1159"/>
  <c r="C1158"/>
  <c r="C1157"/>
  <c r="C1156"/>
  <c r="C1155"/>
  <c r="C1154"/>
  <c r="C1153"/>
  <c r="C1152"/>
  <c r="C1151"/>
  <c r="C1150"/>
  <c r="C1149"/>
  <c r="C1148"/>
  <c r="C1147"/>
  <c r="C1146"/>
  <c r="C1145"/>
  <c r="C1144"/>
  <c r="C1143"/>
  <c r="C1142"/>
  <c r="C1141"/>
  <c r="C1140"/>
  <c r="C1139"/>
  <c r="C1138"/>
  <c r="C1137"/>
  <c r="C1136"/>
  <c r="C1135"/>
  <c r="C1134"/>
  <c r="C1133"/>
  <c r="C1132"/>
  <c r="C1131"/>
  <c r="C1130"/>
  <c r="C1129"/>
  <c r="C1128"/>
  <c r="C1127"/>
  <c r="C1126"/>
  <c r="C1125"/>
  <c r="C1124"/>
  <c r="C1123"/>
  <c r="C1122"/>
  <c r="C1121"/>
  <c r="C1120"/>
  <c r="C1119"/>
  <c r="C1118"/>
  <c r="C1117"/>
  <c r="C1116"/>
  <c r="C1115"/>
  <c r="C1114"/>
  <c r="C1113"/>
  <c r="C1112"/>
  <c r="C1111"/>
  <c r="C1110"/>
  <c r="C1109"/>
  <c r="C1108"/>
  <c r="C1107"/>
  <c r="C1106"/>
  <c r="C1105"/>
  <c r="C1104"/>
  <c r="C1103"/>
  <c r="C1102"/>
  <c r="C1101"/>
  <c r="C1100"/>
  <c r="C1099"/>
  <c r="C1098"/>
  <c r="C1097"/>
  <c r="C1096"/>
  <c r="C1095"/>
  <c r="C1094"/>
  <c r="C1093"/>
  <c r="C1092"/>
  <c r="C1091"/>
  <c r="C1090"/>
  <c r="C1089"/>
  <c r="C1088"/>
  <c r="C1087"/>
  <c r="C1086"/>
  <c r="C1085"/>
  <c r="C1084"/>
  <c r="C1083"/>
  <c r="C1082"/>
  <c r="C1081"/>
  <c r="C1080"/>
  <c r="C1079"/>
  <c r="C1078"/>
  <c r="C1077"/>
  <c r="C1076"/>
  <c r="C1075"/>
  <c r="C1074"/>
  <c r="C1073"/>
  <c r="C1072"/>
  <c r="C1071"/>
  <c r="C1070"/>
  <c r="C1069"/>
  <c r="C1068"/>
  <c r="C1067"/>
  <c r="C1066"/>
  <c r="C1065"/>
  <c r="C1064"/>
  <c r="C1063"/>
  <c r="C1062"/>
  <c r="C1061"/>
  <c r="C1060"/>
  <c r="C1059"/>
  <c r="C1058"/>
  <c r="C1057"/>
  <c r="C1056"/>
  <c r="C1055"/>
  <c r="C1054"/>
  <c r="C1053"/>
  <c r="C1052"/>
  <c r="C1051"/>
  <c r="C1050"/>
  <c r="C1049"/>
  <c r="C1048"/>
  <c r="C1047"/>
  <c r="C1046"/>
  <c r="C1045"/>
  <c r="C1044"/>
  <c r="C1043"/>
  <c r="C1042"/>
  <c r="C1041"/>
  <c r="C1040"/>
  <c r="C1039"/>
  <c r="C1038"/>
  <c r="C1037"/>
  <c r="C1036"/>
  <c r="C1035"/>
  <c r="C1034"/>
  <c r="C1033"/>
  <c r="C1032"/>
  <c r="C1031"/>
  <c r="C1030"/>
  <c r="C1029"/>
  <c r="C1028"/>
  <c r="C1027"/>
  <c r="C1026"/>
  <c r="C1025"/>
  <c r="C1024"/>
  <c r="C1023"/>
  <c r="C1022"/>
  <c r="C1021"/>
  <c r="C1020"/>
  <c r="C1019"/>
  <c r="C1018"/>
  <c r="C1017"/>
  <c r="C1016"/>
  <c r="C1015"/>
  <c r="C1014"/>
  <c r="C1013"/>
  <c r="C1012"/>
  <c r="C1011"/>
  <c r="C1010"/>
  <c r="C1009"/>
  <c r="C1008"/>
  <c r="C1007"/>
  <c r="C1006"/>
  <c r="C1005"/>
  <c r="C1004"/>
  <c r="C1003"/>
  <c r="C1002"/>
  <c r="C1001"/>
  <c r="C1000"/>
  <c r="C999"/>
  <c r="C998"/>
  <c r="C997"/>
  <c r="C996"/>
  <c r="C995"/>
  <c r="C994"/>
  <c r="C993"/>
  <c r="C992"/>
  <c r="C991"/>
  <c r="C990"/>
  <c r="C989"/>
  <c r="C988"/>
  <c r="C987"/>
  <c r="C986"/>
  <c r="C985"/>
  <c r="C984"/>
  <c r="C983"/>
  <c r="C982"/>
  <c r="C981"/>
  <c r="C980"/>
  <c r="C979"/>
  <c r="C978"/>
  <c r="C977"/>
  <c r="C976"/>
  <c r="C975"/>
  <c r="C974"/>
  <c r="C973"/>
  <c r="C972"/>
  <c r="C971"/>
  <c r="C970"/>
  <c r="C969"/>
  <c r="C968"/>
  <c r="C967"/>
  <c r="C966"/>
  <c r="C965"/>
  <c r="C964"/>
  <c r="C963"/>
  <c r="C962"/>
  <c r="C961"/>
  <c r="C960"/>
  <c r="C959"/>
  <c r="C958"/>
  <c r="C957"/>
  <c r="C956"/>
  <c r="C955"/>
  <c r="C954"/>
  <c r="C953"/>
  <c r="C952"/>
  <c r="C951"/>
  <c r="C950"/>
  <c r="C949"/>
  <c r="C948"/>
  <c r="C947"/>
  <c r="C946"/>
  <c r="C945"/>
  <c r="C944"/>
  <c r="C943"/>
  <c r="C942"/>
  <c r="C941"/>
  <c r="C940"/>
  <c r="C939"/>
  <c r="C938"/>
  <c r="C937"/>
  <c r="C936"/>
  <c r="C935"/>
  <c r="C934"/>
  <c r="C933"/>
  <c r="C932"/>
  <c r="C931"/>
  <c r="C930"/>
  <c r="C929"/>
  <c r="C928"/>
  <c r="C927"/>
  <c r="C926"/>
  <c r="C925"/>
  <c r="C924"/>
  <c r="C923"/>
  <c r="C922"/>
  <c r="C921"/>
  <c r="C920"/>
  <c r="C919"/>
  <c r="C918"/>
  <c r="C917"/>
  <c r="C916"/>
  <c r="C915"/>
  <c r="C914"/>
  <c r="C913"/>
  <c r="C912"/>
  <c r="C911"/>
  <c r="C910"/>
  <c r="C909"/>
  <c r="C908"/>
  <c r="C907"/>
  <c r="C906"/>
  <c r="C905"/>
  <c r="C904"/>
  <c r="C903"/>
  <c r="C902"/>
  <c r="C901"/>
  <c r="C900"/>
  <c r="C899"/>
  <c r="C898"/>
  <c r="C897"/>
  <c r="C896"/>
  <c r="C895"/>
  <c r="C894"/>
  <c r="C893"/>
  <c r="C892"/>
  <c r="C891"/>
  <c r="C890"/>
  <c r="C889"/>
  <c r="C888"/>
  <c r="C887"/>
  <c r="C886"/>
  <c r="C885"/>
  <c r="C884"/>
  <c r="C883"/>
  <c r="C882"/>
  <c r="C881"/>
  <c r="C880"/>
  <c r="C879"/>
  <c r="C878"/>
  <c r="C877"/>
  <c r="C876"/>
  <c r="C875"/>
  <c r="C874"/>
  <c r="C873"/>
  <c r="C872"/>
  <c r="C871"/>
  <c r="C870"/>
  <c r="C869"/>
  <c r="C868"/>
  <c r="C867"/>
  <c r="C866"/>
  <c r="C865"/>
  <c r="C864"/>
  <c r="C863"/>
  <c r="C862"/>
  <c r="C861"/>
  <c r="C860"/>
  <c r="C859"/>
  <c r="C858"/>
  <c r="C857"/>
  <c r="C856"/>
  <c r="C855"/>
  <c r="C854"/>
  <c r="C853"/>
  <c r="C852"/>
  <c r="C851"/>
  <c r="C850"/>
  <c r="C849"/>
  <c r="C848"/>
  <c r="C847"/>
  <c r="C846"/>
  <c r="C845"/>
  <c r="C844"/>
  <c r="C843"/>
  <c r="C842"/>
  <c r="C841"/>
  <c r="C840"/>
  <c r="C839"/>
  <c r="C838"/>
  <c r="C837"/>
  <c r="C836"/>
  <c r="C835"/>
  <c r="C834"/>
  <c r="C833"/>
  <c r="C832"/>
  <c r="C831"/>
  <c r="C830"/>
  <c r="C829"/>
  <c r="C828"/>
  <c r="C827"/>
  <c r="C826"/>
  <c r="C825"/>
  <c r="C824"/>
  <c r="C823"/>
  <c r="C822"/>
  <c r="C821"/>
  <c r="C820"/>
  <c r="C819"/>
  <c r="C818"/>
  <c r="C817"/>
  <c r="C816"/>
  <c r="C815"/>
  <c r="C814"/>
  <c r="C813"/>
  <c r="C812"/>
  <c r="C811"/>
  <c r="C810"/>
  <c r="C809"/>
  <c r="C808"/>
  <c r="C807"/>
  <c r="C806"/>
  <c r="C805"/>
  <c r="C804"/>
  <c r="C803"/>
  <c r="C802"/>
  <c r="C801"/>
  <c r="C800"/>
  <c r="C799"/>
  <c r="C798"/>
  <c r="C797"/>
  <c r="C796"/>
  <c r="C795"/>
  <c r="C794"/>
  <c r="C793"/>
  <c r="C792"/>
  <c r="C791"/>
  <c r="C790"/>
  <c r="C789"/>
  <c r="C788"/>
  <c r="C787"/>
  <c r="C786"/>
  <c r="C785"/>
  <c r="C784"/>
  <c r="C783"/>
  <c r="C782"/>
  <c r="C781"/>
  <c r="C780"/>
  <c r="C779"/>
  <c r="C778"/>
  <c r="C777"/>
  <c r="C776"/>
  <c r="C775"/>
  <c r="C774"/>
  <c r="C773"/>
  <c r="C772"/>
  <c r="C771"/>
  <c r="C770"/>
  <c r="C769"/>
  <c r="C768"/>
  <c r="C767"/>
  <c r="C766"/>
  <c r="C765"/>
  <c r="C764"/>
  <c r="C763"/>
  <c r="C762"/>
  <c r="C761"/>
  <c r="C760"/>
  <c r="C759"/>
  <c r="C758"/>
  <c r="C757"/>
  <c r="C756"/>
  <c r="C755"/>
  <c r="C754"/>
  <c r="C753"/>
  <c r="C752"/>
  <c r="C751"/>
  <c r="C750"/>
  <c r="C749"/>
  <c r="C748"/>
  <c r="C747"/>
  <c r="C746"/>
  <c r="C745"/>
  <c r="C744"/>
  <c r="C743"/>
  <c r="C742"/>
  <c r="C741"/>
  <c r="C740"/>
  <c r="C739"/>
  <c r="C738"/>
  <c r="C737"/>
  <c r="C736"/>
  <c r="C735"/>
  <c r="C734"/>
  <c r="C733"/>
  <c r="C732"/>
  <c r="C731"/>
  <c r="C730"/>
  <c r="C729"/>
  <c r="C728"/>
  <c r="C727"/>
  <c r="C726"/>
  <c r="C725"/>
  <c r="C724"/>
  <c r="C723"/>
  <c r="C722"/>
  <c r="C721"/>
  <c r="C720"/>
  <c r="C719"/>
  <c r="C718"/>
  <c r="C717"/>
  <c r="C716"/>
  <c r="C715"/>
  <c r="C714"/>
  <c r="C713"/>
  <c r="C712"/>
  <c r="C711"/>
  <c r="C710"/>
  <c r="C709"/>
  <c r="C708"/>
  <c r="C707"/>
  <c r="C706"/>
  <c r="C705"/>
  <c r="C704"/>
  <c r="C703"/>
  <c r="C702"/>
  <c r="C701"/>
  <c r="C700"/>
  <c r="C699"/>
  <c r="C698"/>
  <c r="C697"/>
  <c r="C696"/>
  <c r="C695"/>
  <c r="C694"/>
  <c r="C693"/>
  <c r="C692"/>
  <c r="C691"/>
  <c r="C690"/>
  <c r="C689"/>
  <c r="C688"/>
  <c r="C687"/>
  <c r="C686"/>
  <c r="C685"/>
  <c r="C684"/>
  <c r="C683"/>
  <c r="C682"/>
  <c r="C681"/>
  <c r="C680"/>
  <c r="C679"/>
  <c r="C678"/>
  <c r="C677"/>
  <c r="C676"/>
  <c r="C675"/>
  <c r="C674"/>
  <c r="C673"/>
  <c r="C672"/>
  <c r="C671"/>
  <c r="C670"/>
  <c r="C669"/>
  <c r="C668"/>
  <c r="C667"/>
  <c r="C666"/>
  <c r="C665"/>
  <c r="C664"/>
  <c r="C663"/>
  <c r="C662"/>
  <c r="C661"/>
  <c r="C660"/>
  <c r="C659"/>
  <c r="C658"/>
  <c r="C657"/>
  <c r="C656"/>
  <c r="C655"/>
  <c r="C654"/>
  <c r="C653"/>
  <c r="C652"/>
  <c r="C651"/>
  <c r="C650"/>
  <c r="C649"/>
  <c r="C648"/>
  <c r="C647"/>
  <c r="C646"/>
  <c r="C645"/>
  <c r="C644"/>
  <c r="C643"/>
  <c r="C642"/>
  <c r="C641"/>
  <c r="C640"/>
  <c r="C639"/>
  <c r="C638"/>
  <c r="C637"/>
  <c r="C636"/>
  <c r="C635"/>
  <c r="C634"/>
  <c r="C633"/>
  <c r="C632"/>
  <c r="C631"/>
  <c r="C630"/>
  <c r="C629"/>
  <c r="C628"/>
  <c r="C627"/>
  <c r="C626"/>
  <c r="C625"/>
  <c r="C624"/>
  <c r="C623"/>
  <c r="C622"/>
  <c r="C621"/>
  <c r="C620"/>
  <c r="C619"/>
  <c r="C618"/>
  <c r="C617"/>
  <c r="C616"/>
  <c r="C615"/>
  <c r="C614"/>
  <c r="C613"/>
  <c r="C612"/>
  <c r="C611"/>
  <c r="C610"/>
  <c r="C609"/>
  <c r="C608"/>
  <c r="C607"/>
  <c r="C606"/>
  <c r="C605"/>
  <c r="C604"/>
  <c r="C603"/>
  <c r="C602"/>
  <c r="C601"/>
  <c r="C600"/>
  <c r="C599"/>
  <c r="C598"/>
  <c r="C597"/>
  <c r="C596"/>
  <c r="C595"/>
  <c r="C594"/>
  <c r="C593"/>
  <c r="C592"/>
  <c r="C591"/>
  <c r="C590"/>
  <c r="C589"/>
  <c r="C588"/>
  <c r="C587"/>
  <c r="C586"/>
  <c r="C585"/>
  <c r="C584"/>
  <c r="C583"/>
  <c r="C582"/>
  <c r="C581"/>
  <c r="C580"/>
  <c r="C579"/>
  <c r="C578"/>
  <c r="C577"/>
  <c r="C576"/>
  <c r="C575"/>
  <c r="C574"/>
  <c r="C573"/>
  <c r="C572"/>
  <c r="C571"/>
  <c r="C570"/>
  <c r="C569"/>
  <c r="C568"/>
  <c r="C567"/>
  <c r="C566"/>
  <c r="C565"/>
  <c r="C564"/>
  <c r="C563"/>
  <c r="C562"/>
  <c r="C561"/>
  <c r="C560"/>
  <c r="C559"/>
  <c r="C558"/>
  <c r="C557"/>
  <c r="C556"/>
  <c r="C555"/>
  <c r="C554"/>
  <c r="C553"/>
  <c r="C552"/>
  <c r="C551"/>
  <c r="C550"/>
  <c r="C549"/>
  <c r="C548"/>
  <c r="C547"/>
  <c r="C546"/>
  <c r="C545"/>
  <c r="C544"/>
  <c r="C543"/>
  <c r="C542"/>
  <c r="C541"/>
  <c r="C540"/>
  <c r="C539"/>
  <c r="C538"/>
  <c r="C537"/>
  <c r="C536"/>
  <c r="C535"/>
  <c r="C534"/>
  <c r="C533"/>
  <c r="C532"/>
  <c r="C531"/>
  <c r="C530"/>
  <c r="C529"/>
  <c r="C528"/>
  <c r="C527"/>
  <c r="C526"/>
  <c r="C525"/>
  <c r="C524"/>
  <c r="C523"/>
  <c r="C522"/>
  <c r="C521"/>
  <c r="C520"/>
  <c r="C519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500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1"/>
  <c r="C470"/>
  <c r="C469"/>
  <c r="C468"/>
  <c r="C467"/>
  <c r="C466"/>
  <c r="C465"/>
  <c r="C464"/>
  <c r="C463"/>
  <c r="C462"/>
  <c r="C461"/>
  <c r="C460"/>
  <c r="C459"/>
  <c r="C458"/>
  <c r="C457"/>
  <c r="C456"/>
  <c r="C455"/>
  <c r="C454"/>
  <c r="C453"/>
  <c r="C452"/>
  <c r="C451"/>
  <c r="C450"/>
  <c r="C449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D19" i="2" l="1"/>
  <c r="D20"/>
  <c r="D21"/>
  <c r="D22"/>
  <c r="D13"/>
  <c r="D14"/>
  <c r="D15"/>
  <c r="D16"/>
  <c r="F24" i="3" s="1"/>
  <c r="D12" i="2"/>
  <c r="F20" i="3" s="1"/>
  <c r="F21" l="1"/>
  <c r="D18" i="2"/>
  <c r="D29" l="1"/>
  <c r="D31" l="1"/>
  <c r="D32" s="1"/>
  <c r="E35" i="3" l="1"/>
  <c r="G35" s="1"/>
  <c r="D33" i="2"/>
  <c r="E34" i="3" s="1"/>
  <c r="G34" s="1"/>
  <c r="E23" l="1"/>
  <c r="G23" s="1"/>
  <c r="E33"/>
  <c r="G33" s="1"/>
  <c r="E32"/>
  <c r="G32" s="1"/>
  <c r="E20"/>
  <c r="G20" s="1"/>
  <c r="E21"/>
  <c r="G21" s="1"/>
  <c r="E24"/>
  <c r="G24" s="1"/>
  <c r="E22"/>
  <c r="G22" s="1"/>
  <c r="E18"/>
  <c r="G18" s="1"/>
  <c r="E26"/>
  <c r="G27" l="1"/>
  <c r="G28"/>
  <c r="G30"/>
  <c r="G26"/>
  <c r="G29"/>
  <c r="G60" l="1"/>
  <c r="G62" s="1"/>
  <c r="G63" l="1"/>
</calcChain>
</file>

<file path=xl/sharedStrings.xml><?xml version="1.0" encoding="utf-8"?>
<sst xmlns="http://schemas.openxmlformats.org/spreadsheetml/2006/main" count="10506" uniqueCount="322">
  <si>
    <t>MAGIfirst_FX20_ECHELLE</t>
  </si>
  <si>
    <t>MAGIfirst_FX20_ARENA</t>
  </si>
  <si>
    <t>MODELE</t>
  </si>
  <si>
    <t>TAILLE</t>
  </si>
  <si>
    <t>REMISE</t>
  </si>
  <si>
    <t>MONTANT</t>
  </si>
  <si>
    <t>OPTION</t>
  </si>
  <si>
    <t>Magisport 2 Intense</t>
  </si>
  <si>
    <t>NEOLIGHT Projecteur à LEDs Blanc supplémentaire</t>
  </si>
  <si>
    <t>NEOLIGHT Projecteur RGWB supplémentaire</t>
  </si>
  <si>
    <t>LOCAL TECHNIQUE SIMPLE</t>
  </si>
  <si>
    <t>LOCAL TECHNIQUE DOUBLE</t>
  </si>
  <si>
    <t>OTOP</t>
  </si>
  <si>
    <t>REGULO</t>
  </si>
  <si>
    <t>Kit By-Pass pour PAC &amp; autres équipements</t>
  </si>
  <si>
    <t>Couronne 25 ml, diam 50</t>
  </si>
  <si>
    <t>Couronne 50 ml, diam 50</t>
  </si>
  <si>
    <t>Couronne 25 ml, diam 63</t>
  </si>
  <si>
    <t>Couronne 50 ml, diam 63</t>
  </si>
  <si>
    <t>Aspiration liner / regard de visite</t>
  </si>
  <si>
    <t>Elyséa²</t>
  </si>
  <si>
    <t>Robot Electrique</t>
  </si>
  <si>
    <t>Balai Magiline MAGIsweep</t>
  </si>
  <si>
    <t>SECURITECH</t>
  </si>
  <si>
    <t>NEGOCE 1</t>
  </si>
  <si>
    <t>NEGOCE 2</t>
  </si>
  <si>
    <t>NEGOCE 3</t>
  </si>
  <si>
    <t>NEGOCE 4</t>
  </si>
  <si>
    <t>MAGIfirst_FX20_QUALIbeach</t>
  </si>
  <si>
    <t>MAGIfirst_FX20_ROMAN_2m</t>
  </si>
  <si>
    <t>MAGIfirst_FX20_ROMAN_3m</t>
  </si>
  <si>
    <t>Modèle</t>
  </si>
  <si>
    <t>Taille</t>
  </si>
  <si>
    <t>3,00x2,33</t>
  </si>
  <si>
    <t>3,00x2,00</t>
  </si>
  <si>
    <t>3,00x2,66</t>
  </si>
  <si>
    <t>3,00x3,00</t>
  </si>
  <si>
    <t>3,33x2,00</t>
  </si>
  <si>
    <t>3,33x2,33</t>
  </si>
  <si>
    <t>3,33x2,66</t>
  </si>
  <si>
    <t>3,33x3,00</t>
  </si>
  <si>
    <t>3,33x3,33</t>
  </si>
  <si>
    <t>3,66x2,00</t>
  </si>
  <si>
    <t>3,66x2,33</t>
  </si>
  <si>
    <t>3,66x2,66</t>
  </si>
  <si>
    <t>3,66x3,00</t>
  </si>
  <si>
    <t>3,66x3,33</t>
  </si>
  <si>
    <t>3,66x3,66</t>
  </si>
  <si>
    <t>4,00x2,00</t>
  </si>
  <si>
    <t>4,00x2,33</t>
  </si>
  <si>
    <t>4,00x2,66</t>
  </si>
  <si>
    <t>4,00x3,00</t>
  </si>
  <si>
    <t>4,00x3,33</t>
  </si>
  <si>
    <t>4,00x3,66</t>
  </si>
  <si>
    <t>4,00x4,00</t>
  </si>
  <si>
    <t>4,33x2,00</t>
  </si>
  <si>
    <t>4,33x2,33</t>
  </si>
  <si>
    <t>4,33x2,66</t>
  </si>
  <si>
    <t>4,33x3,00</t>
  </si>
  <si>
    <t>4,33x3,33</t>
  </si>
  <si>
    <t>4,33x3,66</t>
  </si>
  <si>
    <t>4,33x4,00</t>
  </si>
  <si>
    <t>4,33x4,33</t>
  </si>
  <si>
    <t>4,66x2,00</t>
  </si>
  <si>
    <t>4,66x2,33</t>
  </si>
  <si>
    <t>4,66x2,66</t>
  </si>
  <si>
    <t>4,66x3,00</t>
  </si>
  <si>
    <t>4,66x3,33</t>
  </si>
  <si>
    <t>4,66x3,66</t>
  </si>
  <si>
    <t>4,66x4,00</t>
  </si>
  <si>
    <t>4,66x4,33</t>
  </si>
  <si>
    <t>4,66x4,66</t>
  </si>
  <si>
    <t>5,00x2,00</t>
  </si>
  <si>
    <t>5,00x2,33</t>
  </si>
  <si>
    <t>5,00x2,66</t>
  </si>
  <si>
    <t>5,00x3,00</t>
  </si>
  <si>
    <t>5,00x3,33</t>
  </si>
  <si>
    <t>5,00x3,66</t>
  </si>
  <si>
    <t>5,00x4,00</t>
  </si>
  <si>
    <t>5,00x4,33</t>
  </si>
  <si>
    <t>5,00x4,66</t>
  </si>
  <si>
    <t>5,00x5,00</t>
  </si>
  <si>
    <t>5,33x5,00</t>
  </si>
  <si>
    <t>5,33x2,00</t>
  </si>
  <si>
    <t>5,33x2,33</t>
  </si>
  <si>
    <t>5,33x2,66</t>
  </si>
  <si>
    <t>5,33x3,00</t>
  </si>
  <si>
    <t>5,33x3,33</t>
  </si>
  <si>
    <t>5,33x3,66</t>
  </si>
  <si>
    <t>5,33x4,00</t>
  </si>
  <si>
    <t>5,33x4,33</t>
  </si>
  <si>
    <t>5,33x4,66</t>
  </si>
  <si>
    <t>5,66x2,00</t>
  </si>
  <si>
    <t>5,66x2,33</t>
  </si>
  <si>
    <t>5,66X2,66</t>
  </si>
  <si>
    <t>5,66x3,00</t>
  </si>
  <si>
    <t>5,66x3,33</t>
  </si>
  <si>
    <t>5,66x3,66</t>
  </si>
  <si>
    <t>5,66x4,00</t>
  </si>
  <si>
    <t>5,66x4,33</t>
  </si>
  <si>
    <t>5,66x4,66</t>
  </si>
  <si>
    <t>5,66x5,00</t>
  </si>
  <si>
    <t>6,00x2,00</t>
  </si>
  <si>
    <t>6,00x2,33</t>
  </si>
  <si>
    <t>6,00x2,66</t>
  </si>
  <si>
    <t>6,00x3,00</t>
  </si>
  <si>
    <t>6,00x3,33</t>
  </si>
  <si>
    <t>6,00x3,66</t>
  </si>
  <si>
    <t>6,00x4,00</t>
  </si>
  <si>
    <t>6,00x4,33</t>
  </si>
  <si>
    <t>6,00x4,66</t>
  </si>
  <si>
    <t>6,00x5,00</t>
  </si>
  <si>
    <t>6,33x2,00</t>
  </si>
  <si>
    <t>6,33x2,33</t>
  </si>
  <si>
    <t>6,33x2,66</t>
  </si>
  <si>
    <t>6,33x3,00</t>
  </si>
  <si>
    <t>6,33x3,33</t>
  </si>
  <si>
    <t>6,33x3,66</t>
  </si>
  <si>
    <t>6,33x4,00</t>
  </si>
  <si>
    <t>6,33x4,33</t>
  </si>
  <si>
    <t>6,33x4,66</t>
  </si>
  <si>
    <t>6,33x5,00</t>
  </si>
  <si>
    <t>6,66x2,00</t>
  </si>
  <si>
    <t>6,66x2,33</t>
  </si>
  <si>
    <t>6,66x2,66</t>
  </si>
  <si>
    <t>6,66x3,00</t>
  </si>
  <si>
    <t>6,66x3,33</t>
  </si>
  <si>
    <t>6,66x3,66</t>
  </si>
  <si>
    <t>6,66x4,00</t>
  </si>
  <si>
    <t>6,66x4,33</t>
  </si>
  <si>
    <t>6,66x4,66</t>
  </si>
  <si>
    <t>6,66x5,00</t>
  </si>
  <si>
    <t>7,00x2,00</t>
  </si>
  <si>
    <t>7,00x2,33</t>
  </si>
  <si>
    <t>7,00x2,66</t>
  </si>
  <si>
    <t>7,00x3,00</t>
  </si>
  <si>
    <t>7,00x3,33</t>
  </si>
  <si>
    <t>7,00x3,66</t>
  </si>
  <si>
    <t>7,00x4,00</t>
  </si>
  <si>
    <t>7,00x4,33</t>
  </si>
  <si>
    <t>7,00x4,66</t>
  </si>
  <si>
    <t>7,00x5,00</t>
  </si>
  <si>
    <t>7,33x2,00</t>
  </si>
  <si>
    <t>7,33x2,33</t>
  </si>
  <si>
    <t>7,33x2,66</t>
  </si>
  <si>
    <t>7,33x3,00</t>
  </si>
  <si>
    <t>7,33x3,33</t>
  </si>
  <si>
    <t>7,33x3,66</t>
  </si>
  <si>
    <t>7,33x4,00</t>
  </si>
  <si>
    <t>7,33x4,33</t>
  </si>
  <si>
    <t>7,33x4,66</t>
  </si>
  <si>
    <t>7,33x5,00</t>
  </si>
  <si>
    <t>7,66x2,00</t>
  </si>
  <si>
    <t>7,66x2,33</t>
  </si>
  <si>
    <t>7,66x2,66</t>
  </si>
  <si>
    <t>7,66x3,00</t>
  </si>
  <si>
    <t>7,66x3,33</t>
  </si>
  <si>
    <t>7,66x3,66</t>
  </si>
  <si>
    <t>7,66x4,00</t>
  </si>
  <si>
    <t>7,66x4,33</t>
  </si>
  <si>
    <t>7,66x4,66</t>
  </si>
  <si>
    <t>7,66x5,00</t>
  </si>
  <si>
    <t>8,00x2,00</t>
  </si>
  <si>
    <t>8,00x2,33</t>
  </si>
  <si>
    <t>8,00x2,66</t>
  </si>
  <si>
    <t>8,00x3,00</t>
  </si>
  <si>
    <t>8,00x3,33</t>
  </si>
  <si>
    <t>8,00x3,66</t>
  </si>
  <si>
    <t>8,00x4,00</t>
  </si>
  <si>
    <t>8,00x4,33</t>
  </si>
  <si>
    <t>8,00x4,66</t>
  </si>
  <si>
    <t>8,00x5,00</t>
  </si>
  <si>
    <t>8,33x2,00</t>
  </si>
  <si>
    <t>8,33x2,33</t>
  </si>
  <si>
    <t>8,33x2,66</t>
  </si>
  <si>
    <t>8,33x3,00</t>
  </si>
  <si>
    <t>8,33x3,33</t>
  </si>
  <si>
    <t>8,33x3,66</t>
  </si>
  <si>
    <t>8,33x4,00</t>
  </si>
  <si>
    <t>8,33x4,33</t>
  </si>
  <si>
    <t>8,33x4,66</t>
  </si>
  <si>
    <t>8,33x5,00</t>
  </si>
  <si>
    <t>8,66x2,00</t>
  </si>
  <si>
    <t>8,66x2,33</t>
  </si>
  <si>
    <t>8,66x2,66</t>
  </si>
  <si>
    <t>8,66x3,00</t>
  </si>
  <si>
    <t>8,66x3,33</t>
  </si>
  <si>
    <t>8,66x3,66</t>
  </si>
  <si>
    <t>8,66x4,00</t>
  </si>
  <si>
    <t>8,66x4,33</t>
  </si>
  <si>
    <t>8,66x4,66</t>
  </si>
  <si>
    <t>8,66x5,00</t>
  </si>
  <si>
    <t>9,00x2,00</t>
  </si>
  <si>
    <t>9,00x2,33</t>
  </si>
  <si>
    <t>9,00x2,66</t>
  </si>
  <si>
    <t>9,00x3,00</t>
  </si>
  <si>
    <t>9,00x3,33</t>
  </si>
  <si>
    <t>9,00x3,66</t>
  </si>
  <si>
    <t>9,00x4,00</t>
  </si>
  <si>
    <t>9,00x4,33</t>
  </si>
  <si>
    <t>9,00x4,66</t>
  </si>
  <si>
    <t>9,00x5,00</t>
  </si>
  <si>
    <t>9,33x2,00</t>
  </si>
  <si>
    <t>9,33x2,33</t>
  </si>
  <si>
    <t>9,33x2,66</t>
  </si>
  <si>
    <t>9,33x3,00</t>
  </si>
  <si>
    <t>9,33x3,33</t>
  </si>
  <si>
    <t>9,33x3,66</t>
  </si>
  <si>
    <t>9,33x4,00</t>
  </si>
  <si>
    <t>9,33x4,33</t>
  </si>
  <si>
    <t>9,33x4,66</t>
  </si>
  <si>
    <t>9,33x5,00</t>
  </si>
  <si>
    <t>9,66x2,00</t>
  </si>
  <si>
    <t>9,66x2,33</t>
  </si>
  <si>
    <t>9,66x2,66</t>
  </si>
  <si>
    <t>9,66x3,00</t>
  </si>
  <si>
    <t>9,66x3,33</t>
  </si>
  <si>
    <t>9,66x3,66</t>
  </si>
  <si>
    <t>9,66x4,00</t>
  </si>
  <si>
    <t>9,66x4,33</t>
  </si>
  <si>
    <t>9,66x4,66</t>
  </si>
  <si>
    <t>9,66x5,00</t>
  </si>
  <si>
    <t>10,00x2,00</t>
  </si>
  <si>
    <t>10,00x2,33</t>
  </si>
  <si>
    <t>10,00x2,66</t>
  </si>
  <si>
    <t>10,00x3,00</t>
  </si>
  <si>
    <t>10,00x3,33</t>
  </si>
  <si>
    <t>10,00x3,66</t>
  </si>
  <si>
    <t>10,00x4,00</t>
  </si>
  <si>
    <t>10,00x4,33</t>
  </si>
  <si>
    <t>10,00x4,66</t>
  </si>
  <si>
    <t>10,00x5,00</t>
  </si>
  <si>
    <t>Pack Mousse Confort, sans escalier, taille piscine : &lt;= 6,66x3,33</t>
  </si>
  <si>
    <t>NEOLIGHT Projecteur RGWB  en remplacement d'un NEOLIGHT à LEDs Blanc</t>
  </si>
  <si>
    <t>MAGIfirst_FX20_ROMAN_2.66m</t>
  </si>
  <si>
    <t>5,66x2,66</t>
  </si>
  <si>
    <t>Pack Mousse Confort, sans escalier, taille piscine : &lt;= 8,00x4,00</t>
  </si>
  <si>
    <t>Pack Mousse Confort, sans escalier, taille piscine : &lt;= 9,00x4,33 =&gt;</t>
  </si>
  <si>
    <t>Pack Mousse Confort, Escalier ARENA, taille piscine : &lt;= 6,66x3,33</t>
  </si>
  <si>
    <t>Pack Mousse Confort, Escalier ARENA, taille piscine : &lt;= 8,00x4,00</t>
  </si>
  <si>
    <t>Pack Mousse Confort, Escalier ARENA, taille piscine : &lt;= 9,00x4,33 =&gt;</t>
  </si>
  <si>
    <t>Pack Mousse Confort, Escalier QUALIbeach, taille piscine : &lt;= 6,66x3,33</t>
  </si>
  <si>
    <t>Pack Mousse Confort, Escalier QUALIbeach, taille piscine : &lt;= 8,00x4,00</t>
  </si>
  <si>
    <t>Pack Mousse Confort, Escalier QUALIbeach, taille piscine : &lt;= 9,00x4,33 =&gt;</t>
  </si>
  <si>
    <t>Pack Mousse Confort, Escalier ROMAN 2m, taille piscine : &lt;= 6,66x3,33</t>
  </si>
  <si>
    <t>Pack Mousse Confort, Escalier ROMAN 2m, taille piscine : &lt;= 8,00x4,00</t>
  </si>
  <si>
    <t>Pack Mousse Confort, Escalier ROMAN 2m, taille piscine : &lt;= 9,00x4,33 =&gt;</t>
  </si>
  <si>
    <t>Pack Mousse Confort, Escalier ROMAN 2,66m, taille piscine : &lt;= 6,66x3,33</t>
  </si>
  <si>
    <t>Pack Mousse Confort, Escalier ROMAN 2,66m, taille piscine : &lt;= 8,00x4,00</t>
  </si>
  <si>
    <t>Pack Mousse Confort, Escalier ROMAN 2,66m, taille piscine : &lt;= 9,00x4,33 =&gt;</t>
  </si>
  <si>
    <t>Pack Mousse Confort, Escalier ROMAN 3m, taille piscine : &lt;= 6,66x3,33</t>
  </si>
  <si>
    <t>Pack Mousse Confort, Escalier ROMAN 3m, taille piscine : &lt;= 8,00x4,00</t>
  </si>
  <si>
    <t>Pack Mousse Confort, Escalier ROMAN 3m, taille piscine : &lt;= 9,00x4,33 =&gt;</t>
  </si>
  <si>
    <t>OPTION MOUSSE</t>
  </si>
  <si>
    <t>OPTION PROJECTEUR</t>
  </si>
  <si>
    <t>OPTION LOCAUX</t>
  </si>
  <si>
    <t>OPTION DIVERS</t>
  </si>
  <si>
    <t>OPTION COURONNES</t>
  </si>
  <si>
    <t>OPTION SUP 1</t>
  </si>
  <si>
    <t>OPTION SUP 2</t>
  </si>
  <si>
    <t>OPTION SUP 3</t>
  </si>
  <si>
    <t>OPTION SUP 4</t>
  </si>
  <si>
    <t>OPTION SUP 5</t>
  </si>
  <si>
    <t>TVA 20%</t>
  </si>
  <si>
    <t>TOTAL TTC</t>
  </si>
  <si>
    <t>TOTAL HT</t>
  </si>
  <si>
    <t>TOTAL HT AVEC REMISE</t>
  </si>
  <si>
    <t>ADRESSE</t>
  </si>
  <si>
    <t>VILLE</t>
  </si>
  <si>
    <t>Prix TTC</t>
  </si>
  <si>
    <t>Prix HT</t>
  </si>
  <si>
    <t>TARIF TTC</t>
  </si>
  <si>
    <t>TARIF HT</t>
  </si>
  <si>
    <t>NUMERO</t>
  </si>
  <si>
    <t>MAIL</t>
  </si>
  <si>
    <t>Saint Laurent le:</t>
  </si>
  <si>
    <t>Client:</t>
  </si>
  <si>
    <t>A l'attention de:</t>
  </si>
  <si>
    <t>DESIGNATION</t>
  </si>
  <si>
    <t>Qte</t>
  </si>
  <si>
    <t>P.U./ht</t>
  </si>
  <si>
    <t>Total/ht</t>
  </si>
  <si>
    <t>Prix Total/ht</t>
  </si>
  <si>
    <t>T.V.A. 20%</t>
  </si>
  <si>
    <t>TOTAL T.T.C.</t>
  </si>
  <si>
    <t>DEVIS REF.:</t>
  </si>
  <si>
    <t>Magifirst avec Filtration FX20 et avec Echelle</t>
  </si>
  <si>
    <t>MAGIfirst avec Filtration FX20 et avec escalier ARENA</t>
  </si>
  <si>
    <t>MAGIfirst avec Filtration FX20 et avec escalier QUALIbeach</t>
  </si>
  <si>
    <t>MAGIfirst avec Filtration FX20 et avec escalier ROMAN 2,66m</t>
  </si>
  <si>
    <t>MAGIfirst avec Filtration FX20 et avec escalier ROMAN 3m</t>
  </si>
  <si>
    <t>MAGIfirst avec Filtration FX20 et avec escalier ROMAN 2m</t>
  </si>
  <si>
    <t>Assise de propreté</t>
  </si>
  <si>
    <t>Tarif</t>
  </si>
  <si>
    <t>Assemblage de la structure, de la filtration et de l'escalier</t>
  </si>
  <si>
    <t>Ragréage de fond</t>
  </si>
  <si>
    <t>Raccordement électrique du coffret de commande aux équipements du bassin</t>
  </si>
  <si>
    <t>Pose des margelles avec jointement</t>
  </si>
  <si>
    <t>Déplacement</t>
  </si>
  <si>
    <t>Coulage monobloc en béton armé du radier et des murs blanchés</t>
  </si>
  <si>
    <t>Forfait béton compris avec coulage à la pompe de 24 mètre linéaire</t>
  </si>
  <si>
    <t>Raccordement hydraulique, filtration et NCC, Balnéo, PAC</t>
  </si>
  <si>
    <t>Pose liner 75/100ème + feutre sur radier + mousse 5mm sur parois et 10mm sur l'escalier</t>
  </si>
  <si>
    <t>Plus-value de la pompe supérieur à 24 mètres linéaires</t>
  </si>
  <si>
    <t>Terrassement sans évacuation des terres</t>
  </si>
  <si>
    <t>Terrassement avec évacuation des terres</t>
  </si>
  <si>
    <t>Puits de décompression</t>
  </si>
  <si>
    <t>Rotation de camion supplémentaire</t>
  </si>
  <si>
    <t>Plus-value pour terrain rocheux</t>
  </si>
  <si>
    <t>Frais de gestion et de suivi de chantier</t>
  </si>
  <si>
    <t>Pose volet hors sol</t>
  </si>
  <si>
    <t>Pose bâche à barres</t>
  </si>
  <si>
    <t>Pose volet immergé</t>
  </si>
  <si>
    <t>PISCINE</t>
  </si>
  <si>
    <t>Ville</t>
  </si>
  <si>
    <t>TATA</t>
  </si>
  <si>
    <t>TOTO</t>
  </si>
  <si>
    <t>TUTU</t>
  </si>
  <si>
    <t>06-37-96-89-52</t>
  </si>
  <si>
    <t>njsdvkjkqvdkj</t>
  </si>
  <si>
    <t>qfdgsdfg</t>
  </si>
  <si>
    <t>wsfdqsfsd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</si>
</sst>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dd/mm/yy;@"/>
    <numFmt numFmtId="166" formatCode="#,##0\ &quot;€&quot;"/>
  </numFmts>
  <fonts count="3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36"/>
      <color indexed="40"/>
      <name val="Rockwell Extra Bold"/>
      <family val="1"/>
    </font>
    <font>
      <sz val="11"/>
      <color indexed="40"/>
      <name val="Angsana New"/>
      <family val="1"/>
    </font>
    <font>
      <b/>
      <sz val="18"/>
      <color indexed="40"/>
      <name val="Angsana New"/>
      <family val="1"/>
    </font>
    <font>
      <b/>
      <sz val="9"/>
      <color indexed="56"/>
      <name val="Cambria"/>
      <family val="1"/>
    </font>
    <font>
      <sz val="9"/>
      <color indexed="56"/>
      <name val="Calibri"/>
      <family val="2"/>
    </font>
    <font>
      <b/>
      <sz val="10"/>
      <color indexed="56"/>
      <name val="Cambria"/>
      <family val="1"/>
    </font>
    <font>
      <sz val="10"/>
      <color indexed="56"/>
      <name val="Cambria"/>
      <family val="1"/>
    </font>
    <font>
      <b/>
      <sz val="12"/>
      <color indexed="8"/>
      <name val="Cambria"/>
      <family val="1"/>
    </font>
    <font>
      <sz val="12"/>
      <color indexed="8"/>
      <name val="Cambria"/>
      <family val="1"/>
    </font>
    <font>
      <b/>
      <u/>
      <sz val="12"/>
      <color indexed="8"/>
      <name val="Cambria"/>
      <family val="1"/>
    </font>
    <font>
      <sz val="8"/>
      <color indexed="8"/>
      <name val="Cambria"/>
      <family val="1"/>
    </font>
    <font>
      <b/>
      <sz val="14"/>
      <color indexed="8"/>
      <name val="Cambria"/>
      <family val="1"/>
    </font>
    <font>
      <sz val="10"/>
      <color indexed="8"/>
      <name val="Cambria"/>
      <family val="1"/>
    </font>
    <font>
      <sz val="12"/>
      <name val="Cambria"/>
      <family val="1"/>
    </font>
    <font>
      <b/>
      <sz val="12"/>
      <color theme="1"/>
      <name val="Cambria"/>
      <family val="1"/>
    </font>
    <font>
      <u/>
      <sz val="11"/>
      <color theme="10"/>
      <name val="Calibri"/>
      <family val="2"/>
      <scheme val="minor"/>
    </font>
    <font>
      <sz val="12"/>
      <name val="Calibri"/>
      <family val="2"/>
      <scheme val="minor"/>
    </font>
    <font>
      <sz val="5"/>
      <color theme="1"/>
      <name val="Arial"/>
      <family val="2"/>
    </font>
    <font>
      <b/>
      <sz val="18"/>
      <color indexed="8"/>
      <name val="Cambria"/>
      <family val="1"/>
    </font>
    <font>
      <b/>
      <sz val="20"/>
      <color indexed="8"/>
      <name val="Cambria"/>
      <family val="1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2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151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4" xfId="0" applyBorder="1"/>
    <xf numFmtId="164" fontId="0" fillId="0" borderId="7" xfId="0" applyNumberForma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7" xfId="0" applyFill="1" applyBorder="1" applyAlignment="1">
      <alignment horizontal="center" vertical="center"/>
    </xf>
    <xf numFmtId="0" fontId="0" fillId="0" borderId="3" xfId="0" applyBorder="1"/>
    <xf numFmtId="0" fontId="0" fillId="0" borderId="9" xfId="0" applyBorder="1"/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164" fontId="0" fillId="0" borderId="3" xfId="0" applyNumberFormat="1" applyBorder="1" applyAlignment="1">
      <alignment horizontal="center" vertical="center"/>
    </xf>
    <xf numFmtId="164" fontId="0" fillId="0" borderId="3" xfId="0" quotePrefix="1" applyNumberFormat="1" applyBorder="1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/>
    </xf>
    <xf numFmtId="0" fontId="2" fillId="0" borderId="3" xfId="0" applyFont="1" applyFill="1" applyBorder="1" applyAlignment="1">
      <alignment horizontal="center" vertical="center"/>
    </xf>
    <xf numFmtId="0" fontId="0" fillId="2" borderId="3" xfId="0" applyFill="1" applyBorder="1"/>
    <xf numFmtId="0" fontId="0" fillId="2" borderId="9" xfId="0" applyFill="1" applyBorder="1"/>
    <xf numFmtId="0" fontId="2" fillId="0" borderId="5" xfId="0" applyFont="1" applyFill="1" applyBorder="1" applyAlignment="1">
      <alignment horizontal="right"/>
    </xf>
    <xf numFmtId="164" fontId="0" fillId="0" borderId="7" xfId="0" applyNumberFormat="1" applyFont="1" applyFill="1" applyBorder="1" applyAlignment="1">
      <alignment horizontal="center" vertical="center"/>
    </xf>
    <xf numFmtId="164" fontId="0" fillId="0" borderId="7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4" fillId="0" borderId="0" xfId="0" applyFont="1"/>
    <xf numFmtId="0" fontId="6" fillId="0" borderId="10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4" fontId="1" fillId="0" borderId="8" xfId="0" applyNumberFormat="1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0" fillId="0" borderId="0" xfId="0" applyNumberFormat="1"/>
    <xf numFmtId="164" fontId="8" fillId="0" borderId="0" xfId="0" applyNumberFormat="1" applyFont="1"/>
    <xf numFmtId="0" fontId="0" fillId="0" borderId="7" xfId="0" applyBorder="1"/>
    <xf numFmtId="164" fontId="9" fillId="0" borderId="0" xfId="0" applyNumberFormat="1" applyFont="1"/>
    <xf numFmtId="0" fontId="2" fillId="0" borderId="3" xfId="0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4" fillId="0" borderId="0" xfId="0" applyFont="1" applyAlignment="1">
      <alignment horizontal="right"/>
    </xf>
    <xf numFmtId="0" fontId="25" fillId="0" borderId="0" xfId="0" applyFont="1"/>
    <xf numFmtId="0" fontId="24" fillId="0" borderId="0" xfId="0" applyFont="1" applyFill="1" applyAlignment="1">
      <alignment horizontal="right"/>
    </xf>
    <xf numFmtId="165" fontId="25" fillId="0" borderId="0" xfId="0" applyNumberFormat="1" applyFont="1" applyAlignment="1">
      <alignment horizontal="left"/>
    </xf>
    <xf numFmtId="0" fontId="26" fillId="0" borderId="0" xfId="0" applyFont="1"/>
    <xf numFmtId="0" fontId="27" fillId="0" borderId="0" xfId="0" applyFont="1"/>
    <xf numFmtId="0" fontId="28" fillId="3" borderId="13" xfId="0" applyFont="1" applyFill="1" applyBorder="1" applyAlignment="1">
      <alignment horizontal="center" vertical="center"/>
    </xf>
    <xf numFmtId="0" fontId="28" fillId="3" borderId="13" xfId="0" applyNumberFormat="1" applyFont="1" applyFill="1" applyBorder="1" applyAlignment="1">
      <alignment horizontal="center" vertical="center"/>
    </xf>
    <xf numFmtId="0" fontId="0" fillId="0" borderId="15" xfId="0" applyBorder="1"/>
    <xf numFmtId="0" fontId="22" fillId="0" borderId="0" xfId="0" applyFont="1" applyAlignment="1" applyProtection="1">
      <alignment horizontal="center" vertical="center"/>
    </xf>
    <xf numFmtId="0" fontId="23" fillId="0" borderId="0" xfId="0" applyFont="1" applyAlignment="1" applyProtection="1">
      <alignment horizontal="center" vertical="center"/>
    </xf>
    <xf numFmtId="0" fontId="20" fillId="0" borderId="0" xfId="0" applyFont="1" applyAlignment="1" applyProtection="1">
      <alignment horizontal="center" vertical="center"/>
    </xf>
    <xf numFmtId="0" fontId="21" fillId="0" borderId="0" xfId="0" applyFont="1" applyAlignment="1" applyProtection="1">
      <alignment horizontal="center" vertical="center"/>
    </xf>
    <xf numFmtId="0" fontId="19" fillId="0" borderId="0" xfId="0" applyFont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18" fillId="0" borderId="0" xfId="0" applyFont="1" applyAlignment="1" applyProtection="1">
      <alignment horizontal="center" vertical="center"/>
    </xf>
    <xf numFmtId="0" fontId="25" fillId="0" borderId="0" xfId="0" applyFont="1" applyAlignment="1">
      <alignment horizontal="left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1" xfId="0" applyFont="1" applyBorder="1"/>
    <xf numFmtId="0" fontId="1" fillId="0" borderId="12" xfId="0" applyFont="1" applyBorder="1"/>
    <xf numFmtId="0" fontId="25" fillId="0" borderId="15" xfId="0" applyFont="1" applyBorder="1"/>
    <xf numFmtId="0" fontId="25" fillId="0" borderId="0" xfId="0" applyFont="1" applyBorder="1"/>
    <xf numFmtId="166" fontId="24" fillId="0" borderId="0" xfId="0" applyNumberFormat="1" applyFont="1" applyFill="1" applyBorder="1" applyAlignment="1">
      <alignment horizontal="center" vertical="center"/>
    </xf>
    <xf numFmtId="0" fontId="32" fillId="0" borderId="0" xfId="1"/>
    <xf numFmtId="0" fontId="30" fillId="0" borderId="0" xfId="0" applyFont="1"/>
    <xf numFmtId="0" fontId="3" fillId="0" borderId="0" xfId="0" applyFont="1"/>
    <xf numFmtId="0" fontId="33" fillId="0" borderId="0" xfId="0" applyFont="1" applyBorder="1" applyAlignment="1">
      <alignment horizontal="left" vertical="center"/>
    </xf>
    <xf numFmtId="0" fontId="34" fillId="0" borderId="0" xfId="0" applyFont="1"/>
    <xf numFmtId="164" fontId="0" fillId="0" borderId="7" xfId="0" applyNumberFormat="1" applyBorder="1" applyAlignment="1">
      <alignment horizontal="center"/>
    </xf>
    <xf numFmtId="0" fontId="25" fillId="0" borderId="20" xfId="0" applyFont="1" applyBorder="1"/>
    <xf numFmtId="0" fontId="0" fillId="0" borderId="20" xfId="0" applyBorder="1"/>
    <xf numFmtId="0" fontId="25" fillId="0" borderId="17" xfId="0" applyFont="1" applyBorder="1"/>
    <xf numFmtId="0" fontId="24" fillId="0" borderId="0" xfId="0" applyFont="1" applyBorder="1"/>
    <xf numFmtId="164" fontId="25" fillId="0" borderId="13" xfId="0" applyNumberFormat="1" applyFont="1" applyBorder="1" applyAlignment="1">
      <alignment horizontal="center" vertical="center"/>
    </xf>
    <xf numFmtId="164" fontId="24" fillId="3" borderId="13" xfId="0" applyNumberFormat="1" applyFont="1" applyFill="1" applyBorder="1" applyAlignment="1">
      <alignment horizontal="center" vertical="center"/>
    </xf>
    <xf numFmtId="0" fontId="31" fillId="0" borderId="0" xfId="0" applyFont="1" applyBorder="1" applyAlignment="1">
      <alignment horizontal="right" vertical="center"/>
    </xf>
    <xf numFmtId="9" fontId="24" fillId="0" borderId="0" xfId="0" applyNumberFormat="1" applyFont="1" applyFill="1" applyBorder="1" applyAlignment="1">
      <alignment horizontal="center" vertical="center"/>
    </xf>
    <xf numFmtId="9" fontId="24" fillId="5" borderId="13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left"/>
    </xf>
    <xf numFmtId="0" fontId="29" fillId="4" borderId="19" xfId="0" applyFont="1" applyFill="1" applyBorder="1" applyAlignment="1">
      <alignment horizontal="center" vertical="center"/>
    </xf>
    <xf numFmtId="0" fontId="29" fillId="4" borderId="2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/>
    </xf>
    <xf numFmtId="0" fontId="33" fillId="0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9" fillId="4" borderId="14" xfId="0" applyFont="1" applyFill="1" applyBorder="1" applyAlignment="1">
      <alignment horizontal="center" vertical="center"/>
    </xf>
    <xf numFmtId="0" fontId="29" fillId="4" borderId="0" xfId="0" applyFont="1" applyFill="1" applyBorder="1" applyAlignment="1">
      <alignment horizontal="center" vertical="center"/>
    </xf>
    <xf numFmtId="0" fontId="29" fillId="4" borderId="22" xfId="0" applyFont="1" applyFill="1" applyBorder="1" applyAlignment="1">
      <alignment horizontal="center" vertical="center"/>
    </xf>
    <xf numFmtId="0" fontId="29" fillId="4" borderId="16" xfId="0" applyFont="1" applyFill="1" applyBorder="1" applyAlignment="1">
      <alignment horizontal="center" vertical="center"/>
    </xf>
    <xf numFmtId="0" fontId="29" fillId="4" borderId="18" xfId="0" applyFont="1" applyFill="1" applyBorder="1" applyAlignment="1">
      <alignment horizontal="center" vertical="center"/>
    </xf>
    <xf numFmtId="0" fontId="29" fillId="4" borderId="23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29" fillId="4" borderId="0" xfId="0" applyFont="1" applyFill="1" applyBorder="1" applyAlignment="1">
      <alignment horizontal="right" vertical="center"/>
    </xf>
    <xf numFmtId="0" fontId="29" fillId="4" borderId="0" xfId="0" applyFont="1" applyFill="1" applyBorder="1" applyAlignment="1">
      <alignment horizontal="left" vertical="center"/>
    </xf>
    <xf numFmtId="164" fontId="29" fillId="4" borderId="18" xfId="0" applyNumberFormat="1" applyFont="1" applyFill="1" applyBorder="1" applyAlignment="1">
      <alignment horizontal="center" vertical="center"/>
    </xf>
    <xf numFmtId="0" fontId="29" fillId="4" borderId="14" xfId="0" applyFont="1" applyFill="1" applyBorder="1" applyAlignment="1">
      <alignment horizontal="left" vertical="center"/>
    </xf>
    <xf numFmtId="10" fontId="1" fillId="0" borderId="7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8" fillId="3" borderId="13" xfId="0" applyFont="1" applyFill="1" applyBorder="1" applyAlignment="1">
      <alignment horizontal="center" vertical="center"/>
    </xf>
    <xf numFmtId="0" fontId="25" fillId="3" borderId="13" xfId="0" applyFont="1" applyFill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164" fontId="25" fillId="0" borderId="13" xfId="0" applyNumberFormat="1" applyFont="1" applyBorder="1" applyAlignment="1">
      <alignment horizontal="center" vertical="center"/>
    </xf>
    <xf numFmtId="0" fontId="24" fillId="3" borderId="13" xfId="0" applyFont="1" applyFill="1" applyBorder="1" applyAlignment="1">
      <alignment horizontal="center" vertical="center"/>
    </xf>
    <xf numFmtId="0" fontId="36" fillId="4" borderId="14" xfId="0" applyFont="1" applyFill="1" applyBorder="1" applyAlignment="1">
      <alignment horizontal="center" vertical="center"/>
    </xf>
    <xf numFmtId="0" fontId="36" fillId="4" borderId="0" xfId="0" applyFont="1" applyFill="1" applyBorder="1" applyAlignment="1">
      <alignment horizontal="center" vertical="center"/>
    </xf>
    <xf numFmtId="0" fontId="36" fillId="4" borderId="15" xfId="0" applyFont="1" applyFill="1" applyBorder="1" applyAlignment="1">
      <alignment horizontal="center" vertical="center"/>
    </xf>
    <xf numFmtId="0" fontId="35" fillId="4" borderId="14" xfId="0" applyFont="1" applyFill="1" applyBorder="1" applyAlignment="1">
      <alignment horizontal="center" vertical="center"/>
    </xf>
    <xf numFmtId="0" fontId="35" fillId="4" borderId="0" xfId="0" applyFont="1" applyFill="1" applyBorder="1" applyAlignment="1">
      <alignment horizontal="center" vertical="center"/>
    </xf>
    <xf numFmtId="0" fontId="35" fillId="4" borderId="15" xfId="0" applyFont="1" applyFill="1" applyBorder="1" applyAlignment="1">
      <alignment horizontal="center" vertical="center"/>
    </xf>
    <xf numFmtId="0" fontId="29" fillId="4" borderId="14" xfId="0" applyFont="1" applyFill="1" applyBorder="1" applyAlignment="1">
      <alignment horizontal="center" vertical="center"/>
    </xf>
    <xf numFmtId="0" fontId="29" fillId="4" borderId="0" xfId="0" applyFont="1" applyFill="1" applyBorder="1" applyAlignment="1">
      <alignment horizontal="center" vertical="center"/>
    </xf>
    <xf numFmtId="0" fontId="29" fillId="4" borderId="15" xfId="0" applyFont="1" applyFill="1" applyBorder="1" applyAlignment="1">
      <alignment horizontal="center" vertical="center"/>
    </xf>
    <xf numFmtId="0" fontId="29" fillId="4" borderId="14" xfId="0" applyFont="1" applyFill="1" applyBorder="1" applyAlignment="1">
      <alignment horizontal="left" vertical="center"/>
    </xf>
    <xf numFmtId="0" fontId="29" fillId="4" borderId="0" xfId="0" applyFont="1" applyFill="1" applyBorder="1" applyAlignment="1">
      <alignment horizontal="left" vertical="center"/>
    </xf>
    <xf numFmtId="0" fontId="29" fillId="4" borderId="15" xfId="0" applyFont="1" applyFill="1" applyBorder="1" applyAlignment="1">
      <alignment horizontal="left" vertical="center"/>
    </xf>
    <xf numFmtId="0" fontId="0" fillId="0" borderId="22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4" xfId="0" applyBorder="1" applyAlignment="1">
      <alignment horizontal="left"/>
    </xf>
  </cellXfs>
  <cellStyles count="2">
    <cellStyle name="Lien hypertexte" xfId="1" builtinId="8"/>
    <cellStyle name="Normal" xfId="0" builtinId="0"/>
  </cellStyles>
  <dxfs count="7">
    <dxf>
      <numFmt numFmtId="164" formatCode="#,##0.00\ &quot;€&quot;"/>
      <alignment horizontal="center" vertical="center" textRotation="0" wrapText="0" indent="0" relativeIndent="255" justifyLastLine="0" shrinkToFit="0" readingOrder="0"/>
      <border diagonalUp="0" diagonalDown="0" outline="0">
        <left style="thick">
          <color auto="1"/>
        </left>
        <right/>
        <top/>
        <bottom/>
      </border>
    </dxf>
    <dxf>
      <numFmt numFmtId="164" formatCode="#,##0.00\ &quot;€&quot;"/>
      <alignment horizontal="center" vertical="center" textRotation="0" wrapText="0" indent="0" relativeIndent="255" justifyLastLine="0" shrinkToFit="0" readingOrder="0"/>
      <border diagonalUp="0" diagonalDown="0" outline="0">
        <left style="thick">
          <color auto="1"/>
        </left>
        <right style="thick">
          <color auto="1"/>
        </right>
      </border>
    </dxf>
    <dxf>
      <border outline="0">
        <right style="thick">
          <color auto="1"/>
        </right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CC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fmlaLink="$G$9" lockText="1" noThreeD="1"/>
</file>

<file path=xl/ctrlProps/ctrlProp2.xml><?xml version="1.0" encoding="utf-8"?>
<formControlPr xmlns="http://schemas.microsoft.com/office/spreadsheetml/2009/9/main" objectType="CheckBox" checked="Checked" fmlaLink="$G$10" lockText="1" noThreeD="1"/>
</file>

<file path=xl/ctrlProps/ctrlProp3.xml><?xml version="1.0" encoding="utf-8"?>
<formControlPr xmlns="http://schemas.microsoft.com/office/spreadsheetml/2009/9/main" objectType="CheckBox" checked="Checked" fmlaLink="$G$11" lockText="1" noThreeD="1"/>
</file>

<file path=xl/ctrlProps/ctrlProp4.xml><?xml version="1.0" encoding="utf-8"?>
<formControlPr xmlns="http://schemas.microsoft.com/office/spreadsheetml/2009/9/main" objectType="CheckBox" checked="Checked" fmlaLink="$G$12" lockText="1" noThreeD="1"/>
</file>

<file path=xl/ctrlProps/ctrlProp5.xml><?xml version="1.0" encoding="utf-8"?>
<formControlPr xmlns="http://schemas.microsoft.com/office/spreadsheetml/2009/9/main" objectType="CheckBox" checked="Checked" fmlaLink="$G$13" lockText="1" noThreeD="1"/>
</file>

<file path=xl/ctrlProps/ctrlProp6.xml><?xml version="1.0" encoding="utf-8"?>
<formControlPr xmlns="http://schemas.microsoft.com/office/spreadsheetml/2009/9/main" objectType="CheckBox" checked="Checked" fmlaLink="$G$14" lockText="1" noThreeD="1"/>
</file>

<file path=xl/ctrlProps/ctrlProp7.xml><?xml version="1.0" encoding="utf-8"?>
<formControlPr xmlns="http://schemas.microsoft.com/office/spreadsheetml/2009/9/main" objectType="CheckBox" checked="Checked" fmlaLink="$G$15" lockText="1" noThreeD="1"/>
</file>

<file path=xl/ctrlProps/ctrlProp8.xml><?xml version="1.0" encoding="utf-8"?>
<formControlPr xmlns="http://schemas.microsoft.com/office/spreadsheetml/2009/9/main" objectType="CheckBox" checked="Checked" fmlaLink="$G$16" lockText="1" noThreeD="1"/>
</file>

<file path=xl/ctrlProps/ctrlProp9.xml><?xml version="1.0" encoding="utf-8"?>
<formControlPr xmlns="http://schemas.microsoft.com/office/spreadsheetml/2009/9/main" objectType="CheckBox" checked="Checked" fmlaLink="$G$17" lockText="1" noThreeD="1"/>
</file>

<file path=xl/ctrlProps/ctrlProp10.xml><?xml version="1.0" encoding="utf-8"?>
<formControlPr xmlns="http://schemas.microsoft.com/office/spreadsheetml/2009/9/main" objectType="CheckBox" checked="Checked" fmlaLink="$G$18" lockText="1" noThreeD="1"/>
</file>

<file path=xl/ctrlProps/ctrlProp11.xml><?xml version="1.0" encoding="utf-8"?>
<formControlPr xmlns="http://schemas.microsoft.com/office/spreadsheetml/2009/9/main" objectType="CheckBox" checked="Checked" fmlaLink="$G21" lockText="1" noThreeD="1"/>
</file>

<file path=xl/ctrlProps/ctrlProp12.xml><?xml version="1.0" encoding="utf-8"?>
<formControlPr xmlns="http://schemas.microsoft.com/office/spreadsheetml/2009/9/main" objectType="CheckBox" checked="Checked" fmlaLink="$G22" lockText="1" noThreeD="1"/>
</file>

<file path=xl/ctrlProps/ctrlProp13.xml><?xml version="1.0" encoding="utf-8"?>
<formControlPr xmlns="http://schemas.microsoft.com/office/spreadsheetml/2009/9/main" objectType="CheckBox" checked="Checked" fmlaLink="$G23" lockText="1" noThreeD="1"/>
</file>

<file path=xl/ctrlProps/ctrlProp14.xml><?xml version="1.0" encoding="utf-8"?>
<formControlPr xmlns="http://schemas.microsoft.com/office/spreadsheetml/2009/9/main" objectType="CheckBox" checked="Checked" fmlaLink="$G24" lockText="1" noThreeD="1"/>
</file>

<file path=xl/ctrlProps/ctrlProp15.xml><?xml version="1.0" encoding="utf-8"?>
<formControlPr xmlns="http://schemas.microsoft.com/office/spreadsheetml/2009/9/main" objectType="CheckBox" checked="Checked" fmlaLink="$G25" lockText="1" noThreeD="1"/>
</file>

<file path=xl/ctrlProps/ctrlProp16.xml><?xml version="1.0" encoding="utf-8"?>
<formControlPr xmlns="http://schemas.microsoft.com/office/spreadsheetml/2009/9/main" objectType="CheckBox" checked="Checked" fmlaLink="$G26" lockText="1" noThreeD="1"/>
</file>

<file path=xl/ctrlProps/ctrlProp17.xml><?xml version="1.0" encoding="utf-8"?>
<formControlPr xmlns="http://schemas.microsoft.com/office/spreadsheetml/2009/9/main" objectType="CheckBox" checked="Checked" fmlaLink="$G27" lockText="1" noThreeD="1"/>
</file>

<file path=xl/ctrlProps/ctrlProp18.xml><?xml version="1.0" encoding="utf-8"?>
<formControlPr xmlns="http://schemas.microsoft.com/office/spreadsheetml/2009/9/main" objectType="CheckBox" checked="Checked" fmlaLink="$G30" lockText="1" noThreeD="1"/>
</file>

<file path=xl/ctrlProps/ctrlProp19.xml><?xml version="1.0" encoding="utf-8"?>
<formControlPr xmlns="http://schemas.microsoft.com/office/spreadsheetml/2009/9/main" objectType="CheckBox" checked="Checked" fmlaLink="$G31" lockText="1" noThreeD="1"/>
</file>

<file path=xl/ctrlProps/ctrlProp20.xml><?xml version="1.0" encoding="utf-8"?>
<formControlPr xmlns="http://schemas.microsoft.com/office/spreadsheetml/2009/9/main" objectType="CheckBox" checked="Checked" fmlaLink="$G32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152399</xdr:colOff>
      <xdr:row>0</xdr:row>
      <xdr:rowOff>100014</xdr:rowOff>
    </xdr:from>
    <xdr:to>
      <xdr:col>7</xdr:col>
      <xdr:colOff>2114549</xdr:colOff>
      <xdr:row>2</xdr:row>
      <xdr:rowOff>47626</xdr:rowOff>
    </xdr:to>
    <xdr:sp macro="[0]!Vider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6891337" y="100014"/>
          <a:ext cx="1962150" cy="3095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VIDER</a:t>
          </a:r>
        </a:p>
      </xdr:txBody>
    </xdr:sp>
    <xdr:clientData/>
  </xdr:twoCellAnchor>
  <xdr:twoCellAnchor>
    <xdr:from>
      <xdr:col>7</xdr:col>
      <xdr:colOff>147636</xdr:colOff>
      <xdr:row>2</xdr:row>
      <xdr:rowOff>85727</xdr:rowOff>
    </xdr:from>
    <xdr:to>
      <xdr:col>7</xdr:col>
      <xdr:colOff>2109786</xdr:colOff>
      <xdr:row>4</xdr:row>
      <xdr:rowOff>33339</xdr:rowOff>
    </xdr:to>
    <xdr:sp macro="[0]!ViderCheckbox" textlink="">
      <xdr:nvSpPr>
        <xdr:cNvPr id="27" name="Rectangle 26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/>
      </xdr:nvSpPr>
      <xdr:spPr>
        <a:xfrm>
          <a:off x="6886574" y="447677"/>
          <a:ext cx="1962150" cy="3095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VIDER</a:t>
          </a:r>
          <a:r>
            <a:rPr lang="fr-FR" sz="1100" baseline="0"/>
            <a:t> CHECKBOX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309563</xdr:rowOff>
    </xdr:from>
    <xdr:to>
      <xdr:col>11</xdr:col>
      <xdr:colOff>466725</xdr:colOff>
      <xdr:row>1</xdr:row>
      <xdr:rowOff>38100</xdr:rowOff>
    </xdr:to>
    <xdr:sp macro="[0]!EnregistrerSous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8791575" y="309563"/>
          <a:ext cx="1962150" cy="3095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ENREGISTRER SOUS</a:t>
          </a:r>
        </a:p>
      </xdr:txBody>
    </xdr:sp>
    <xdr:clientData/>
  </xdr:twoCellAnchor>
  <xdr:twoCellAnchor>
    <xdr:from>
      <xdr:col>9</xdr:col>
      <xdr:colOff>23812</xdr:colOff>
      <xdr:row>1</xdr:row>
      <xdr:rowOff>209550</xdr:rowOff>
    </xdr:from>
    <xdr:to>
      <xdr:col>11</xdr:col>
      <xdr:colOff>461962</xdr:colOff>
      <xdr:row>3</xdr:row>
      <xdr:rowOff>52387</xdr:rowOff>
    </xdr:to>
    <xdr:sp macro="[0]!Enregistrer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8786812" y="790575"/>
          <a:ext cx="1962150" cy="3095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ENREGISTRER</a:t>
          </a:r>
        </a:p>
      </xdr:txBody>
    </xdr:sp>
    <xdr:clientData/>
  </xdr:twoCellAnchor>
  <xdr:twoCellAnchor>
    <xdr:from>
      <xdr:col>9</xdr:col>
      <xdr:colOff>38099</xdr:colOff>
      <xdr:row>4</xdr:row>
      <xdr:rowOff>9524</xdr:rowOff>
    </xdr:from>
    <xdr:to>
      <xdr:col>11</xdr:col>
      <xdr:colOff>476249</xdr:colOff>
      <xdr:row>5</xdr:row>
      <xdr:rowOff>138111</xdr:rowOff>
    </xdr:to>
    <xdr:sp macro="[0]!Feuil2.PDF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8801099" y="1252537"/>
          <a:ext cx="1962150" cy="3095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EXPORTER EN PDF</a:t>
          </a:r>
        </a:p>
      </xdr:txBody>
    </xdr:sp>
    <xdr:clientData/>
  </xdr:twoCellAnchor>
  <xdr:twoCellAnchor>
    <xdr:from>
      <xdr:col>9</xdr:col>
      <xdr:colOff>52387</xdr:colOff>
      <xdr:row>6</xdr:row>
      <xdr:rowOff>109538</xdr:rowOff>
    </xdr:from>
    <xdr:to>
      <xdr:col>11</xdr:col>
      <xdr:colOff>490537</xdr:colOff>
      <xdr:row>8</xdr:row>
      <xdr:rowOff>28575</xdr:rowOff>
    </xdr:to>
    <xdr:sp macro="[0]!Feuil2.Ajuster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9439275" y="1728788"/>
          <a:ext cx="1962150" cy="3095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AJUSTER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F3:H35" totalsRowShown="0" headerRowDxfId="5" headerRowBorderDxfId="4" tableBorderDxfId="3">
  <autoFilter ref="F3:H35"/>
  <tableColumns count="3">
    <tableColumn id="1" name="OPTION" dataDxfId="2"/>
    <tableColumn id="2" name="TARIF TTC" dataDxfId="1"/>
    <tableColumn id="3" name="TARIF HT" dataDxfId="0">
      <calculatedColumnFormula>Tableau1[[#This Row],[TARIF TTC]]/1.2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K984"/>
  <sheetViews>
    <sheetView showGridLines="0" showZeros="0" topLeftCell="B1" workbookViewId="0">
      <selection activeCell="C6" sqref="C6"/>
    </sheetView>
  </sheetViews>
  <sheetFormatPr baseColWidth="10" defaultRowHeight="15"/>
  <cols>
    <col min="1" max="1" width="4.28515625" hidden="1" customWidth="1"/>
    <col min="2" max="2" width="18" bestFit="1" customWidth="1"/>
    <col min="3" max="3" width="61" bestFit="1" customWidth="1"/>
    <col min="4" max="4" width="11.7109375" bestFit="1" customWidth="1"/>
    <col min="5" max="5" width="2.140625" hidden="1" customWidth="1"/>
    <col min="6" max="6" width="3" customWidth="1"/>
    <col min="7" max="7" width="5" hidden="1" customWidth="1"/>
    <col min="8" max="8" width="71.7109375" bestFit="1" customWidth="1"/>
    <col min="27" max="27" width="26.5703125" bestFit="1" customWidth="1"/>
    <col min="31" max="31" width="61.85546875" bestFit="1" customWidth="1"/>
    <col min="32" max="32" width="13" bestFit="1" customWidth="1"/>
    <col min="33" max="33" width="12.28515625" bestFit="1" customWidth="1"/>
    <col min="34" max="34" width="21" bestFit="1" customWidth="1"/>
    <col min="35" max="35" width="18.28515625" customWidth="1"/>
    <col min="36" max="36" width="22.42578125" customWidth="1"/>
    <col min="37" max="37" width="37" bestFit="1" customWidth="1"/>
    <col min="38" max="38" width="44.28515625" bestFit="1" customWidth="1"/>
    <col min="39" max="39" width="48.7109375" bestFit="1" customWidth="1"/>
    <col min="40" max="40" width="48.28515625" bestFit="1" customWidth="1"/>
    <col min="41" max="41" width="50.7109375" bestFit="1" customWidth="1"/>
    <col min="42" max="43" width="48.28515625" bestFit="1" customWidth="1"/>
  </cols>
  <sheetData>
    <row r="1" spans="1:37">
      <c r="B1" s="56" t="s">
        <v>285</v>
      </c>
      <c r="C1" t="s">
        <v>320</v>
      </c>
    </row>
    <row r="2" spans="1:37">
      <c r="A2" s="30"/>
      <c r="B2" s="56" t="s">
        <v>276</v>
      </c>
      <c r="C2" t="s">
        <v>315</v>
      </c>
    </row>
    <row r="3" spans="1:37">
      <c r="A3" s="30"/>
      <c r="B3" s="56" t="s">
        <v>267</v>
      </c>
      <c r="C3" t="s">
        <v>316</v>
      </c>
    </row>
    <row r="4" spans="1:37">
      <c r="A4" s="30"/>
      <c r="B4" s="56" t="s">
        <v>268</v>
      </c>
      <c r="C4" t="s">
        <v>317</v>
      </c>
    </row>
    <row r="5" spans="1:37">
      <c r="A5" s="30"/>
      <c r="B5" s="56" t="s">
        <v>273</v>
      </c>
      <c r="C5" s="60" t="s">
        <v>318</v>
      </c>
    </row>
    <row r="6" spans="1:37">
      <c r="A6" s="30"/>
      <c r="B6" s="56" t="s">
        <v>274</v>
      </c>
      <c r="C6" s="89" t="s">
        <v>319</v>
      </c>
    </row>
    <row r="7" spans="1:37" ht="15.75" thickBot="1">
      <c r="A7" s="30"/>
      <c r="B7" s="56" t="s">
        <v>277</v>
      </c>
      <c r="C7" t="s">
        <v>321</v>
      </c>
    </row>
    <row r="8" spans="1:37" ht="16.5" thickTop="1" thickBot="1">
      <c r="A8" s="30"/>
      <c r="D8" s="5" t="s">
        <v>5</v>
      </c>
      <c r="H8" s="49"/>
      <c r="I8" s="121" t="s">
        <v>293</v>
      </c>
    </row>
    <row r="9" spans="1:37" ht="15.75" thickTop="1">
      <c r="A9" s="30"/>
      <c r="B9" s="6" t="s">
        <v>2</v>
      </c>
      <c r="C9" s="29" t="s">
        <v>0</v>
      </c>
      <c r="D9" s="10"/>
      <c r="G9" t="b">
        <v>1</v>
      </c>
      <c r="H9" t="s">
        <v>292</v>
      </c>
      <c r="I9" s="110">
        <f t="array" ref="I9">IF(G9=FALSE,"",SUM(IF(($H9=DONNEES!$Q$3:$Q$9999)*($C$10=DONNEES!$R$3:$R$9999),DONNEES!$S$3:$S$9999,0)))</f>
        <v>419.73</v>
      </c>
    </row>
    <row r="10" spans="1:37">
      <c r="A10" s="30"/>
      <c r="B10" s="7" t="s">
        <v>3</v>
      </c>
      <c r="C10" s="1" t="s">
        <v>34</v>
      </c>
      <c r="D10" s="35">
        <f t="array" ref="D10">SUM(IF((C9=DONNEES!A4:A1197)*(C10=DONNEES!B4:B1197),DONNEES!C4:C1197,0))</f>
        <v>5103.3333333333339</v>
      </c>
      <c r="G10" t="b">
        <v>1</v>
      </c>
      <c r="H10" t="s">
        <v>294</v>
      </c>
      <c r="I10" s="110">
        <f t="array" ref="I10">IF(G10=FALSE,"",SUM(IF(($H10=DONNEES!$Q$3:$Q$9999)*($C$10=DONNEES!$R$3:$R$9999),DONNEES!$S$3:$S$9999,0)))</f>
        <v>511.71</v>
      </c>
    </row>
    <row r="11" spans="1:37">
      <c r="A11" s="30"/>
      <c r="B11" s="8"/>
      <c r="C11" s="9"/>
      <c r="D11" s="20"/>
      <c r="G11" t="b">
        <v>1</v>
      </c>
      <c r="H11" t="s">
        <v>299</v>
      </c>
      <c r="I11" s="110">
        <f t="array" ref="I11">IF(G11=FALSE,"",SUM(IF(($H11=DONNEES!$Q$3:$Q$9999)*($C$10=DONNEES!$R$3:$R$9999),DONNEES!$S$3:$S$9999,0)))</f>
        <v>526.76</v>
      </c>
    </row>
    <row r="12" spans="1:37">
      <c r="A12" s="30"/>
      <c r="B12" s="7" t="s">
        <v>253</v>
      </c>
      <c r="C12" s="2" t="s">
        <v>232</v>
      </c>
      <c r="D12" s="4">
        <f>IF(ISBLANK(C12),0,VLOOKUP(C12,Tableau1[],3,0))</f>
        <v>204.16666666666669</v>
      </c>
      <c r="G12" t="b">
        <v>1</v>
      </c>
      <c r="H12" t="s">
        <v>295</v>
      </c>
      <c r="I12" s="110">
        <f t="array" ref="I12">IF(G12=FALSE,"",SUM(IF(($H12=DONNEES!$Q$3:$Q$9999)*($C$10=DONNEES!$R$3:$R$9999),DONNEES!$S$3:$S$9999,0)))</f>
        <v>607.86</v>
      </c>
      <c r="AJ12" s="79"/>
      <c r="AK12" s="104"/>
    </row>
    <row r="13" spans="1:37">
      <c r="A13" s="30"/>
      <c r="B13" s="7" t="s">
        <v>254</v>
      </c>
      <c r="C13" s="2" t="s">
        <v>8</v>
      </c>
      <c r="D13" s="4">
        <f>IF(ISBLANK(C13),0,VLOOKUP(C13,Tableau1[],3,0))</f>
        <v>384.16666666666669</v>
      </c>
      <c r="G13" t="b">
        <v>1</v>
      </c>
      <c r="H13" t="s">
        <v>300</v>
      </c>
      <c r="I13" s="110">
        <f t="array" ref="I13">IF(G13=FALSE,"",SUM(IF(($H13=DONNEES!$Q$3:$Q$9999)*($C$10=DONNEES!$R$3:$R$9999),DONNEES!$S$3:$S$9999,0)))</f>
        <v>1401.34</v>
      </c>
    </row>
    <row r="14" spans="1:37">
      <c r="A14" s="30"/>
      <c r="B14" s="7" t="s">
        <v>255</v>
      </c>
      <c r="C14" s="2" t="s">
        <v>10</v>
      </c>
      <c r="D14" s="4">
        <f>IF(ISBLANK(C14),0,VLOOKUP(C14,Tableau1[],3,0))</f>
        <v>311.66666666666669</v>
      </c>
      <c r="G14" t="b">
        <v>1</v>
      </c>
      <c r="H14" t="s">
        <v>301</v>
      </c>
      <c r="I14" s="110">
        <f t="array" ref="I14">IF(G14=FALSE,"",SUM(IF(($H14=DONNEES!$Q$3:$Q$9999)*($C$10=DONNEES!$R$3:$R$9999),DONNEES!$S$3:$S$9999,0)))</f>
        <v>334.45</v>
      </c>
    </row>
    <row r="15" spans="1:37">
      <c r="A15" s="30"/>
      <c r="B15" s="7" t="s">
        <v>256</v>
      </c>
      <c r="C15" s="2" t="s">
        <v>7</v>
      </c>
      <c r="D15" s="4">
        <f>IF(ISBLANK(C15),0,VLOOKUP(C15,Tableau1[],3,0))</f>
        <v>2771.666666666667</v>
      </c>
      <c r="G15" t="b">
        <v>1</v>
      </c>
      <c r="H15" t="s">
        <v>296</v>
      </c>
      <c r="I15" s="110">
        <f t="array" ref="I15">IF(G15=FALSE,"",SUM(IF(($H15=DONNEES!$Q$3:$Q$9999)*($C$10=DONNEES!$R$3:$R$9999),DONNEES!$S$3:$S$9999,0)))</f>
        <v>192.31</v>
      </c>
    </row>
    <row r="16" spans="1:37">
      <c r="A16" s="30"/>
      <c r="B16" s="7" t="s">
        <v>257</v>
      </c>
      <c r="C16" s="2" t="s">
        <v>15</v>
      </c>
      <c r="D16" s="4">
        <f>IF(ISBLANK(C16),0,VLOOKUP(C16,Tableau1[],3,0))</f>
        <v>96.666666666666671</v>
      </c>
      <c r="G16" t="b">
        <v>1</v>
      </c>
      <c r="H16" t="s">
        <v>302</v>
      </c>
      <c r="I16" s="110">
        <f t="array" ref="I16">IF(G16=FALSE,"",SUM(IF(($H16=DONNEES!$Q$3:$Q$9999)*($C$10=DONNEES!$R$3:$R$9999),DONNEES!$S$3:$S$9999,0)))</f>
        <v>643.80999999999995</v>
      </c>
    </row>
    <row r="17" spans="1:9">
      <c r="A17" s="30"/>
      <c r="B17" s="23"/>
      <c r="C17" s="17"/>
      <c r="D17" s="24"/>
      <c r="G17" t="b">
        <v>1</v>
      </c>
      <c r="H17" t="s">
        <v>297</v>
      </c>
      <c r="I17" s="110">
        <f t="array" ref="I17">IF(G17=FALSE,"",SUM(IF(($H17=DONNEES!$Q$3:$Q$9999)*($C$10=DONNEES!$R$3:$R$9999),DONNEES!$S$3:$S$9999,0)))</f>
        <v>0</v>
      </c>
    </row>
    <row r="18" spans="1:9">
      <c r="A18" s="30"/>
      <c r="B18" s="53" t="s">
        <v>258</v>
      </c>
      <c r="C18" t="s">
        <v>11</v>
      </c>
      <c r="D18" s="94">
        <f>IF(ISBLANK(C18),0,VLOOKUP(C18,Tableau1[],3,0))</f>
        <v>416.66666666666669</v>
      </c>
      <c r="G18" t="b">
        <v>1</v>
      </c>
      <c r="H18" t="s">
        <v>298</v>
      </c>
      <c r="I18" s="110">
        <f t="array" ref="I18">IF(G18=FALSE,"",SUM(IF(($H18=DONNEES!$Q$3:$Q$9999)*($C$10=DONNEES!$R$3:$R$9999),DONNEES!$S$3:$S$9999,0)))</f>
        <v>167.22</v>
      </c>
    </row>
    <row r="19" spans="1:9">
      <c r="A19" s="30" t="str">
        <f>IF(ISBLANK(I19),"",VLOOKUP(I19,'FEUILLE DE CALCUL':C12,2,0))</f>
        <v/>
      </c>
      <c r="B19" s="53" t="s">
        <v>259</v>
      </c>
      <c r="C19" t="s">
        <v>16</v>
      </c>
      <c r="D19" s="94">
        <f>IF(ISBLANK(C19),0,VLOOKUP(C19,Tableau1[],3,0))</f>
        <v>192.5</v>
      </c>
    </row>
    <row r="20" spans="1:9">
      <c r="A20" s="30"/>
      <c r="B20" s="53" t="s">
        <v>260</v>
      </c>
      <c r="C20" t="s">
        <v>17</v>
      </c>
      <c r="D20" s="94">
        <f>IF(ISBLANK(C20),0,VLOOKUP(C20,Tableau1[],3,0))</f>
        <v>160.83333333333334</v>
      </c>
    </row>
    <row r="21" spans="1:9">
      <c r="A21" s="30"/>
      <c r="B21" s="53" t="s">
        <v>261</v>
      </c>
      <c r="C21" t="s">
        <v>13</v>
      </c>
      <c r="D21" s="94">
        <f>IF(ISBLANK(C21),0,VLOOKUP(C21,Tableau1[],3,0))</f>
        <v>415.83333333333337</v>
      </c>
      <c r="G21" t="b">
        <v>1</v>
      </c>
      <c r="H21" t="s">
        <v>303</v>
      </c>
    </row>
    <row r="22" spans="1:9">
      <c r="A22" s="30"/>
      <c r="B22" s="53" t="s">
        <v>262</v>
      </c>
      <c r="C22" t="s">
        <v>12</v>
      </c>
      <c r="D22" s="94">
        <f>IF(ISBLANK(C22),0,VLOOKUP(C22,Tableau1[],3,0))</f>
        <v>694.16666666666674</v>
      </c>
      <c r="G22" t="b">
        <v>1</v>
      </c>
      <c r="H22" t="s">
        <v>304</v>
      </c>
    </row>
    <row r="23" spans="1:9">
      <c r="A23" s="30"/>
      <c r="B23" s="23"/>
      <c r="C23" s="17"/>
      <c r="D23" s="24"/>
      <c r="G23" t="b">
        <v>1</v>
      </c>
      <c r="H23" t="s">
        <v>305</v>
      </c>
    </row>
    <row r="24" spans="1:9">
      <c r="A24" s="30"/>
      <c r="B24" s="22" t="s">
        <v>24</v>
      </c>
      <c r="C24" s="28" t="s">
        <v>22</v>
      </c>
      <c r="D24" s="26">
        <v>67</v>
      </c>
      <c r="G24" t="b">
        <v>1</v>
      </c>
      <c r="H24" t="s">
        <v>306</v>
      </c>
    </row>
    <row r="25" spans="1:9">
      <c r="A25" s="30"/>
      <c r="B25" s="7" t="s">
        <v>25</v>
      </c>
      <c r="C25" s="15" t="s">
        <v>21</v>
      </c>
      <c r="D25" s="27">
        <v>78</v>
      </c>
      <c r="G25" t="b">
        <v>1</v>
      </c>
      <c r="H25" t="s">
        <v>307</v>
      </c>
    </row>
    <row r="26" spans="1:9">
      <c r="A26" s="30"/>
      <c r="B26" s="7" t="s">
        <v>26</v>
      </c>
      <c r="C26" s="15" t="s">
        <v>23</v>
      </c>
      <c r="D26" s="27">
        <v>89</v>
      </c>
      <c r="G26" t="b">
        <v>1</v>
      </c>
      <c r="H26" t="s">
        <v>308</v>
      </c>
    </row>
    <row r="27" spans="1:9">
      <c r="A27" s="30"/>
      <c r="B27" s="7" t="s">
        <v>27</v>
      </c>
      <c r="C27" s="15" t="s">
        <v>20</v>
      </c>
      <c r="D27" s="27">
        <v>90</v>
      </c>
      <c r="G27" t="b">
        <v>1</v>
      </c>
      <c r="H27" t="s">
        <v>309</v>
      </c>
    </row>
    <row r="28" spans="1:9">
      <c r="A28" s="30"/>
      <c r="B28" s="23"/>
      <c r="C28" s="9"/>
      <c r="D28" s="24"/>
    </row>
    <row r="29" spans="1:9">
      <c r="A29" s="30"/>
      <c r="B29" s="11"/>
      <c r="C29" s="21" t="s">
        <v>265</v>
      </c>
      <c r="D29" s="54">
        <f>D10+D12+D13+D14+D15+D16+D18+D19+D20+D21+D22+D24+D25+D26+D27+IF(G9=TRUE,I9,0)+IF(G10=TRUE,I10,0)+IF(G11=TRUE,I11,0)+IF(G12=TRUE,I12,0)+IF(G13=TRUE,I13,0)+IF(G14=TRUE,I14,0)+IF(G15=TRUE,I15,0)+IF(G16=TRUE,I16,0)+IF(G17=TRUE,I17,0)+IF(G18=TRUE,I18,0)+IF(G21=TRUE,I21,0)+IF(G22=TRUE,I22,0)+IF(G23=TRUE,I23,0)+IF(G24=TRUE,I24,0)+IF(G25=TRUE,I25,0)+IF(G26=TRUE,I26,0)+IF(G27=TRUE,I27,0)+IF(G30=TRUE,I30,0)+IF(G31=TRUE,I31,0)+IF(G32=TRUE,I32,0)</f>
        <v>15880.856666666667</v>
      </c>
    </row>
    <row r="30" spans="1:9">
      <c r="A30" s="30"/>
      <c r="B30" s="11"/>
      <c r="C30" s="21" t="s">
        <v>4</v>
      </c>
      <c r="D30" s="128"/>
      <c r="G30" t="b">
        <v>1</v>
      </c>
      <c r="H30" t="s">
        <v>311</v>
      </c>
    </row>
    <row r="31" spans="1:9">
      <c r="A31" s="30"/>
      <c r="B31" s="11"/>
      <c r="C31" s="21" t="s">
        <v>266</v>
      </c>
      <c r="D31" s="54" t="str">
        <f>IF(D29*(1-D30)=D29,"",D29*(1-D30))</f>
        <v/>
      </c>
      <c r="G31" t="b">
        <v>1</v>
      </c>
      <c r="H31" t="s">
        <v>310</v>
      </c>
    </row>
    <row r="32" spans="1:9">
      <c r="A32" s="30"/>
      <c r="B32" s="11"/>
      <c r="C32" s="21" t="s">
        <v>263</v>
      </c>
      <c r="D32" s="55">
        <f>IF(D31="",(D29*1.2)-D29,(D31*1.2)-D31)</f>
        <v>3176.1713333333319</v>
      </c>
      <c r="G32" t="b">
        <v>1</v>
      </c>
      <c r="H32" t="s">
        <v>312</v>
      </c>
    </row>
    <row r="33" spans="1:32" ht="15.75" thickBot="1">
      <c r="A33" s="30"/>
      <c r="B33" s="3"/>
      <c r="C33" s="25" t="s">
        <v>264</v>
      </c>
      <c r="D33" s="42">
        <f>IF(D31="",D29+D32,D31+D32)</f>
        <v>19057.027999999998</v>
      </c>
    </row>
    <row r="34" spans="1:32" ht="15.75" thickTop="1">
      <c r="A34" s="30"/>
    </row>
    <row r="35" spans="1:32">
      <c r="A35" s="30"/>
    </row>
    <row r="36" spans="1:32">
      <c r="A36" s="30"/>
      <c r="AE36" s="2"/>
      <c r="AF36" s="16"/>
    </row>
    <row r="37" spans="1:32">
      <c r="A37" s="30"/>
    </row>
    <row r="38" spans="1:32">
      <c r="A38" s="30"/>
    </row>
    <row r="39" spans="1:32">
      <c r="A39" s="30"/>
    </row>
    <row r="40" spans="1:32">
      <c r="A40" s="30"/>
    </row>
    <row r="41" spans="1:32">
      <c r="A41" s="30"/>
    </row>
    <row r="42" spans="1:32">
      <c r="A42" s="30"/>
    </row>
    <row r="43" spans="1:32">
      <c r="A43" s="30"/>
    </row>
    <row r="44" spans="1:32">
      <c r="A44" s="30"/>
    </row>
    <row r="45" spans="1:32">
      <c r="A45" s="30"/>
    </row>
    <row r="46" spans="1:32">
      <c r="A46" s="30"/>
    </row>
    <row r="47" spans="1:32">
      <c r="A47" s="30"/>
    </row>
    <row r="48" spans="1:32">
      <c r="A48" s="30"/>
    </row>
    <row r="49" spans="1:1">
      <c r="A49" s="30"/>
    </row>
    <row r="50" spans="1:1">
      <c r="A50" s="30"/>
    </row>
    <row r="51" spans="1:1">
      <c r="A51" s="30"/>
    </row>
    <row r="52" spans="1:1">
      <c r="A52" s="30"/>
    </row>
    <row r="53" spans="1:1">
      <c r="A53" s="30"/>
    </row>
    <row r="54" spans="1:1">
      <c r="A54" s="30"/>
    </row>
    <row r="55" spans="1:1">
      <c r="A55" s="30"/>
    </row>
    <row r="56" spans="1:1">
      <c r="A56" s="30"/>
    </row>
    <row r="57" spans="1:1">
      <c r="A57" s="30"/>
    </row>
    <row r="58" spans="1:1">
      <c r="A58" s="30"/>
    </row>
    <row r="59" spans="1:1">
      <c r="A59" s="30"/>
    </row>
    <row r="60" spans="1:1">
      <c r="A60" s="30"/>
    </row>
    <row r="61" spans="1:1">
      <c r="A61" s="30"/>
    </row>
    <row r="62" spans="1:1">
      <c r="A62" s="30"/>
    </row>
    <row r="63" spans="1:1">
      <c r="A63" s="30"/>
    </row>
    <row r="64" spans="1:1">
      <c r="A64" s="30"/>
    </row>
    <row r="65" spans="1:1">
      <c r="A65" s="30"/>
    </row>
    <row r="66" spans="1:1">
      <c r="A66" s="30"/>
    </row>
    <row r="67" spans="1:1">
      <c r="A67" s="30"/>
    </row>
    <row r="68" spans="1:1">
      <c r="A68" s="30"/>
    </row>
    <row r="69" spans="1:1">
      <c r="A69" s="30"/>
    </row>
    <row r="70" spans="1:1">
      <c r="A70" s="30"/>
    </row>
    <row r="71" spans="1:1">
      <c r="A71" s="30"/>
    </row>
    <row r="72" spans="1:1">
      <c r="A72" s="30"/>
    </row>
    <row r="73" spans="1:1">
      <c r="A73" s="30"/>
    </row>
    <row r="74" spans="1:1">
      <c r="A74" s="30"/>
    </row>
    <row r="75" spans="1:1">
      <c r="A75" s="30"/>
    </row>
    <row r="76" spans="1:1">
      <c r="A76" s="30"/>
    </row>
    <row r="77" spans="1:1">
      <c r="A77" s="30"/>
    </row>
    <row r="78" spans="1:1">
      <c r="A78" s="30"/>
    </row>
    <row r="79" spans="1:1">
      <c r="A79" s="30"/>
    </row>
    <row r="80" spans="1:1">
      <c r="A80" s="30"/>
    </row>
    <row r="81" spans="1:1">
      <c r="A81" s="30"/>
    </row>
    <row r="82" spans="1:1">
      <c r="A82" s="30"/>
    </row>
    <row r="83" spans="1:1">
      <c r="A83" s="30"/>
    </row>
    <row r="84" spans="1:1">
      <c r="A84" s="30"/>
    </row>
    <row r="85" spans="1:1">
      <c r="A85" s="30"/>
    </row>
    <row r="86" spans="1:1">
      <c r="A86" s="30"/>
    </row>
    <row r="87" spans="1:1">
      <c r="A87" s="30"/>
    </row>
    <row r="88" spans="1:1">
      <c r="A88" s="30"/>
    </row>
    <row r="89" spans="1:1">
      <c r="A89" s="30"/>
    </row>
    <row r="90" spans="1:1">
      <c r="A90" s="30"/>
    </row>
    <row r="91" spans="1:1">
      <c r="A91" s="30"/>
    </row>
    <row r="92" spans="1:1">
      <c r="A92" s="30"/>
    </row>
    <row r="93" spans="1:1">
      <c r="A93" s="30"/>
    </row>
    <row r="94" spans="1:1">
      <c r="A94" s="30"/>
    </row>
    <row r="95" spans="1:1">
      <c r="A95" s="30"/>
    </row>
    <row r="96" spans="1:1">
      <c r="A96" s="30"/>
    </row>
    <row r="97" spans="1:1">
      <c r="A97" s="30"/>
    </row>
    <row r="98" spans="1:1">
      <c r="A98" s="30"/>
    </row>
    <row r="99" spans="1:1">
      <c r="A99" s="30"/>
    </row>
    <row r="100" spans="1:1">
      <c r="A100" s="30"/>
    </row>
    <row r="101" spans="1:1">
      <c r="A101" s="30"/>
    </row>
    <row r="102" spans="1:1">
      <c r="A102" s="30"/>
    </row>
    <row r="103" spans="1:1">
      <c r="A103" s="30"/>
    </row>
    <row r="104" spans="1:1">
      <c r="A104" s="30"/>
    </row>
    <row r="105" spans="1:1">
      <c r="A105" s="30"/>
    </row>
    <row r="106" spans="1:1">
      <c r="A106" s="30"/>
    </row>
    <row r="107" spans="1:1">
      <c r="A107" s="30"/>
    </row>
    <row r="108" spans="1:1">
      <c r="A108" s="30"/>
    </row>
    <row r="109" spans="1:1">
      <c r="A109" s="30"/>
    </row>
    <row r="110" spans="1:1">
      <c r="A110" s="30"/>
    </row>
    <row r="111" spans="1:1">
      <c r="A111" s="30"/>
    </row>
    <row r="112" spans="1:1">
      <c r="A112" s="30"/>
    </row>
    <row r="113" spans="1:1">
      <c r="A113" s="30"/>
    </row>
    <row r="114" spans="1:1">
      <c r="A114" s="30"/>
    </row>
    <row r="115" spans="1:1">
      <c r="A115" s="30"/>
    </row>
    <row r="116" spans="1:1">
      <c r="A116" s="30"/>
    </row>
    <row r="117" spans="1:1">
      <c r="A117" s="30"/>
    </row>
    <row r="118" spans="1:1">
      <c r="A118" s="30"/>
    </row>
    <row r="119" spans="1:1">
      <c r="A119" s="30"/>
    </row>
    <row r="120" spans="1:1">
      <c r="A120" s="30"/>
    </row>
    <row r="121" spans="1:1">
      <c r="A121" s="30"/>
    </row>
    <row r="122" spans="1:1">
      <c r="A122" s="30"/>
    </row>
    <row r="123" spans="1:1">
      <c r="A123" s="30"/>
    </row>
    <row r="124" spans="1:1">
      <c r="A124" s="30"/>
    </row>
    <row r="125" spans="1:1">
      <c r="A125" s="30"/>
    </row>
    <row r="126" spans="1:1">
      <c r="A126" s="30"/>
    </row>
    <row r="127" spans="1:1">
      <c r="A127" s="30"/>
    </row>
    <row r="128" spans="1:1">
      <c r="A128" s="30"/>
    </row>
    <row r="129" spans="1:1">
      <c r="A129" s="30"/>
    </row>
    <row r="130" spans="1:1">
      <c r="A130" s="30"/>
    </row>
    <row r="131" spans="1:1">
      <c r="A131" s="30"/>
    </row>
    <row r="132" spans="1:1">
      <c r="A132" s="30"/>
    </row>
    <row r="133" spans="1:1">
      <c r="A133" s="30"/>
    </row>
    <row r="134" spans="1:1">
      <c r="A134" s="30"/>
    </row>
    <row r="135" spans="1:1">
      <c r="A135" s="30"/>
    </row>
    <row r="136" spans="1:1">
      <c r="A136" s="30"/>
    </row>
    <row r="137" spans="1:1">
      <c r="A137" s="30"/>
    </row>
    <row r="138" spans="1:1">
      <c r="A138" s="30"/>
    </row>
    <row r="139" spans="1:1">
      <c r="A139" s="30"/>
    </row>
    <row r="140" spans="1:1">
      <c r="A140" s="30"/>
    </row>
    <row r="141" spans="1:1">
      <c r="A141" s="30"/>
    </row>
    <row r="142" spans="1:1">
      <c r="A142" s="30"/>
    </row>
    <row r="143" spans="1:1">
      <c r="A143" s="30"/>
    </row>
    <row r="144" spans="1:1">
      <c r="A144" s="30"/>
    </row>
    <row r="145" spans="1:1">
      <c r="A145" s="30"/>
    </row>
    <row r="146" spans="1:1">
      <c r="A146" s="30"/>
    </row>
    <row r="147" spans="1:1">
      <c r="A147" s="30"/>
    </row>
    <row r="148" spans="1:1">
      <c r="A148" s="30"/>
    </row>
    <row r="149" spans="1:1">
      <c r="A149" s="30"/>
    </row>
    <row r="150" spans="1:1">
      <c r="A150" s="30"/>
    </row>
    <row r="151" spans="1:1">
      <c r="A151" s="30"/>
    </row>
    <row r="152" spans="1:1">
      <c r="A152" s="30"/>
    </row>
    <row r="153" spans="1:1">
      <c r="A153" s="30"/>
    </row>
    <row r="154" spans="1:1">
      <c r="A154" s="30"/>
    </row>
    <row r="155" spans="1:1">
      <c r="A155" s="30"/>
    </row>
    <row r="156" spans="1:1">
      <c r="A156" s="30"/>
    </row>
    <row r="157" spans="1:1">
      <c r="A157" s="30"/>
    </row>
    <row r="158" spans="1:1">
      <c r="A158" s="30"/>
    </row>
    <row r="159" spans="1:1">
      <c r="A159" s="30"/>
    </row>
    <row r="160" spans="1:1">
      <c r="A160" s="30"/>
    </row>
    <row r="161" spans="1:1">
      <c r="A161" s="30"/>
    </row>
    <row r="162" spans="1:1">
      <c r="A162" s="30"/>
    </row>
    <row r="163" spans="1:1">
      <c r="A163" s="30"/>
    </row>
    <row r="164" spans="1:1">
      <c r="A164" s="30"/>
    </row>
    <row r="165" spans="1:1">
      <c r="A165" s="30"/>
    </row>
    <row r="166" spans="1:1">
      <c r="A166" s="30"/>
    </row>
    <row r="167" spans="1:1">
      <c r="A167" s="30"/>
    </row>
    <row r="168" spans="1:1">
      <c r="A168" s="30"/>
    </row>
    <row r="169" spans="1:1">
      <c r="A169" s="30"/>
    </row>
    <row r="170" spans="1:1">
      <c r="A170" s="30"/>
    </row>
    <row r="171" spans="1:1">
      <c r="A171" s="30"/>
    </row>
    <row r="172" spans="1:1">
      <c r="A172" s="30"/>
    </row>
    <row r="173" spans="1:1">
      <c r="A173" s="30"/>
    </row>
    <row r="174" spans="1:1">
      <c r="A174" s="30"/>
    </row>
    <row r="175" spans="1:1">
      <c r="A175" s="30"/>
    </row>
    <row r="176" spans="1:1">
      <c r="A176" s="30"/>
    </row>
    <row r="177" spans="1:1">
      <c r="A177" s="30"/>
    </row>
    <row r="178" spans="1:1">
      <c r="A178" s="30"/>
    </row>
    <row r="179" spans="1:1">
      <c r="A179" s="30"/>
    </row>
    <row r="180" spans="1:1">
      <c r="A180" s="30"/>
    </row>
    <row r="181" spans="1:1">
      <c r="A181" s="30"/>
    </row>
    <row r="182" spans="1:1">
      <c r="A182" s="30"/>
    </row>
    <row r="183" spans="1:1">
      <c r="A183" s="30"/>
    </row>
    <row r="184" spans="1:1">
      <c r="A184" s="30"/>
    </row>
    <row r="185" spans="1:1">
      <c r="A185" s="30"/>
    </row>
    <row r="186" spans="1:1">
      <c r="A186" s="30"/>
    </row>
    <row r="187" spans="1:1">
      <c r="A187" s="30"/>
    </row>
    <row r="188" spans="1:1">
      <c r="A188" s="30"/>
    </row>
    <row r="189" spans="1:1">
      <c r="A189" s="30"/>
    </row>
    <row r="190" spans="1:1">
      <c r="A190" s="30"/>
    </row>
    <row r="191" spans="1:1">
      <c r="A191" s="30"/>
    </row>
    <row r="192" spans="1:1">
      <c r="A192" s="30"/>
    </row>
    <row r="193" spans="1:1">
      <c r="A193" s="30"/>
    </row>
    <row r="194" spans="1:1">
      <c r="A194" s="30"/>
    </row>
    <row r="195" spans="1:1">
      <c r="A195" s="30"/>
    </row>
    <row r="196" spans="1:1">
      <c r="A196" s="30"/>
    </row>
    <row r="197" spans="1:1">
      <c r="A197" s="30"/>
    </row>
    <row r="198" spans="1:1">
      <c r="A198" s="30"/>
    </row>
    <row r="199" spans="1:1">
      <c r="A199" s="30"/>
    </row>
    <row r="200" spans="1:1">
      <c r="A200" s="30"/>
    </row>
    <row r="201" spans="1:1">
      <c r="A201" s="30"/>
    </row>
    <row r="202" spans="1:1">
      <c r="A202" s="30"/>
    </row>
    <row r="203" spans="1:1">
      <c r="A203" s="30"/>
    </row>
    <row r="204" spans="1:1">
      <c r="A204" s="30"/>
    </row>
    <row r="205" spans="1:1">
      <c r="A205" s="30"/>
    </row>
    <row r="206" spans="1:1">
      <c r="A206" s="30"/>
    </row>
    <row r="207" spans="1:1">
      <c r="A207" s="30"/>
    </row>
    <row r="208" spans="1:1">
      <c r="A208" s="30"/>
    </row>
    <row r="209" spans="1:1">
      <c r="A209" s="30"/>
    </row>
    <row r="210" spans="1:1">
      <c r="A210" s="30"/>
    </row>
    <row r="211" spans="1:1">
      <c r="A211" s="30"/>
    </row>
    <row r="212" spans="1:1">
      <c r="A212" s="30"/>
    </row>
    <row r="213" spans="1:1">
      <c r="A213" s="30"/>
    </row>
    <row r="214" spans="1:1">
      <c r="A214" s="30"/>
    </row>
    <row r="215" spans="1:1">
      <c r="A215" s="30"/>
    </row>
    <row r="216" spans="1:1">
      <c r="A216" s="30"/>
    </row>
    <row r="217" spans="1:1">
      <c r="A217" s="30"/>
    </row>
    <row r="218" spans="1:1">
      <c r="A218" s="30"/>
    </row>
    <row r="219" spans="1:1">
      <c r="A219" s="30"/>
    </row>
    <row r="220" spans="1:1">
      <c r="A220" s="30"/>
    </row>
    <row r="221" spans="1:1">
      <c r="A221" s="30"/>
    </row>
    <row r="222" spans="1:1">
      <c r="A222" s="30"/>
    </row>
    <row r="223" spans="1:1">
      <c r="A223" s="30"/>
    </row>
    <row r="224" spans="1:1">
      <c r="A224" s="30"/>
    </row>
    <row r="225" spans="1:1">
      <c r="A225" s="30"/>
    </row>
    <row r="226" spans="1:1">
      <c r="A226" s="30"/>
    </row>
    <row r="227" spans="1:1">
      <c r="A227" s="30"/>
    </row>
    <row r="228" spans="1:1">
      <c r="A228" s="30"/>
    </row>
    <row r="229" spans="1:1">
      <c r="A229" s="30"/>
    </row>
    <row r="230" spans="1:1">
      <c r="A230" s="30"/>
    </row>
    <row r="231" spans="1:1">
      <c r="A231" s="30"/>
    </row>
    <row r="232" spans="1:1">
      <c r="A232" s="30"/>
    </row>
    <row r="233" spans="1:1">
      <c r="A233" s="30"/>
    </row>
    <row r="234" spans="1:1">
      <c r="A234" s="30"/>
    </row>
    <row r="235" spans="1:1">
      <c r="A235" s="30"/>
    </row>
    <row r="236" spans="1:1">
      <c r="A236" s="30"/>
    </row>
    <row r="237" spans="1:1">
      <c r="A237" s="30"/>
    </row>
    <row r="238" spans="1:1">
      <c r="A238" s="30"/>
    </row>
    <row r="239" spans="1:1">
      <c r="A239" s="30"/>
    </row>
    <row r="240" spans="1:1">
      <c r="A240" s="30"/>
    </row>
    <row r="241" spans="1:1">
      <c r="A241" s="30"/>
    </row>
    <row r="242" spans="1:1">
      <c r="A242" s="30"/>
    </row>
    <row r="243" spans="1:1">
      <c r="A243" s="30"/>
    </row>
    <row r="244" spans="1:1">
      <c r="A244" s="30"/>
    </row>
    <row r="245" spans="1:1">
      <c r="A245" s="30"/>
    </row>
    <row r="246" spans="1:1">
      <c r="A246" s="30"/>
    </row>
    <row r="247" spans="1:1">
      <c r="A247" s="30"/>
    </row>
    <row r="248" spans="1:1">
      <c r="A248" s="30"/>
    </row>
    <row r="249" spans="1:1">
      <c r="A249" s="30"/>
    </row>
    <row r="250" spans="1:1">
      <c r="A250" s="30"/>
    </row>
    <row r="251" spans="1:1">
      <c r="A251" s="30"/>
    </row>
    <row r="252" spans="1:1">
      <c r="A252" s="30"/>
    </row>
    <row r="253" spans="1:1">
      <c r="A253" s="30"/>
    </row>
    <row r="254" spans="1:1">
      <c r="A254" s="30"/>
    </row>
    <row r="255" spans="1:1">
      <c r="A255" s="30"/>
    </row>
    <row r="256" spans="1:1">
      <c r="A256" s="30"/>
    </row>
    <row r="257" spans="1:1">
      <c r="A257" s="30"/>
    </row>
    <row r="258" spans="1:1">
      <c r="A258" s="30"/>
    </row>
    <row r="259" spans="1:1">
      <c r="A259" s="30"/>
    </row>
    <row r="260" spans="1:1">
      <c r="A260" s="30"/>
    </row>
    <row r="261" spans="1:1">
      <c r="A261" s="30"/>
    </row>
    <row r="262" spans="1:1">
      <c r="A262" s="30"/>
    </row>
    <row r="263" spans="1:1">
      <c r="A263" s="30"/>
    </row>
    <row r="264" spans="1:1">
      <c r="A264" s="30"/>
    </row>
    <row r="265" spans="1:1">
      <c r="A265" s="30"/>
    </row>
    <row r="266" spans="1:1">
      <c r="A266" s="30"/>
    </row>
    <row r="267" spans="1:1">
      <c r="A267" s="30"/>
    </row>
    <row r="268" spans="1:1">
      <c r="A268" s="30"/>
    </row>
    <row r="269" spans="1:1">
      <c r="A269" s="30"/>
    </row>
    <row r="270" spans="1:1">
      <c r="A270" s="30"/>
    </row>
    <row r="271" spans="1:1">
      <c r="A271" s="30"/>
    </row>
    <row r="272" spans="1:1">
      <c r="A272" s="30"/>
    </row>
    <row r="273" spans="1:1">
      <c r="A273" s="30"/>
    </row>
    <row r="274" spans="1:1">
      <c r="A274" s="30"/>
    </row>
    <row r="275" spans="1:1">
      <c r="A275" s="30"/>
    </row>
    <row r="276" spans="1:1">
      <c r="A276" s="30"/>
    </row>
    <row r="277" spans="1:1">
      <c r="A277" s="30"/>
    </row>
    <row r="278" spans="1:1">
      <c r="A278" s="30"/>
    </row>
    <row r="279" spans="1:1">
      <c r="A279" s="30"/>
    </row>
    <row r="280" spans="1:1">
      <c r="A280" s="30"/>
    </row>
    <row r="281" spans="1:1">
      <c r="A281" s="30"/>
    </row>
    <row r="282" spans="1:1">
      <c r="A282" s="30"/>
    </row>
    <row r="283" spans="1:1">
      <c r="A283" s="30"/>
    </row>
    <row r="284" spans="1:1">
      <c r="A284" s="30"/>
    </row>
    <row r="285" spans="1:1">
      <c r="A285" s="30"/>
    </row>
    <row r="286" spans="1:1">
      <c r="A286" s="30"/>
    </row>
    <row r="287" spans="1:1">
      <c r="A287" s="30"/>
    </row>
    <row r="288" spans="1:1">
      <c r="A288" s="30"/>
    </row>
    <row r="289" spans="1:1">
      <c r="A289" s="30"/>
    </row>
    <row r="290" spans="1:1">
      <c r="A290" s="30"/>
    </row>
    <row r="291" spans="1:1">
      <c r="A291" s="30"/>
    </row>
    <row r="292" spans="1:1">
      <c r="A292" s="30"/>
    </row>
    <row r="293" spans="1:1">
      <c r="A293" s="30"/>
    </row>
    <row r="294" spans="1:1">
      <c r="A294" s="30"/>
    </row>
    <row r="295" spans="1:1">
      <c r="A295" s="30"/>
    </row>
    <row r="296" spans="1:1">
      <c r="A296" s="30"/>
    </row>
    <row r="297" spans="1:1">
      <c r="A297" s="30"/>
    </row>
    <row r="298" spans="1:1">
      <c r="A298" s="30"/>
    </row>
    <row r="299" spans="1:1">
      <c r="A299" s="30"/>
    </row>
    <row r="300" spans="1:1">
      <c r="A300" s="30"/>
    </row>
    <row r="301" spans="1:1">
      <c r="A301" s="30"/>
    </row>
    <row r="302" spans="1:1">
      <c r="A302" s="30"/>
    </row>
    <row r="303" spans="1:1">
      <c r="A303" s="30"/>
    </row>
    <row r="304" spans="1:1">
      <c r="A304" s="30"/>
    </row>
    <row r="305" spans="1:1">
      <c r="A305" s="30"/>
    </row>
    <row r="306" spans="1:1">
      <c r="A306" s="30"/>
    </row>
    <row r="307" spans="1:1">
      <c r="A307" s="30"/>
    </row>
    <row r="308" spans="1:1">
      <c r="A308" s="30"/>
    </row>
    <row r="309" spans="1:1">
      <c r="A309" s="30"/>
    </row>
    <row r="310" spans="1:1">
      <c r="A310" s="30"/>
    </row>
    <row r="311" spans="1:1">
      <c r="A311" s="30"/>
    </row>
    <row r="312" spans="1:1">
      <c r="A312" s="30"/>
    </row>
    <row r="313" spans="1:1">
      <c r="A313" s="30"/>
    </row>
    <row r="314" spans="1:1">
      <c r="A314" s="30"/>
    </row>
    <row r="315" spans="1:1">
      <c r="A315" s="30"/>
    </row>
    <row r="316" spans="1:1">
      <c r="A316" s="30"/>
    </row>
    <row r="317" spans="1:1">
      <c r="A317" s="30"/>
    </row>
    <row r="318" spans="1:1">
      <c r="A318" s="30"/>
    </row>
    <row r="319" spans="1:1">
      <c r="A319" s="30"/>
    </row>
    <row r="320" spans="1:1">
      <c r="A320" s="30"/>
    </row>
    <row r="321" spans="1:1">
      <c r="A321" s="30"/>
    </row>
    <row r="322" spans="1:1">
      <c r="A322" s="30"/>
    </row>
    <row r="323" spans="1:1">
      <c r="A323" s="30"/>
    </row>
    <row r="324" spans="1:1">
      <c r="A324" s="30"/>
    </row>
    <row r="325" spans="1:1">
      <c r="A325" s="30"/>
    </row>
    <row r="326" spans="1:1">
      <c r="A326" s="30"/>
    </row>
    <row r="327" spans="1:1">
      <c r="A327" s="30"/>
    </row>
    <row r="328" spans="1:1">
      <c r="A328" s="30"/>
    </row>
    <row r="329" spans="1:1">
      <c r="A329" s="30"/>
    </row>
    <row r="330" spans="1:1">
      <c r="A330" s="30"/>
    </row>
    <row r="331" spans="1:1">
      <c r="A331" s="30"/>
    </row>
    <row r="332" spans="1:1">
      <c r="A332" s="30"/>
    </row>
    <row r="333" spans="1:1">
      <c r="A333" s="30"/>
    </row>
    <row r="334" spans="1:1">
      <c r="A334" s="30"/>
    </row>
    <row r="335" spans="1:1">
      <c r="A335" s="30"/>
    </row>
    <row r="336" spans="1:1">
      <c r="A336" s="30"/>
    </row>
    <row r="337" spans="1:1">
      <c r="A337" s="30"/>
    </row>
    <row r="338" spans="1:1">
      <c r="A338" s="30"/>
    </row>
    <row r="339" spans="1:1">
      <c r="A339" s="30"/>
    </row>
    <row r="340" spans="1:1">
      <c r="A340" s="30"/>
    </row>
    <row r="341" spans="1:1">
      <c r="A341" s="30"/>
    </row>
    <row r="342" spans="1:1">
      <c r="A342" s="30"/>
    </row>
    <row r="343" spans="1:1">
      <c r="A343" s="30"/>
    </row>
    <row r="344" spans="1:1">
      <c r="A344" s="30"/>
    </row>
    <row r="345" spans="1:1">
      <c r="A345" s="30"/>
    </row>
    <row r="346" spans="1:1">
      <c r="A346" s="30"/>
    </row>
    <row r="347" spans="1:1">
      <c r="A347" s="30"/>
    </row>
    <row r="348" spans="1:1">
      <c r="A348" s="30"/>
    </row>
    <row r="349" spans="1:1">
      <c r="A349" s="30"/>
    </row>
    <row r="350" spans="1:1">
      <c r="A350" s="30"/>
    </row>
    <row r="351" spans="1:1">
      <c r="A351" s="30"/>
    </row>
    <row r="352" spans="1:1">
      <c r="A352" s="30"/>
    </row>
    <row r="353" spans="1:1">
      <c r="A353" s="30"/>
    </row>
    <row r="354" spans="1:1">
      <c r="A354" s="30"/>
    </row>
    <row r="355" spans="1:1">
      <c r="A355" s="30"/>
    </row>
    <row r="356" spans="1:1">
      <c r="A356" s="30"/>
    </row>
    <row r="357" spans="1:1">
      <c r="A357" s="30"/>
    </row>
    <row r="358" spans="1:1">
      <c r="A358" s="30"/>
    </row>
    <row r="359" spans="1:1">
      <c r="A359" s="30"/>
    </row>
    <row r="360" spans="1:1">
      <c r="A360" s="30"/>
    </row>
    <row r="361" spans="1:1">
      <c r="A361" s="30"/>
    </row>
    <row r="362" spans="1:1">
      <c r="A362" s="30"/>
    </row>
    <row r="363" spans="1:1">
      <c r="A363" s="30"/>
    </row>
    <row r="364" spans="1:1">
      <c r="A364" s="30"/>
    </row>
    <row r="365" spans="1:1">
      <c r="A365" s="30"/>
    </row>
    <row r="366" spans="1:1">
      <c r="A366" s="30"/>
    </row>
    <row r="367" spans="1:1">
      <c r="A367" s="30"/>
    </row>
    <row r="368" spans="1:1">
      <c r="A368" s="30"/>
    </row>
    <row r="369" spans="1:1">
      <c r="A369" s="30"/>
    </row>
    <row r="370" spans="1:1">
      <c r="A370" s="30"/>
    </row>
    <row r="371" spans="1:1">
      <c r="A371" s="30"/>
    </row>
    <row r="372" spans="1:1">
      <c r="A372" s="30"/>
    </row>
    <row r="373" spans="1:1">
      <c r="A373" s="30"/>
    </row>
    <row r="374" spans="1:1">
      <c r="A374" s="30"/>
    </row>
    <row r="375" spans="1:1">
      <c r="A375" s="30"/>
    </row>
    <row r="376" spans="1:1">
      <c r="A376" s="30"/>
    </row>
    <row r="377" spans="1:1">
      <c r="A377" s="30"/>
    </row>
    <row r="378" spans="1:1">
      <c r="A378" s="30"/>
    </row>
    <row r="379" spans="1:1">
      <c r="A379" s="30"/>
    </row>
    <row r="380" spans="1:1">
      <c r="A380" s="30"/>
    </row>
    <row r="381" spans="1:1">
      <c r="A381" s="30"/>
    </row>
    <row r="382" spans="1:1">
      <c r="A382" s="30"/>
    </row>
    <row r="383" spans="1:1">
      <c r="A383" s="30"/>
    </row>
    <row r="384" spans="1:1">
      <c r="A384" s="30"/>
    </row>
    <row r="385" spans="1:1">
      <c r="A385" s="30"/>
    </row>
    <row r="386" spans="1:1">
      <c r="A386" s="30"/>
    </row>
    <row r="387" spans="1:1">
      <c r="A387" s="30"/>
    </row>
    <row r="388" spans="1:1">
      <c r="A388" s="30"/>
    </row>
    <row r="389" spans="1:1">
      <c r="A389" s="30"/>
    </row>
    <row r="390" spans="1:1">
      <c r="A390" s="30"/>
    </row>
    <row r="391" spans="1:1">
      <c r="A391" s="30"/>
    </row>
    <row r="392" spans="1:1">
      <c r="A392" s="30"/>
    </row>
    <row r="393" spans="1:1">
      <c r="A393" s="30"/>
    </row>
    <row r="394" spans="1:1">
      <c r="A394" s="30"/>
    </row>
    <row r="395" spans="1:1">
      <c r="A395" s="30"/>
    </row>
    <row r="396" spans="1:1">
      <c r="A396" s="30"/>
    </row>
    <row r="397" spans="1:1">
      <c r="A397" s="30"/>
    </row>
    <row r="398" spans="1:1">
      <c r="A398" s="30"/>
    </row>
    <row r="399" spans="1:1">
      <c r="A399" s="30"/>
    </row>
    <row r="400" spans="1:1">
      <c r="A400" s="30"/>
    </row>
    <row r="401" spans="1:1">
      <c r="A401" s="30"/>
    </row>
    <row r="402" spans="1:1">
      <c r="A402" s="30"/>
    </row>
    <row r="403" spans="1:1">
      <c r="A403" s="30"/>
    </row>
    <row r="404" spans="1:1">
      <c r="A404" s="30"/>
    </row>
    <row r="405" spans="1:1">
      <c r="A405" s="30"/>
    </row>
    <row r="406" spans="1:1">
      <c r="A406" s="30"/>
    </row>
    <row r="407" spans="1:1">
      <c r="A407" s="30"/>
    </row>
    <row r="408" spans="1:1">
      <c r="A408" s="30"/>
    </row>
    <row r="409" spans="1:1">
      <c r="A409" s="30"/>
    </row>
    <row r="410" spans="1:1">
      <c r="A410" s="30"/>
    </row>
    <row r="411" spans="1:1">
      <c r="A411" s="30"/>
    </row>
    <row r="412" spans="1:1">
      <c r="A412" s="30"/>
    </row>
    <row r="413" spans="1:1">
      <c r="A413" s="30"/>
    </row>
    <row r="414" spans="1:1">
      <c r="A414" s="30"/>
    </row>
    <row r="415" spans="1:1">
      <c r="A415" s="30"/>
    </row>
    <row r="416" spans="1:1">
      <c r="A416" s="30"/>
    </row>
    <row r="417" spans="1:1">
      <c r="A417" s="30"/>
    </row>
    <row r="418" spans="1:1">
      <c r="A418" s="30"/>
    </row>
    <row r="419" spans="1:1">
      <c r="A419" s="30"/>
    </row>
    <row r="420" spans="1:1">
      <c r="A420" s="30"/>
    </row>
    <row r="421" spans="1:1">
      <c r="A421" s="30"/>
    </row>
    <row r="422" spans="1:1">
      <c r="A422" s="30"/>
    </row>
    <row r="423" spans="1:1">
      <c r="A423" s="30"/>
    </row>
    <row r="424" spans="1:1">
      <c r="A424" s="30"/>
    </row>
    <row r="425" spans="1:1">
      <c r="A425" s="30"/>
    </row>
    <row r="426" spans="1:1">
      <c r="A426" s="30"/>
    </row>
    <row r="427" spans="1:1">
      <c r="A427" s="30"/>
    </row>
    <row r="428" spans="1:1">
      <c r="A428" s="30"/>
    </row>
    <row r="429" spans="1:1">
      <c r="A429" s="30"/>
    </row>
    <row r="430" spans="1:1">
      <c r="A430" s="30"/>
    </row>
    <row r="431" spans="1:1">
      <c r="A431" s="30"/>
    </row>
    <row r="432" spans="1:1">
      <c r="A432" s="30"/>
    </row>
    <row r="433" spans="1:1">
      <c r="A433" s="30"/>
    </row>
    <row r="434" spans="1:1">
      <c r="A434" s="30"/>
    </row>
    <row r="435" spans="1:1">
      <c r="A435" s="30"/>
    </row>
    <row r="436" spans="1:1">
      <c r="A436" s="30"/>
    </row>
    <row r="437" spans="1:1">
      <c r="A437" s="30"/>
    </row>
    <row r="438" spans="1:1">
      <c r="A438" s="30"/>
    </row>
    <row r="439" spans="1:1">
      <c r="A439" s="30"/>
    </row>
    <row r="440" spans="1:1">
      <c r="A440" s="30"/>
    </row>
    <row r="441" spans="1:1">
      <c r="A441" s="30"/>
    </row>
    <row r="442" spans="1:1">
      <c r="A442" s="30"/>
    </row>
    <row r="443" spans="1:1">
      <c r="A443" s="30"/>
    </row>
    <row r="444" spans="1:1">
      <c r="A444" s="30"/>
    </row>
    <row r="445" spans="1:1">
      <c r="A445" s="30"/>
    </row>
    <row r="446" spans="1:1">
      <c r="A446" s="30"/>
    </row>
    <row r="447" spans="1:1">
      <c r="A447" s="30"/>
    </row>
    <row r="448" spans="1:1">
      <c r="A448" s="30"/>
    </row>
    <row r="449" spans="1:1">
      <c r="A449" s="30"/>
    </row>
    <row r="450" spans="1:1">
      <c r="A450" s="30"/>
    </row>
    <row r="451" spans="1:1">
      <c r="A451" s="30"/>
    </row>
    <row r="452" spans="1:1">
      <c r="A452" s="30"/>
    </row>
    <row r="453" spans="1:1">
      <c r="A453" s="30"/>
    </row>
    <row r="454" spans="1:1">
      <c r="A454" s="30"/>
    </row>
    <row r="455" spans="1:1">
      <c r="A455" s="30"/>
    </row>
    <row r="456" spans="1:1">
      <c r="A456" s="30"/>
    </row>
    <row r="457" spans="1:1">
      <c r="A457" s="30"/>
    </row>
    <row r="458" spans="1:1">
      <c r="A458" s="30"/>
    </row>
    <row r="459" spans="1:1">
      <c r="A459" s="30"/>
    </row>
    <row r="460" spans="1:1">
      <c r="A460" s="30"/>
    </row>
    <row r="461" spans="1:1">
      <c r="A461" s="30"/>
    </row>
    <row r="462" spans="1:1">
      <c r="A462" s="30"/>
    </row>
    <row r="463" spans="1:1">
      <c r="A463" s="30"/>
    </row>
    <row r="464" spans="1:1">
      <c r="A464" s="30"/>
    </row>
    <row r="465" spans="1:1">
      <c r="A465" s="30"/>
    </row>
    <row r="466" spans="1:1">
      <c r="A466" s="30"/>
    </row>
    <row r="467" spans="1:1">
      <c r="A467" s="30"/>
    </row>
    <row r="468" spans="1:1">
      <c r="A468" s="30"/>
    </row>
    <row r="469" spans="1:1">
      <c r="A469" s="30"/>
    </row>
    <row r="470" spans="1:1">
      <c r="A470" s="30"/>
    </row>
    <row r="471" spans="1:1">
      <c r="A471" s="30"/>
    </row>
    <row r="472" spans="1:1">
      <c r="A472" s="30"/>
    </row>
    <row r="473" spans="1:1">
      <c r="A473" s="30"/>
    </row>
    <row r="474" spans="1:1">
      <c r="A474" s="30"/>
    </row>
    <row r="475" spans="1:1">
      <c r="A475" s="30"/>
    </row>
    <row r="476" spans="1:1">
      <c r="A476" s="30"/>
    </row>
    <row r="477" spans="1:1">
      <c r="A477" s="30"/>
    </row>
    <row r="478" spans="1:1">
      <c r="A478" s="30"/>
    </row>
    <row r="479" spans="1:1">
      <c r="A479" s="30"/>
    </row>
    <row r="480" spans="1:1">
      <c r="A480" s="30"/>
    </row>
    <row r="481" spans="1:1">
      <c r="A481" s="30"/>
    </row>
    <row r="482" spans="1:1">
      <c r="A482" s="30"/>
    </row>
    <row r="483" spans="1:1">
      <c r="A483" s="30"/>
    </row>
    <row r="484" spans="1:1">
      <c r="A484" s="30"/>
    </row>
    <row r="485" spans="1:1">
      <c r="A485" s="30"/>
    </row>
    <row r="486" spans="1:1">
      <c r="A486" s="30"/>
    </row>
    <row r="487" spans="1:1">
      <c r="A487" s="30"/>
    </row>
    <row r="488" spans="1:1">
      <c r="A488" s="30"/>
    </row>
    <row r="489" spans="1:1">
      <c r="A489" s="30"/>
    </row>
    <row r="490" spans="1:1">
      <c r="A490" s="30"/>
    </row>
    <row r="491" spans="1:1">
      <c r="A491" s="30"/>
    </row>
    <row r="492" spans="1:1">
      <c r="A492" s="30"/>
    </row>
    <row r="493" spans="1:1">
      <c r="A493" s="30"/>
    </row>
    <row r="494" spans="1:1">
      <c r="A494" s="30"/>
    </row>
    <row r="495" spans="1:1">
      <c r="A495" s="30"/>
    </row>
    <row r="496" spans="1:1">
      <c r="A496" s="30"/>
    </row>
    <row r="497" spans="1:1">
      <c r="A497" s="30"/>
    </row>
    <row r="498" spans="1:1">
      <c r="A498" s="30"/>
    </row>
    <row r="499" spans="1:1">
      <c r="A499" s="30"/>
    </row>
    <row r="500" spans="1:1">
      <c r="A500" s="30"/>
    </row>
    <row r="501" spans="1:1">
      <c r="A501" s="30"/>
    </row>
    <row r="502" spans="1:1">
      <c r="A502" s="30"/>
    </row>
    <row r="503" spans="1:1">
      <c r="A503" s="30"/>
    </row>
    <row r="504" spans="1:1">
      <c r="A504" s="30"/>
    </row>
    <row r="505" spans="1:1">
      <c r="A505" s="30"/>
    </row>
    <row r="506" spans="1:1">
      <c r="A506" s="30"/>
    </row>
    <row r="507" spans="1:1">
      <c r="A507" s="30"/>
    </row>
    <row r="508" spans="1:1">
      <c r="A508" s="30"/>
    </row>
    <row r="509" spans="1:1">
      <c r="A509" s="30"/>
    </row>
    <row r="510" spans="1:1">
      <c r="A510" s="30"/>
    </row>
    <row r="511" spans="1:1">
      <c r="A511" s="30"/>
    </row>
    <row r="512" spans="1:1">
      <c r="A512" s="30"/>
    </row>
    <row r="513" spans="1:1">
      <c r="A513" s="30"/>
    </row>
    <row r="514" spans="1:1">
      <c r="A514" s="30"/>
    </row>
    <row r="515" spans="1:1">
      <c r="A515" s="30"/>
    </row>
    <row r="516" spans="1:1">
      <c r="A516" s="30"/>
    </row>
    <row r="517" spans="1:1">
      <c r="A517" s="30"/>
    </row>
    <row r="518" spans="1:1">
      <c r="A518" s="30"/>
    </row>
    <row r="519" spans="1:1">
      <c r="A519" s="30"/>
    </row>
    <row r="520" spans="1:1">
      <c r="A520" s="30"/>
    </row>
    <row r="521" spans="1:1">
      <c r="A521" s="30"/>
    </row>
    <row r="522" spans="1:1">
      <c r="A522" s="30"/>
    </row>
    <row r="523" spans="1:1">
      <c r="A523" s="30"/>
    </row>
    <row r="524" spans="1:1">
      <c r="A524" s="30"/>
    </row>
    <row r="525" spans="1:1">
      <c r="A525" s="30"/>
    </row>
    <row r="526" spans="1:1">
      <c r="A526" s="30"/>
    </row>
    <row r="527" spans="1:1">
      <c r="A527" s="30"/>
    </row>
    <row r="528" spans="1:1">
      <c r="A528" s="30"/>
    </row>
    <row r="529" spans="1:1">
      <c r="A529" s="30"/>
    </row>
    <row r="530" spans="1:1">
      <c r="A530" s="30"/>
    </row>
    <row r="531" spans="1:1">
      <c r="A531" s="30"/>
    </row>
    <row r="532" spans="1:1">
      <c r="A532" s="30"/>
    </row>
    <row r="533" spans="1:1">
      <c r="A533" s="30"/>
    </row>
    <row r="534" spans="1:1">
      <c r="A534" s="30"/>
    </row>
    <row r="535" spans="1:1">
      <c r="A535" s="30"/>
    </row>
    <row r="536" spans="1:1">
      <c r="A536" s="30"/>
    </row>
    <row r="537" spans="1:1">
      <c r="A537" s="30"/>
    </row>
    <row r="538" spans="1:1">
      <c r="A538" s="30"/>
    </row>
    <row r="539" spans="1:1">
      <c r="A539" s="30"/>
    </row>
    <row r="540" spans="1:1">
      <c r="A540" s="30"/>
    </row>
    <row r="541" spans="1:1">
      <c r="A541" s="30"/>
    </row>
    <row r="542" spans="1:1">
      <c r="A542" s="30"/>
    </row>
    <row r="543" spans="1:1">
      <c r="A543" s="30"/>
    </row>
    <row r="544" spans="1:1">
      <c r="A544" s="30"/>
    </row>
    <row r="545" spans="1:1">
      <c r="A545" s="30"/>
    </row>
    <row r="546" spans="1:1">
      <c r="A546" s="30"/>
    </row>
    <row r="547" spans="1:1">
      <c r="A547" s="30"/>
    </row>
    <row r="548" spans="1:1">
      <c r="A548" s="30"/>
    </row>
    <row r="549" spans="1:1">
      <c r="A549" s="30"/>
    </row>
    <row r="550" spans="1:1">
      <c r="A550" s="30"/>
    </row>
    <row r="551" spans="1:1">
      <c r="A551" s="30"/>
    </row>
    <row r="552" spans="1:1">
      <c r="A552" s="30"/>
    </row>
    <row r="553" spans="1:1">
      <c r="A553" s="30"/>
    </row>
    <row r="554" spans="1:1">
      <c r="A554" s="30"/>
    </row>
    <row r="555" spans="1:1">
      <c r="A555" s="30"/>
    </row>
    <row r="556" spans="1:1">
      <c r="A556" s="30"/>
    </row>
    <row r="557" spans="1:1">
      <c r="A557" s="30"/>
    </row>
    <row r="558" spans="1:1">
      <c r="A558" s="30"/>
    </row>
    <row r="559" spans="1:1">
      <c r="A559" s="30"/>
    </row>
    <row r="560" spans="1:1">
      <c r="A560" s="30"/>
    </row>
    <row r="561" spans="1:1">
      <c r="A561" s="30"/>
    </row>
    <row r="562" spans="1:1">
      <c r="A562" s="30"/>
    </row>
    <row r="563" spans="1:1">
      <c r="A563" s="30"/>
    </row>
    <row r="564" spans="1:1">
      <c r="A564" s="30"/>
    </row>
    <row r="565" spans="1:1">
      <c r="A565" s="30"/>
    </row>
    <row r="566" spans="1:1">
      <c r="A566" s="30"/>
    </row>
    <row r="567" spans="1:1">
      <c r="A567" s="30"/>
    </row>
    <row r="568" spans="1:1">
      <c r="A568" s="30"/>
    </row>
    <row r="569" spans="1:1">
      <c r="A569" s="30"/>
    </row>
    <row r="570" spans="1:1">
      <c r="A570" s="30"/>
    </row>
    <row r="571" spans="1:1">
      <c r="A571" s="30"/>
    </row>
    <row r="572" spans="1:1">
      <c r="A572" s="30"/>
    </row>
    <row r="573" spans="1:1">
      <c r="A573" s="30"/>
    </row>
    <row r="574" spans="1:1">
      <c r="A574" s="30"/>
    </row>
    <row r="575" spans="1:1">
      <c r="A575" s="30"/>
    </row>
    <row r="576" spans="1:1">
      <c r="A576" s="30"/>
    </row>
    <row r="577" spans="1:1">
      <c r="A577" s="30"/>
    </row>
    <row r="578" spans="1:1">
      <c r="A578" s="30"/>
    </row>
    <row r="579" spans="1:1">
      <c r="A579" s="30"/>
    </row>
    <row r="580" spans="1:1">
      <c r="A580" s="30"/>
    </row>
    <row r="581" spans="1:1">
      <c r="A581" s="30"/>
    </row>
    <row r="582" spans="1:1">
      <c r="A582" s="30"/>
    </row>
    <row r="583" spans="1:1">
      <c r="A583" s="30"/>
    </row>
    <row r="584" spans="1:1">
      <c r="A584" s="30"/>
    </row>
    <row r="585" spans="1:1">
      <c r="A585" s="30"/>
    </row>
    <row r="586" spans="1:1">
      <c r="A586" s="30"/>
    </row>
    <row r="587" spans="1:1">
      <c r="A587" s="30"/>
    </row>
    <row r="588" spans="1:1">
      <c r="A588" s="30"/>
    </row>
    <row r="589" spans="1:1">
      <c r="A589" s="30"/>
    </row>
    <row r="590" spans="1:1">
      <c r="A590" s="30"/>
    </row>
    <row r="591" spans="1:1">
      <c r="A591" s="30"/>
    </row>
    <row r="592" spans="1:1">
      <c r="A592" s="30"/>
    </row>
    <row r="593" spans="1:1">
      <c r="A593" s="30"/>
    </row>
    <row r="594" spans="1:1">
      <c r="A594" s="30"/>
    </row>
    <row r="595" spans="1:1">
      <c r="A595" s="30"/>
    </row>
    <row r="596" spans="1:1">
      <c r="A596" s="30"/>
    </row>
    <row r="597" spans="1:1">
      <c r="A597" s="30"/>
    </row>
    <row r="598" spans="1:1">
      <c r="A598" s="30"/>
    </row>
    <row r="599" spans="1:1">
      <c r="A599" s="30"/>
    </row>
    <row r="600" spans="1:1">
      <c r="A600" s="30"/>
    </row>
    <row r="601" spans="1:1">
      <c r="A601" s="30"/>
    </row>
    <row r="602" spans="1:1">
      <c r="A602" s="30"/>
    </row>
    <row r="603" spans="1:1">
      <c r="A603" s="30"/>
    </row>
    <row r="604" spans="1:1">
      <c r="A604" s="30"/>
    </row>
    <row r="605" spans="1:1">
      <c r="A605" s="30"/>
    </row>
    <row r="606" spans="1:1">
      <c r="A606" s="30"/>
    </row>
    <row r="607" spans="1:1">
      <c r="A607" s="30"/>
    </row>
    <row r="608" spans="1:1">
      <c r="A608" s="30"/>
    </row>
    <row r="609" spans="1:1">
      <c r="A609" s="30"/>
    </row>
    <row r="610" spans="1:1">
      <c r="A610" s="30"/>
    </row>
    <row r="611" spans="1:1">
      <c r="A611" s="30"/>
    </row>
    <row r="612" spans="1:1">
      <c r="A612" s="30"/>
    </row>
    <row r="613" spans="1:1">
      <c r="A613" s="30"/>
    </row>
    <row r="614" spans="1:1">
      <c r="A614" s="30"/>
    </row>
    <row r="615" spans="1:1">
      <c r="A615" s="30"/>
    </row>
    <row r="616" spans="1:1">
      <c r="A616" s="30"/>
    </row>
    <row r="617" spans="1:1">
      <c r="A617" s="30"/>
    </row>
    <row r="618" spans="1:1">
      <c r="A618" s="30"/>
    </row>
    <row r="619" spans="1:1">
      <c r="A619" s="30"/>
    </row>
    <row r="620" spans="1:1">
      <c r="A620" s="30"/>
    </row>
    <row r="621" spans="1:1">
      <c r="A621" s="30"/>
    </row>
    <row r="622" spans="1:1">
      <c r="A622" s="30"/>
    </row>
    <row r="623" spans="1:1">
      <c r="A623" s="30"/>
    </row>
    <row r="624" spans="1:1">
      <c r="A624" s="30"/>
    </row>
    <row r="625" spans="1:1">
      <c r="A625" s="30"/>
    </row>
    <row r="626" spans="1:1">
      <c r="A626" s="30"/>
    </row>
    <row r="627" spans="1:1">
      <c r="A627" s="30"/>
    </row>
    <row r="628" spans="1:1">
      <c r="A628" s="30"/>
    </row>
    <row r="629" spans="1:1">
      <c r="A629" s="30"/>
    </row>
    <row r="630" spans="1:1">
      <c r="A630" s="30"/>
    </row>
    <row r="631" spans="1:1">
      <c r="A631" s="30"/>
    </row>
    <row r="632" spans="1:1">
      <c r="A632" s="30"/>
    </row>
    <row r="633" spans="1:1">
      <c r="A633" s="30"/>
    </row>
    <row r="634" spans="1:1">
      <c r="A634" s="30"/>
    </row>
    <row r="635" spans="1:1">
      <c r="A635" s="30"/>
    </row>
    <row r="636" spans="1:1">
      <c r="A636" s="30"/>
    </row>
    <row r="637" spans="1:1">
      <c r="A637" s="30"/>
    </row>
    <row r="638" spans="1:1">
      <c r="A638" s="30"/>
    </row>
    <row r="639" spans="1:1">
      <c r="A639" s="30"/>
    </row>
    <row r="640" spans="1:1">
      <c r="A640" s="30"/>
    </row>
    <row r="641" spans="1:1">
      <c r="A641" s="30"/>
    </row>
    <row r="642" spans="1:1">
      <c r="A642" s="30"/>
    </row>
    <row r="643" spans="1:1">
      <c r="A643" s="30"/>
    </row>
    <row r="644" spans="1:1">
      <c r="A644" s="30"/>
    </row>
    <row r="645" spans="1:1">
      <c r="A645" s="30"/>
    </row>
    <row r="646" spans="1:1">
      <c r="A646" s="30"/>
    </row>
    <row r="647" spans="1:1">
      <c r="A647" s="30"/>
    </row>
    <row r="648" spans="1:1">
      <c r="A648" s="30"/>
    </row>
    <row r="649" spans="1:1">
      <c r="A649" s="30"/>
    </row>
    <row r="650" spans="1:1">
      <c r="A650" s="30"/>
    </row>
    <row r="651" spans="1:1">
      <c r="A651" s="30"/>
    </row>
    <row r="652" spans="1:1">
      <c r="A652" s="30"/>
    </row>
    <row r="653" spans="1:1">
      <c r="A653" s="30"/>
    </row>
    <row r="654" spans="1:1">
      <c r="A654" s="30"/>
    </row>
    <row r="655" spans="1:1">
      <c r="A655" s="30"/>
    </row>
    <row r="656" spans="1:1">
      <c r="A656" s="30"/>
    </row>
    <row r="657" spans="1:1">
      <c r="A657" s="30"/>
    </row>
    <row r="658" spans="1:1">
      <c r="A658" s="30"/>
    </row>
    <row r="659" spans="1:1">
      <c r="A659" s="30"/>
    </row>
    <row r="660" spans="1:1">
      <c r="A660" s="30"/>
    </row>
    <row r="661" spans="1:1">
      <c r="A661" s="30"/>
    </row>
    <row r="662" spans="1:1">
      <c r="A662" s="30"/>
    </row>
    <row r="663" spans="1:1">
      <c r="A663" s="30"/>
    </row>
    <row r="664" spans="1:1">
      <c r="A664" s="30"/>
    </row>
    <row r="665" spans="1:1">
      <c r="A665" s="30"/>
    </row>
    <row r="666" spans="1:1">
      <c r="A666" s="30"/>
    </row>
    <row r="667" spans="1:1">
      <c r="A667" s="30"/>
    </row>
    <row r="668" spans="1:1">
      <c r="A668" s="30"/>
    </row>
    <row r="669" spans="1:1">
      <c r="A669" s="30"/>
    </row>
    <row r="670" spans="1:1">
      <c r="A670" s="30"/>
    </row>
    <row r="671" spans="1:1">
      <c r="A671" s="30"/>
    </row>
    <row r="672" spans="1:1">
      <c r="A672" s="30"/>
    </row>
    <row r="673" spans="1:1">
      <c r="A673" s="30"/>
    </row>
    <row r="674" spans="1:1">
      <c r="A674" s="30"/>
    </row>
    <row r="675" spans="1:1">
      <c r="A675" s="30"/>
    </row>
    <row r="676" spans="1:1">
      <c r="A676" s="30"/>
    </row>
    <row r="677" spans="1:1">
      <c r="A677" s="30"/>
    </row>
    <row r="678" spans="1:1">
      <c r="A678" s="30"/>
    </row>
    <row r="679" spans="1:1">
      <c r="A679" s="30"/>
    </row>
    <row r="680" spans="1:1">
      <c r="A680" s="30"/>
    </row>
    <row r="681" spans="1:1">
      <c r="A681" s="30"/>
    </row>
    <row r="682" spans="1:1">
      <c r="A682" s="30"/>
    </row>
    <row r="683" spans="1:1">
      <c r="A683" s="30"/>
    </row>
    <row r="684" spans="1:1">
      <c r="A684" s="30"/>
    </row>
    <row r="685" spans="1:1">
      <c r="A685" s="30"/>
    </row>
    <row r="686" spans="1:1">
      <c r="A686" s="30"/>
    </row>
    <row r="687" spans="1:1">
      <c r="A687" s="30"/>
    </row>
    <row r="688" spans="1:1">
      <c r="A688" s="30"/>
    </row>
    <row r="689" spans="1:1">
      <c r="A689" s="30"/>
    </row>
    <row r="690" spans="1:1">
      <c r="A690" s="30"/>
    </row>
    <row r="691" spans="1:1">
      <c r="A691" s="30"/>
    </row>
    <row r="692" spans="1:1">
      <c r="A692" s="30"/>
    </row>
    <row r="693" spans="1:1">
      <c r="A693" s="30"/>
    </row>
    <row r="694" spans="1:1">
      <c r="A694" s="30"/>
    </row>
    <row r="695" spans="1:1">
      <c r="A695" s="30"/>
    </row>
    <row r="696" spans="1:1">
      <c r="A696" s="30"/>
    </row>
    <row r="697" spans="1:1">
      <c r="A697" s="30"/>
    </row>
    <row r="698" spans="1:1">
      <c r="A698" s="30"/>
    </row>
    <row r="699" spans="1:1">
      <c r="A699" s="30"/>
    </row>
    <row r="700" spans="1:1">
      <c r="A700" s="30"/>
    </row>
    <row r="701" spans="1:1">
      <c r="A701" s="30"/>
    </row>
    <row r="702" spans="1:1">
      <c r="A702" s="30"/>
    </row>
    <row r="703" spans="1:1">
      <c r="A703" s="30"/>
    </row>
    <row r="704" spans="1:1">
      <c r="A704" s="30"/>
    </row>
    <row r="705" spans="1:1">
      <c r="A705" s="30"/>
    </row>
    <row r="706" spans="1:1">
      <c r="A706" s="30"/>
    </row>
    <row r="707" spans="1:1">
      <c r="A707" s="30"/>
    </row>
    <row r="708" spans="1:1">
      <c r="A708" s="30"/>
    </row>
    <row r="709" spans="1:1">
      <c r="A709" s="30"/>
    </row>
    <row r="710" spans="1:1">
      <c r="A710" s="30"/>
    </row>
    <row r="711" spans="1:1">
      <c r="A711" s="30"/>
    </row>
    <row r="712" spans="1:1">
      <c r="A712" s="30"/>
    </row>
    <row r="713" spans="1:1">
      <c r="A713" s="30"/>
    </row>
    <row r="714" spans="1:1">
      <c r="A714" s="30"/>
    </row>
    <row r="715" spans="1:1">
      <c r="A715" s="30"/>
    </row>
    <row r="716" spans="1:1">
      <c r="A716" s="30"/>
    </row>
    <row r="717" spans="1:1">
      <c r="A717" s="30"/>
    </row>
    <row r="718" spans="1:1">
      <c r="A718" s="30"/>
    </row>
    <row r="719" spans="1:1">
      <c r="A719" s="30"/>
    </row>
    <row r="720" spans="1:1">
      <c r="A720" s="30"/>
    </row>
    <row r="721" spans="1:1">
      <c r="A721" s="30"/>
    </row>
    <row r="722" spans="1:1">
      <c r="A722" s="30"/>
    </row>
    <row r="723" spans="1:1">
      <c r="A723" s="30"/>
    </row>
    <row r="724" spans="1:1">
      <c r="A724" s="30"/>
    </row>
    <row r="725" spans="1:1">
      <c r="A725" s="30"/>
    </row>
    <row r="726" spans="1:1">
      <c r="A726" s="30"/>
    </row>
    <row r="727" spans="1:1">
      <c r="A727" s="30"/>
    </row>
    <row r="728" spans="1:1">
      <c r="A728" s="30"/>
    </row>
    <row r="729" spans="1:1">
      <c r="A729" s="30"/>
    </row>
    <row r="730" spans="1:1">
      <c r="A730" s="30"/>
    </row>
    <row r="731" spans="1:1">
      <c r="A731" s="30"/>
    </row>
    <row r="732" spans="1:1">
      <c r="A732" s="30"/>
    </row>
    <row r="733" spans="1:1">
      <c r="A733" s="30"/>
    </row>
    <row r="734" spans="1:1">
      <c r="A734" s="30"/>
    </row>
    <row r="735" spans="1:1">
      <c r="A735" s="30"/>
    </row>
    <row r="736" spans="1:1">
      <c r="A736" s="30"/>
    </row>
    <row r="737" spans="1:1">
      <c r="A737" s="30"/>
    </row>
    <row r="738" spans="1:1">
      <c r="A738" s="30"/>
    </row>
    <row r="739" spans="1:1">
      <c r="A739" s="30"/>
    </row>
    <row r="740" spans="1:1">
      <c r="A740" s="30"/>
    </row>
    <row r="741" spans="1:1">
      <c r="A741" s="30"/>
    </row>
    <row r="742" spans="1:1">
      <c r="A742" s="30"/>
    </row>
    <row r="743" spans="1:1">
      <c r="A743" s="30"/>
    </row>
    <row r="744" spans="1:1">
      <c r="A744" s="30"/>
    </row>
    <row r="745" spans="1:1">
      <c r="A745" s="30"/>
    </row>
    <row r="746" spans="1:1">
      <c r="A746" s="30"/>
    </row>
    <row r="747" spans="1:1">
      <c r="A747" s="30"/>
    </row>
    <row r="748" spans="1:1">
      <c r="A748" s="30"/>
    </row>
    <row r="749" spans="1:1">
      <c r="A749" s="30"/>
    </row>
    <row r="750" spans="1:1">
      <c r="A750" s="30"/>
    </row>
    <row r="751" spans="1:1">
      <c r="A751" s="30"/>
    </row>
    <row r="752" spans="1:1">
      <c r="A752" s="30"/>
    </row>
    <row r="753" spans="1:1">
      <c r="A753" s="30"/>
    </row>
    <row r="754" spans="1:1">
      <c r="A754" s="30"/>
    </row>
    <row r="755" spans="1:1">
      <c r="A755" s="30"/>
    </row>
    <row r="756" spans="1:1">
      <c r="A756" s="30"/>
    </row>
    <row r="757" spans="1:1">
      <c r="A757" s="30"/>
    </row>
    <row r="758" spans="1:1">
      <c r="A758" s="30"/>
    </row>
    <row r="759" spans="1:1">
      <c r="A759" s="30"/>
    </row>
    <row r="760" spans="1:1">
      <c r="A760" s="30"/>
    </row>
    <row r="761" spans="1:1">
      <c r="A761" s="30"/>
    </row>
    <row r="762" spans="1:1">
      <c r="A762" s="30"/>
    </row>
    <row r="763" spans="1:1">
      <c r="A763" s="30"/>
    </row>
    <row r="764" spans="1:1">
      <c r="A764" s="30"/>
    </row>
    <row r="765" spans="1:1">
      <c r="A765" s="30"/>
    </row>
    <row r="766" spans="1:1">
      <c r="A766" s="30"/>
    </row>
    <row r="767" spans="1:1">
      <c r="A767" s="30"/>
    </row>
    <row r="768" spans="1:1">
      <c r="A768" s="30"/>
    </row>
    <row r="769" spans="1:1">
      <c r="A769" s="30"/>
    </row>
    <row r="770" spans="1:1">
      <c r="A770" s="30"/>
    </row>
    <row r="771" spans="1:1">
      <c r="A771" s="30"/>
    </row>
    <row r="772" spans="1:1">
      <c r="A772" s="30"/>
    </row>
    <row r="773" spans="1:1">
      <c r="A773" s="30"/>
    </row>
    <row r="774" spans="1:1">
      <c r="A774" s="30"/>
    </row>
    <row r="775" spans="1:1">
      <c r="A775" s="30"/>
    </row>
    <row r="776" spans="1:1">
      <c r="A776" s="30"/>
    </row>
    <row r="777" spans="1:1">
      <c r="A777" s="30"/>
    </row>
    <row r="778" spans="1:1">
      <c r="A778" s="30"/>
    </row>
    <row r="779" spans="1:1">
      <c r="A779" s="30"/>
    </row>
    <row r="780" spans="1:1">
      <c r="A780" s="30"/>
    </row>
    <row r="781" spans="1:1">
      <c r="A781" s="30"/>
    </row>
    <row r="782" spans="1:1">
      <c r="A782" s="30"/>
    </row>
    <row r="783" spans="1:1">
      <c r="A783" s="30"/>
    </row>
    <row r="784" spans="1:1">
      <c r="A784" s="30"/>
    </row>
    <row r="785" spans="1:1">
      <c r="A785" s="30"/>
    </row>
    <row r="786" spans="1:1">
      <c r="A786" s="30"/>
    </row>
    <row r="787" spans="1:1">
      <c r="A787" s="30"/>
    </row>
    <row r="788" spans="1:1">
      <c r="A788" s="30"/>
    </row>
    <row r="789" spans="1:1">
      <c r="A789" s="30"/>
    </row>
    <row r="790" spans="1:1">
      <c r="A790" s="30"/>
    </row>
    <row r="791" spans="1:1">
      <c r="A791" s="30"/>
    </row>
    <row r="792" spans="1:1">
      <c r="A792" s="30"/>
    </row>
    <row r="793" spans="1:1">
      <c r="A793" s="30"/>
    </row>
    <row r="794" spans="1:1">
      <c r="A794" s="30"/>
    </row>
    <row r="795" spans="1:1">
      <c r="A795" s="30"/>
    </row>
    <row r="796" spans="1:1">
      <c r="A796" s="30"/>
    </row>
    <row r="797" spans="1:1">
      <c r="A797" s="30"/>
    </row>
    <row r="798" spans="1:1">
      <c r="A798" s="30"/>
    </row>
    <row r="799" spans="1:1">
      <c r="A799" s="30"/>
    </row>
    <row r="800" spans="1:1">
      <c r="A800" s="30"/>
    </row>
    <row r="801" spans="1:1">
      <c r="A801" s="30"/>
    </row>
    <row r="802" spans="1:1">
      <c r="A802" s="30"/>
    </row>
    <row r="803" spans="1:1">
      <c r="A803" s="30"/>
    </row>
    <row r="804" spans="1:1">
      <c r="A804" s="30"/>
    </row>
    <row r="805" spans="1:1">
      <c r="A805" s="30"/>
    </row>
    <row r="806" spans="1:1">
      <c r="A806" s="30"/>
    </row>
    <row r="807" spans="1:1">
      <c r="A807" s="30"/>
    </row>
    <row r="808" spans="1:1">
      <c r="A808" s="30"/>
    </row>
    <row r="809" spans="1:1">
      <c r="A809" s="30"/>
    </row>
    <row r="810" spans="1:1">
      <c r="A810" s="30"/>
    </row>
    <row r="811" spans="1:1">
      <c r="A811" s="30"/>
    </row>
    <row r="812" spans="1:1">
      <c r="A812" s="30"/>
    </row>
    <row r="813" spans="1:1">
      <c r="A813" s="30"/>
    </row>
    <row r="814" spans="1:1">
      <c r="A814" s="30"/>
    </row>
    <row r="815" spans="1:1">
      <c r="A815" s="30"/>
    </row>
    <row r="816" spans="1:1">
      <c r="A816" s="30"/>
    </row>
    <row r="817" spans="1:1">
      <c r="A817" s="30"/>
    </row>
    <row r="818" spans="1:1">
      <c r="A818" s="30"/>
    </row>
    <row r="819" spans="1:1">
      <c r="A819" s="30"/>
    </row>
    <row r="820" spans="1:1">
      <c r="A820" s="30"/>
    </row>
    <row r="821" spans="1:1">
      <c r="A821" s="30"/>
    </row>
    <row r="822" spans="1:1">
      <c r="A822" s="30"/>
    </row>
    <row r="823" spans="1:1">
      <c r="A823" s="30"/>
    </row>
    <row r="824" spans="1:1">
      <c r="A824" s="30"/>
    </row>
    <row r="825" spans="1:1">
      <c r="A825" s="30"/>
    </row>
    <row r="826" spans="1:1">
      <c r="A826" s="30"/>
    </row>
    <row r="827" spans="1:1">
      <c r="A827" s="30"/>
    </row>
    <row r="828" spans="1:1">
      <c r="A828" s="30"/>
    </row>
    <row r="829" spans="1:1">
      <c r="A829" s="30"/>
    </row>
    <row r="830" spans="1:1">
      <c r="A830" s="30"/>
    </row>
    <row r="831" spans="1:1">
      <c r="A831" s="30"/>
    </row>
    <row r="832" spans="1:1">
      <c r="A832" s="30"/>
    </row>
    <row r="833" spans="1:1">
      <c r="A833" s="30"/>
    </row>
    <row r="834" spans="1:1">
      <c r="A834" s="30"/>
    </row>
    <row r="835" spans="1:1">
      <c r="A835" s="30"/>
    </row>
    <row r="836" spans="1:1">
      <c r="A836" s="30"/>
    </row>
    <row r="837" spans="1:1">
      <c r="A837" s="30"/>
    </row>
    <row r="838" spans="1:1">
      <c r="A838" s="30"/>
    </row>
    <row r="839" spans="1:1">
      <c r="A839" s="30"/>
    </row>
    <row r="840" spans="1:1">
      <c r="A840" s="30"/>
    </row>
    <row r="841" spans="1:1">
      <c r="A841" s="30"/>
    </row>
    <row r="842" spans="1:1">
      <c r="A842" s="30"/>
    </row>
    <row r="843" spans="1:1">
      <c r="A843" s="30"/>
    </row>
    <row r="844" spans="1:1">
      <c r="A844" s="30"/>
    </row>
    <row r="845" spans="1:1">
      <c r="A845" s="30"/>
    </row>
    <row r="846" spans="1:1">
      <c r="A846" s="30"/>
    </row>
    <row r="847" spans="1:1">
      <c r="A847" s="30"/>
    </row>
    <row r="848" spans="1:1">
      <c r="A848" s="30"/>
    </row>
    <row r="849" spans="1:1">
      <c r="A849" s="30"/>
    </row>
    <row r="850" spans="1:1">
      <c r="A850" s="30"/>
    </row>
    <row r="851" spans="1:1">
      <c r="A851" s="30"/>
    </row>
    <row r="852" spans="1:1">
      <c r="A852" s="30"/>
    </row>
    <row r="853" spans="1:1">
      <c r="A853" s="30"/>
    </row>
    <row r="854" spans="1:1">
      <c r="A854" s="30"/>
    </row>
    <row r="855" spans="1:1">
      <c r="A855" s="30"/>
    </row>
    <row r="856" spans="1:1">
      <c r="A856" s="30"/>
    </row>
    <row r="857" spans="1:1">
      <c r="A857" s="30"/>
    </row>
    <row r="858" spans="1:1">
      <c r="A858" s="30"/>
    </row>
    <row r="859" spans="1:1">
      <c r="A859" s="30"/>
    </row>
    <row r="860" spans="1:1">
      <c r="A860" s="30"/>
    </row>
    <row r="861" spans="1:1">
      <c r="A861" s="30"/>
    </row>
    <row r="862" spans="1:1">
      <c r="A862" s="30"/>
    </row>
    <row r="863" spans="1:1">
      <c r="A863" s="30"/>
    </row>
    <row r="864" spans="1:1">
      <c r="A864" s="30"/>
    </row>
    <row r="865" spans="1:1">
      <c r="A865" s="30"/>
    </row>
    <row r="866" spans="1:1">
      <c r="A866" s="30"/>
    </row>
    <row r="867" spans="1:1">
      <c r="A867" s="30"/>
    </row>
    <row r="868" spans="1:1">
      <c r="A868" s="30"/>
    </row>
    <row r="869" spans="1:1">
      <c r="A869" s="30"/>
    </row>
    <row r="870" spans="1:1">
      <c r="A870" s="30"/>
    </row>
    <row r="871" spans="1:1">
      <c r="A871" s="30"/>
    </row>
    <row r="872" spans="1:1">
      <c r="A872" s="30"/>
    </row>
    <row r="873" spans="1:1">
      <c r="A873" s="30"/>
    </row>
    <row r="874" spans="1:1">
      <c r="A874" s="30"/>
    </row>
    <row r="875" spans="1:1">
      <c r="A875" s="30"/>
    </row>
    <row r="876" spans="1:1">
      <c r="A876" s="30"/>
    </row>
    <row r="877" spans="1:1">
      <c r="A877" s="30"/>
    </row>
    <row r="878" spans="1:1">
      <c r="A878" s="30"/>
    </row>
    <row r="879" spans="1:1">
      <c r="A879" s="30"/>
    </row>
    <row r="880" spans="1:1">
      <c r="A880" s="30"/>
    </row>
    <row r="881" spans="1:1">
      <c r="A881" s="30"/>
    </row>
    <row r="882" spans="1:1">
      <c r="A882" s="30"/>
    </row>
    <row r="883" spans="1:1">
      <c r="A883" s="30"/>
    </row>
    <row r="884" spans="1:1">
      <c r="A884" s="30"/>
    </row>
    <row r="885" spans="1:1">
      <c r="A885" s="30"/>
    </row>
    <row r="886" spans="1:1">
      <c r="A886" s="30"/>
    </row>
    <row r="887" spans="1:1">
      <c r="A887" s="30"/>
    </row>
    <row r="888" spans="1:1">
      <c r="A888" s="30"/>
    </row>
    <row r="889" spans="1:1">
      <c r="A889" s="30"/>
    </row>
    <row r="890" spans="1:1">
      <c r="A890" s="30"/>
    </row>
    <row r="891" spans="1:1">
      <c r="A891" s="30"/>
    </row>
    <row r="892" spans="1:1">
      <c r="A892" s="30"/>
    </row>
    <row r="893" spans="1:1">
      <c r="A893" s="30"/>
    </row>
    <row r="894" spans="1:1">
      <c r="A894" s="30"/>
    </row>
    <row r="895" spans="1:1">
      <c r="A895" s="30"/>
    </row>
    <row r="896" spans="1:1">
      <c r="A896" s="30"/>
    </row>
    <row r="897" spans="1:1">
      <c r="A897" s="30"/>
    </row>
    <row r="898" spans="1:1">
      <c r="A898" s="30"/>
    </row>
    <row r="899" spans="1:1">
      <c r="A899" s="30"/>
    </row>
    <row r="900" spans="1:1">
      <c r="A900" s="30"/>
    </row>
    <row r="901" spans="1:1">
      <c r="A901" s="30"/>
    </row>
    <row r="902" spans="1:1">
      <c r="A902" s="30"/>
    </row>
    <row r="903" spans="1:1">
      <c r="A903" s="30"/>
    </row>
    <row r="904" spans="1:1">
      <c r="A904" s="30"/>
    </row>
    <row r="905" spans="1:1">
      <c r="A905" s="30"/>
    </row>
    <row r="906" spans="1:1">
      <c r="A906" s="30"/>
    </row>
    <row r="907" spans="1:1">
      <c r="A907" s="30"/>
    </row>
    <row r="908" spans="1:1">
      <c r="A908" s="30"/>
    </row>
    <row r="909" spans="1:1">
      <c r="A909" s="30"/>
    </row>
    <row r="910" spans="1:1">
      <c r="A910" s="30"/>
    </row>
    <row r="911" spans="1:1">
      <c r="A911" s="30"/>
    </row>
    <row r="912" spans="1:1">
      <c r="A912" s="30"/>
    </row>
    <row r="913" spans="1:1">
      <c r="A913" s="30"/>
    </row>
    <row r="914" spans="1:1">
      <c r="A914" s="30"/>
    </row>
    <row r="915" spans="1:1">
      <c r="A915" s="30"/>
    </row>
    <row r="916" spans="1:1">
      <c r="A916" s="30"/>
    </row>
    <row r="917" spans="1:1">
      <c r="A917" s="30"/>
    </row>
    <row r="918" spans="1:1">
      <c r="A918" s="30"/>
    </row>
    <row r="919" spans="1:1">
      <c r="A919" s="30"/>
    </row>
    <row r="920" spans="1:1">
      <c r="A920" s="30"/>
    </row>
    <row r="921" spans="1:1">
      <c r="A921" s="30"/>
    </row>
    <row r="922" spans="1:1">
      <c r="A922" s="30"/>
    </row>
    <row r="923" spans="1:1">
      <c r="A923" s="30"/>
    </row>
    <row r="924" spans="1:1">
      <c r="A924" s="30"/>
    </row>
    <row r="925" spans="1:1">
      <c r="A925" s="30"/>
    </row>
    <row r="926" spans="1:1">
      <c r="A926" s="30"/>
    </row>
    <row r="927" spans="1:1">
      <c r="A927" s="30"/>
    </row>
    <row r="928" spans="1:1">
      <c r="A928" s="30"/>
    </row>
    <row r="929" spans="1:1">
      <c r="A929" s="30"/>
    </row>
    <row r="930" spans="1:1">
      <c r="A930" s="30"/>
    </row>
    <row r="931" spans="1:1">
      <c r="A931" s="30"/>
    </row>
    <row r="932" spans="1:1">
      <c r="A932" s="30"/>
    </row>
    <row r="933" spans="1:1">
      <c r="A933" s="30"/>
    </row>
    <row r="934" spans="1:1">
      <c r="A934" s="30"/>
    </row>
    <row r="935" spans="1:1">
      <c r="A935" s="30"/>
    </row>
    <row r="936" spans="1:1">
      <c r="A936" s="30"/>
    </row>
    <row r="937" spans="1:1">
      <c r="A937" s="30"/>
    </row>
    <row r="938" spans="1:1">
      <c r="A938" s="30"/>
    </row>
    <row r="939" spans="1:1">
      <c r="A939" s="30"/>
    </row>
    <row r="940" spans="1:1">
      <c r="A940" s="30"/>
    </row>
    <row r="941" spans="1:1">
      <c r="A941" s="30"/>
    </row>
    <row r="942" spans="1:1">
      <c r="A942" s="30"/>
    </row>
    <row r="943" spans="1:1">
      <c r="A943" s="30"/>
    </row>
    <row r="944" spans="1:1">
      <c r="A944" s="30"/>
    </row>
    <row r="945" spans="1:1">
      <c r="A945" s="30"/>
    </row>
    <row r="946" spans="1:1">
      <c r="A946" s="30"/>
    </row>
    <row r="947" spans="1:1">
      <c r="A947" s="30"/>
    </row>
    <row r="948" spans="1:1">
      <c r="A948" s="30"/>
    </row>
    <row r="949" spans="1:1">
      <c r="A949" s="30"/>
    </row>
    <row r="950" spans="1:1">
      <c r="A950" s="30"/>
    </row>
    <row r="951" spans="1:1">
      <c r="A951" s="30"/>
    </row>
    <row r="952" spans="1:1">
      <c r="A952" s="30"/>
    </row>
    <row r="953" spans="1:1">
      <c r="A953" s="30"/>
    </row>
    <row r="954" spans="1:1">
      <c r="A954" s="30"/>
    </row>
    <row r="955" spans="1:1">
      <c r="A955" s="30"/>
    </row>
    <row r="956" spans="1:1">
      <c r="A956" s="30"/>
    </row>
    <row r="957" spans="1:1">
      <c r="A957" s="30"/>
    </row>
    <row r="958" spans="1:1">
      <c r="A958" s="30"/>
    </row>
    <row r="959" spans="1:1">
      <c r="A959" s="30"/>
    </row>
    <row r="960" spans="1:1">
      <c r="A960" s="30"/>
    </row>
    <row r="961" spans="1:1">
      <c r="A961" s="30"/>
    </row>
    <row r="962" spans="1:1">
      <c r="A962" s="30"/>
    </row>
    <row r="963" spans="1:1">
      <c r="A963" s="30"/>
    </row>
    <row r="964" spans="1:1">
      <c r="A964" s="30"/>
    </row>
    <row r="965" spans="1:1">
      <c r="A965" s="30"/>
    </row>
    <row r="966" spans="1:1">
      <c r="A966" s="30"/>
    </row>
    <row r="967" spans="1:1">
      <c r="A967" s="30"/>
    </row>
    <row r="968" spans="1:1">
      <c r="A968" s="30"/>
    </row>
    <row r="969" spans="1:1">
      <c r="A969" s="30"/>
    </row>
    <row r="970" spans="1:1">
      <c r="A970" s="30"/>
    </row>
    <row r="971" spans="1:1">
      <c r="A971" s="30"/>
    </row>
    <row r="972" spans="1:1">
      <c r="A972" s="30"/>
    </row>
    <row r="973" spans="1:1">
      <c r="A973" s="30"/>
    </row>
    <row r="974" spans="1:1">
      <c r="A974" s="30"/>
    </row>
    <row r="975" spans="1:1">
      <c r="A975" s="30"/>
    </row>
    <row r="976" spans="1:1">
      <c r="A976" s="30"/>
    </row>
    <row r="977" spans="1:1">
      <c r="A977" s="30"/>
    </row>
    <row r="978" spans="1:1">
      <c r="A978" s="30"/>
    </row>
    <row r="979" spans="1:1">
      <c r="A979" s="30"/>
    </row>
    <row r="980" spans="1:1">
      <c r="A980" s="30"/>
    </row>
    <row r="981" spans="1:1">
      <c r="A981" s="30"/>
    </row>
    <row r="982" spans="1:1">
      <c r="A982" s="30"/>
    </row>
    <row r="983" spans="1:1">
      <c r="A983" s="30"/>
    </row>
    <row r="984" spans="1:1">
      <c r="A984" s="30"/>
    </row>
  </sheetData>
  <dataValidations count="8">
    <dataValidation type="list" allowBlank="1" showInputMessage="1" showErrorMessage="1" sqref="C9">
      <formula1>Modèle</formula1>
    </dataValidation>
    <dataValidation type="list" allowBlank="1" showInputMessage="1" showErrorMessage="1" sqref="C15">
      <formula1>Divers</formula1>
    </dataValidation>
    <dataValidation type="list" allowBlank="1" showInputMessage="1" showErrorMessage="1" sqref="C12">
      <formula1>Mousse</formula1>
    </dataValidation>
    <dataValidation type="list" allowBlank="1" showInputMessage="1" showErrorMessage="1" sqref="C13">
      <formula1>Projecteur</formula1>
    </dataValidation>
    <dataValidation type="list" allowBlank="1" showInputMessage="1" showErrorMessage="1" sqref="C14">
      <formula1>Local</formula1>
    </dataValidation>
    <dataValidation type="list" allowBlank="1" showInputMessage="1" showErrorMessage="1" sqref="C16">
      <formula1>Couronne</formula1>
    </dataValidation>
    <dataValidation type="list" allowBlank="1" showInputMessage="1" showErrorMessage="1" sqref="C18:C22">
      <formula1>Supplémentaire</formula1>
    </dataValidation>
    <dataValidation type="list" allowBlank="1" showInputMessage="1" showErrorMessage="1" sqref="C10">
      <formula1>INDIRECT($C$9)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63"/>
  <sheetViews>
    <sheetView showGridLines="0" showZeros="0" tabSelected="1" zoomScaleNormal="100" workbookViewId="0">
      <selection activeCell="C11" sqref="C11"/>
    </sheetView>
  </sheetViews>
  <sheetFormatPr baseColWidth="10" defaultRowHeight="15"/>
  <cols>
    <col min="1" max="1" width="6.7109375" customWidth="1"/>
    <col min="2" max="2" width="16.5703125" customWidth="1"/>
    <col min="3" max="3" width="11.140625" customWidth="1"/>
    <col min="4" max="4" width="28.7109375" customWidth="1"/>
    <col min="5" max="5" width="8.7109375" customWidth="1"/>
    <col min="6" max="6" width="17" bestFit="1" customWidth="1"/>
    <col min="7" max="7" width="12.42578125" bestFit="1" customWidth="1"/>
    <col min="9" max="9" width="19.42578125" bestFit="1" customWidth="1"/>
  </cols>
  <sheetData>
    <row r="1" spans="1:10" ht="45.75">
      <c r="A1" s="76"/>
      <c r="B1" s="77"/>
      <c r="C1" s="77"/>
      <c r="D1" s="77"/>
      <c r="E1" s="77"/>
      <c r="F1" s="77"/>
      <c r="G1" s="77"/>
    </row>
    <row r="2" spans="1:10" ht="26.25">
      <c r="A2" s="75"/>
      <c r="B2" s="75"/>
      <c r="C2" s="75"/>
      <c r="D2" s="75"/>
      <c r="E2" s="75"/>
      <c r="F2" s="75"/>
      <c r="G2" s="75"/>
    </row>
    <row r="3" spans="1:10">
      <c r="A3" s="73"/>
      <c r="B3" s="74"/>
      <c r="C3" s="74"/>
      <c r="D3" s="74"/>
      <c r="E3" s="74"/>
      <c r="F3" s="74"/>
      <c r="G3" s="74"/>
    </row>
    <row r="4" spans="1:10" ht="15.75">
      <c r="A4" s="71"/>
      <c r="B4" s="72"/>
      <c r="C4" s="72"/>
      <c r="D4" s="72"/>
      <c r="F4" s="64" t="s">
        <v>275</v>
      </c>
      <c r="G4" s="65">
        <f ca="1">TODAY()</f>
        <v>42814</v>
      </c>
    </row>
    <row r="5" spans="1:10">
      <c r="F5" s="61"/>
    </row>
    <row r="6" spans="1:10" ht="15.75">
      <c r="B6" s="62" t="s">
        <v>285</v>
      </c>
      <c r="C6" s="63" t="str">
        <f>IF(ISBLANK(B6),"",VLOOKUP(B6,'FEUILLE DE CALCUL'!B1:C1,2,0))</f>
        <v>qfdgsdfg</v>
      </c>
      <c r="D6" s="62" t="s">
        <v>276</v>
      </c>
      <c r="E6" s="78" t="str">
        <f>IF(ISBLANK(D6),"",VLOOKUP(D6,'FEUILLE DE CALCUL'!B1:C6,2,0))</f>
        <v>TATA</v>
      </c>
      <c r="J6" s="93"/>
    </row>
    <row r="7" spans="1:10" ht="15.75">
      <c r="A7" s="63"/>
      <c r="B7" s="63"/>
      <c r="C7" s="63"/>
      <c r="E7" s="78" t="str">
        <f>IF(ISBLANK(I7),"",VLOOKUP(I7,'FEUILLE DE CALCUL'!B2:C8,2,0))</f>
        <v>TOTO</v>
      </c>
      <c r="F7" s="63"/>
      <c r="I7" t="s">
        <v>267</v>
      </c>
    </row>
    <row r="8" spans="1:10" ht="15.75">
      <c r="A8" s="63"/>
      <c r="B8" s="63"/>
      <c r="C8" s="63"/>
      <c r="E8" s="78" t="str">
        <f>IF(ISBLANK(I8),"",VLOOKUP(I8,'FEUILLE DE CALCUL'!B3:C9,2,0))</f>
        <v>TUTU</v>
      </c>
      <c r="F8" s="63"/>
      <c r="I8" t="s">
        <v>314</v>
      </c>
    </row>
    <row r="9" spans="1:10" ht="15.75">
      <c r="A9" s="63"/>
      <c r="B9" s="63"/>
      <c r="C9" s="63"/>
      <c r="E9" s="78" t="str">
        <f>IF(ISBLANK(I9),"",VLOOKUP(I9,'FEUILLE DE CALCUL'!B4:C10,2,0))</f>
        <v>06-37-96-89-52</v>
      </c>
      <c r="F9" s="63"/>
      <c r="I9" t="s">
        <v>273</v>
      </c>
    </row>
    <row r="10" spans="1:10" ht="15.75">
      <c r="B10" s="66" t="s">
        <v>277</v>
      </c>
      <c r="C10" s="63" t="str">
        <f>IF(ISBLANK(B10),"",VLOOKUP(B10,'FEUILLE DE CALCUL'!B7:C7,2,0))</f>
        <v>wsfdqsfsd</v>
      </c>
      <c r="E10" s="78" t="str">
        <f>IF(ISBLANK(I10),"",VLOOKUP(I10,'FEUILLE DE CALCUL'!B5:C11,2,0))</f>
        <v>njsdvkjkqvdkj</v>
      </c>
      <c r="F10" s="63"/>
      <c r="I10" t="s">
        <v>274</v>
      </c>
    </row>
    <row r="11" spans="1:10" ht="15.75">
      <c r="A11" s="67"/>
      <c r="B11" s="63"/>
      <c r="C11" s="63"/>
      <c r="G11" s="63"/>
    </row>
    <row r="12" spans="1:10" ht="18">
      <c r="A12" s="130" t="s">
        <v>278</v>
      </c>
      <c r="B12" s="131"/>
      <c r="C12" s="131"/>
      <c r="D12" s="131"/>
      <c r="E12" s="68" t="s">
        <v>279</v>
      </c>
      <c r="F12" s="68" t="s">
        <v>280</v>
      </c>
      <c r="G12" s="69" t="s">
        <v>281</v>
      </c>
      <c r="I12" s="90"/>
    </row>
    <row r="13" spans="1:10" ht="17.25" customHeight="1">
      <c r="A13" s="105"/>
      <c r="B13" s="106"/>
      <c r="C13" s="106"/>
      <c r="D13" s="106"/>
      <c r="E13" s="118"/>
      <c r="F13" s="118"/>
      <c r="G13" s="118"/>
      <c r="H13" s="91"/>
      <c r="I13" s="90"/>
    </row>
    <row r="14" spans="1:10" ht="15.75" customHeight="1">
      <c r="A14" s="136" t="str">
        <f>IF(ISBLANK(I14),"",VLOOKUP(I14,DONNEES!J6:K6,2,0))</f>
        <v>Magifirst avec Filtration FX20 et avec Echelle</v>
      </c>
      <c r="B14" s="137"/>
      <c r="C14" s="137"/>
      <c r="D14" s="137"/>
      <c r="E14" s="137"/>
      <c r="F14" s="137"/>
      <c r="G14" s="138"/>
      <c r="H14" s="91"/>
      <c r="I14" s="90" t="s">
        <v>2</v>
      </c>
    </row>
    <row r="15" spans="1:10" ht="15.75" customHeight="1">
      <c r="A15" s="136"/>
      <c r="B15" s="137"/>
      <c r="C15" s="137"/>
      <c r="D15" s="137"/>
      <c r="E15" s="137"/>
      <c r="F15" s="137"/>
      <c r="G15" s="138"/>
      <c r="H15" s="91"/>
      <c r="I15" s="90"/>
    </row>
    <row r="16" spans="1:10" ht="15.75" customHeight="1">
      <c r="A16" s="139" t="str">
        <f>IF(ISBLANK(I16),"",VLOOKUP(I16,'FEUILLE DE CALCUL'!B10:C10,2,0))</f>
        <v>3,00x2,00</v>
      </c>
      <c r="B16" s="140"/>
      <c r="C16" s="140"/>
      <c r="D16" s="140"/>
      <c r="E16" s="140"/>
      <c r="F16" s="140"/>
      <c r="G16" s="141"/>
      <c r="H16" s="91"/>
      <c r="I16" t="s">
        <v>3</v>
      </c>
    </row>
    <row r="17" spans="1:9" ht="15.75" customHeight="1">
      <c r="A17" s="115"/>
      <c r="B17" s="124" t="str">
        <f>IF(C17=0,"","Piscine de taille")</f>
        <v/>
      </c>
      <c r="C17" s="125"/>
      <c r="D17" s="116"/>
      <c r="E17" s="119"/>
      <c r="F17" s="119"/>
      <c r="G17" s="119"/>
      <c r="H17" s="91"/>
    </row>
    <row r="18" spans="1:9" ht="15.75" customHeight="1">
      <c r="A18" s="142" t="str">
        <f>IF(ISBLANK(A16),"","Kit Piscine MAGILINE")</f>
        <v>Kit Piscine MAGILINE</v>
      </c>
      <c r="B18" s="143"/>
      <c r="C18" s="143"/>
      <c r="D18" s="144"/>
      <c r="E18" s="119">
        <f>IF(A16=0,"",COUNTIF('FEUILLE DE CALCUL'!$B$8:$D$33,A16))</f>
        <v>1</v>
      </c>
      <c r="F18" s="126">
        <f>IF(ISBLANK(I16),"",VLOOKUP(I16,'FEUILLE DE CALCUL'!B$10:D$99,3,0))</f>
        <v>5103.3333333333339</v>
      </c>
      <c r="G18" s="126">
        <f>IF(E18="",F18,F18*E18)</f>
        <v>5103.3333333333339</v>
      </c>
      <c r="I18" t="s">
        <v>313</v>
      </c>
    </row>
    <row r="19" spans="1:9" ht="15.75">
      <c r="A19" s="115"/>
      <c r="B19" s="116"/>
      <c r="C19" s="116"/>
      <c r="D19" s="116"/>
      <c r="E19" s="119" t="str">
        <f>IF(A17=0,"",COUNTIF('FEUILLE DE CALCUL'!$B$8:$D$33,A17))</f>
        <v/>
      </c>
      <c r="F19" s="126"/>
      <c r="G19" s="126"/>
      <c r="I19" s="92"/>
    </row>
    <row r="20" spans="1:9" ht="15.75">
      <c r="A20" s="145" t="str">
        <f>IF(ISBLANK(I20),"",VLOOKUP(I20,'FEUILLE DE CALCUL'!B12:C12,2,0))</f>
        <v>Pack Mousse Confort, sans escalier, taille piscine : &lt;= 6,66x3,33</v>
      </c>
      <c r="B20" s="146"/>
      <c r="C20" s="146"/>
      <c r="D20" s="147"/>
      <c r="E20" s="119">
        <f>IF(OR(A20=0,A20=""),"",COUNTIF('FEUILLE DE CALCUL'!$B$8:$D$33,A20))</f>
        <v>1</v>
      </c>
      <c r="F20" s="126">
        <f>IF(ISBLANK(A20),"",VLOOKUP(A20,'FEUILLE DE CALCUL'!C12:D12,2,0))</f>
        <v>204.16666666666669</v>
      </c>
      <c r="G20" s="126">
        <f t="shared" ref="G20:G58" si="0">IF(E20="",F20,F20*E20)</f>
        <v>204.16666666666669</v>
      </c>
      <c r="I20" s="92" t="s">
        <v>253</v>
      </c>
    </row>
    <row r="21" spans="1:9" ht="15.75">
      <c r="A21" s="145" t="str">
        <f>IF(ISBLANK(I21),"",VLOOKUP(I21,'FEUILLE DE CALCUL'!B13:C13,2,0))</f>
        <v>NEOLIGHT Projecteur à LEDs Blanc supplémentaire</v>
      </c>
      <c r="B21" s="146"/>
      <c r="C21" s="146"/>
      <c r="D21" s="147"/>
      <c r="E21" s="119">
        <f>IF(OR(A21=0,A21=""),"",COUNTIF('FEUILLE DE CALCUL'!$B$8:$D$33,A21))</f>
        <v>1</v>
      </c>
      <c r="F21" s="126">
        <f>IF(ISBLANK(A21),"",VLOOKUP(A21,'FEUILLE DE CALCUL'!C13:D13,2,0))</f>
        <v>384.16666666666669</v>
      </c>
      <c r="G21" s="126">
        <f t="shared" si="0"/>
        <v>384.16666666666669</v>
      </c>
      <c r="I21" s="92" t="s">
        <v>254</v>
      </c>
    </row>
    <row r="22" spans="1:9" ht="15.75">
      <c r="A22" s="145" t="str">
        <f>IF(ISBLANK(I22),"",VLOOKUP(I22,'FEUILLE DE CALCUL'!B14:C14,2,0))</f>
        <v>LOCAL TECHNIQUE SIMPLE</v>
      </c>
      <c r="B22" s="146"/>
      <c r="C22" s="146"/>
      <c r="D22" s="147"/>
      <c r="E22" s="119">
        <f>IF(OR(A22=0,A22=""),"",COUNTIF('FEUILLE DE CALCUL'!$B$8:$D$33,A22))</f>
        <v>1</v>
      </c>
      <c r="F22" s="126">
        <f>IF(ISBLANK(A22),"",VLOOKUP(A22,'FEUILLE DE CALCUL'!C14:D14,2,0))</f>
        <v>311.66666666666669</v>
      </c>
      <c r="G22" s="126">
        <f t="shared" si="0"/>
        <v>311.66666666666669</v>
      </c>
      <c r="I22" s="92" t="s">
        <v>255</v>
      </c>
    </row>
    <row r="23" spans="1:9" ht="15.75">
      <c r="A23" s="145" t="str">
        <f>IF(ISBLANK(I23),"",VLOOKUP(I23,'FEUILLE DE CALCUL'!B15:C15,2,0))</f>
        <v>Magisport 2 Intense</v>
      </c>
      <c r="B23" s="146"/>
      <c r="C23" s="146"/>
      <c r="D23" s="147"/>
      <c r="E23" s="119">
        <f>IF(OR(A23=0,A23=""),"",COUNTIF('FEUILLE DE CALCUL'!$B$8:$D$33,A23))</f>
        <v>1</v>
      </c>
      <c r="F23" s="126">
        <f>IF(ISBLANK(A23),"",VLOOKUP(A23,'FEUILLE DE CALCUL'!C15:D15,2,0))</f>
        <v>2771.666666666667</v>
      </c>
      <c r="G23" s="126">
        <f t="shared" si="0"/>
        <v>2771.666666666667</v>
      </c>
      <c r="I23" s="92" t="s">
        <v>256</v>
      </c>
    </row>
    <row r="24" spans="1:9" ht="15.75" customHeight="1">
      <c r="A24" s="145" t="str">
        <f>IF(ISBLANK(I24),"",VLOOKUP(I24,'FEUILLE DE CALCUL'!B16:C16,2,0))</f>
        <v>Couronne 25 ml, diam 50</v>
      </c>
      <c r="B24" s="146"/>
      <c r="C24" s="146"/>
      <c r="D24" s="147"/>
      <c r="E24" s="119">
        <f>IF(OR(A24=0,A24=""),"",COUNTIF('FEUILLE DE CALCUL'!$B$8:$D$33,A24))</f>
        <v>1</v>
      </c>
      <c r="F24" s="126">
        <f>IF(ISBLANK(A24),"",VLOOKUP(A24,'FEUILLE DE CALCUL'!C16:D16,2,0))</f>
        <v>96.666666666666671</v>
      </c>
      <c r="G24" s="126">
        <f t="shared" si="0"/>
        <v>96.666666666666671</v>
      </c>
      <c r="I24" s="111" t="s">
        <v>257</v>
      </c>
    </row>
    <row r="25" spans="1:9" ht="15.75">
      <c r="A25" s="127"/>
      <c r="B25" s="125"/>
      <c r="C25" s="125"/>
      <c r="D25" s="125"/>
      <c r="E25" s="119" t="str">
        <f>IF(OR(A25=0,A25=""),"",COUNTIF('FEUILLE DE CALCUL'!$B$8:$D$33,A25))</f>
        <v/>
      </c>
      <c r="F25" s="126"/>
      <c r="G25" s="126"/>
      <c r="I25" s="111"/>
    </row>
    <row r="26" spans="1:9" ht="15.75">
      <c r="A26" s="145" t="str">
        <f>IF(OR(ISBLANK('FEUILLE DE CALCUL'!C18),'FEUILLE DE CALCUL'!C18='FEUILLE DE CALCUL'!C$12,'FEUILLE DE CALCUL'!C18='FEUILLE DE CALCUL'!C$13,'FEUILLE DE CALCUL'!C18='FEUILLE DE CALCUL'!C$14,'FEUILLE DE CALCUL'!C18='FEUILLE DE CALCUL'!C$15,'FEUILLE DE CALCUL'!C18='FEUILLE DE CALCUL'!C$16),"",VLOOKUP(I26,'FEUILLE DE CALCUL'!B18:D18,2,0))</f>
        <v>LOCAL TECHNIQUE DOUBLE</v>
      </c>
      <c r="B26" s="146"/>
      <c r="C26" s="146"/>
      <c r="D26" s="147"/>
      <c r="E26" s="119">
        <f>IF(OR(A26=0,A26=""),"",COUNTIF('FEUILLE DE CALCUL'!$B$8:$D$33,A26))</f>
        <v>1</v>
      </c>
      <c r="F26" s="126">
        <f>IF(ISBLANK(A26),"",VLOOKUP(A26,'FEUILLE DE CALCUL'!C18:D18,2,0))</f>
        <v>416.66666666666669</v>
      </c>
      <c r="G26" s="126">
        <f t="shared" si="0"/>
        <v>416.66666666666669</v>
      </c>
      <c r="I26" s="111" t="s">
        <v>258</v>
      </c>
    </row>
    <row r="27" spans="1:9" ht="15.75">
      <c r="A27" s="145" t="str">
        <f>IF(OR(ISBLANK('FEUILLE DE CALCUL'!C19),'FEUILLE DE CALCUL'!C19='FEUILLE DE CALCUL'!C$12,'FEUILLE DE CALCUL'!C19='FEUILLE DE CALCUL'!C$13,'FEUILLE DE CALCUL'!C19='FEUILLE DE CALCUL'!C$14,'FEUILLE DE CALCUL'!C19='FEUILLE DE CALCUL'!C$15,'FEUILLE DE CALCUL'!C19='FEUILLE DE CALCUL'!C$16),"",VLOOKUP(I27,'FEUILLE DE CALCUL'!B19:D19,2,0))</f>
        <v>Couronne 50 ml, diam 50</v>
      </c>
      <c r="B27" s="146"/>
      <c r="C27" s="146"/>
      <c r="D27" s="147"/>
      <c r="E27" s="119">
        <f>IF(OR(A27=0,A27=""),"",COUNTIF('FEUILLE DE CALCUL'!$B$8:$D$33,A27))</f>
        <v>1</v>
      </c>
      <c r="F27" s="126">
        <f>IF(ISBLANK(A27),"",VLOOKUP(A27,'FEUILLE DE CALCUL'!C19:D19,2,0))</f>
        <v>192.5</v>
      </c>
      <c r="G27" s="126">
        <f t="shared" si="0"/>
        <v>192.5</v>
      </c>
      <c r="I27" s="111" t="s">
        <v>259</v>
      </c>
    </row>
    <row r="28" spans="1:9" ht="15.75">
      <c r="A28" s="145" t="str">
        <f>IF(OR(ISBLANK('FEUILLE DE CALCUL'!C20),'FEUILLE DE CALCUL'!C20='FEUILLE DE CALCUL'!C$12,'FEUILLE DE CALCUL'!C20='FEUILLE DE CALCUL'!C$13,'FEUILLE DE CALCUL'!C20='FEUILLE DE CALCUL'!C$14,'FEUILLE DE CALCUL'!C20='FEUILLE DE CALCUL'!C$15,'FEUILLE DE CALCUL'!C20='FEUILLE DE CALCUL'!C$16),"",VLOOKUP(I28,'FEUILLE DE CALCUL'!B20:D20,2,0))</f>
        <v>Couronne 25 ml, diam 63</v>
      </c>
      <c r="B28" s="146"/>
      <c r="C28" s="146"/>
      <c r="D28" s="147"/>
      <c r="E28" s="119">
        <f>IF(OR(A28=0,A28=""),"",COUNTIF('FEUILLE DE CALCUL'!$B$8:$D$33,A28))</f>
        <v>1</v>
      </c>
      <c r="F28" s="126">
        <f>IF(ISBLANK(A28),"",VLOOKUP(A28,'FEUILLE DE CALCUL'!C20:D20,2,0))</f>
        <v>160.83333333333334</v>
      </c>
      <c r="G28" s="126">
        <f t="shared" si="0"/>
        <v>160.83333333333334</v>
      </c>
      <c r="I28" s="111" t="s">
        <v>260</v>
      </c>
    </row>
    <row r="29" spans="1:9" ht="15.75">
      <c r="A29" s="145" t="str">
        <f>IF(OR(ISBLANK('FEUILLE DE CALCUL'!C21),'FEUILLE DE CALCUL'!C21='FEUILLE DE CALCUL'!C$12,'FEUILLE DE CALCUL'!C21='FEUILLE DE CALCUL'!C$13,'FEUILLE DE CALCUL'!C21='FEUILLE DE CALCUL'!C$14,'FEUILLE DE CALCUL'!C21='FEUILLE DE CALCUL'!C$15,'FEUILLE DE CALCUL'!C21='FEUILLE DE CALCUL'!C$16),"",VLOOKUP(I29,'FEUILLE DE CALCUL'!B21:D21,2,0))</f>
        <v>REGULO</v>
      </c>
      <c r="B29" s="146"/>
      <c r="C29" s="146"/>
      <c r="D29" s="147"/>
      <c r="E29" s="119">
        <f>IF(OR(A29=0,A29=""),"",COUNTIF('FEUILLE DE CALCUL'!$B$8:$D$33,A29))</f>
        <v>1</v>
      </c>
      <c r="F29" s="126">
        <f>IF(ISBLANK(A29),"",VLOOKUP(A29,'FEUILLE DE CALCUL'!C21:D21,2,0))</f>
        <v>415.83333333333337</v>
      </c>
      <c r="G29" s="126">
        <f t="shared" si="0"/>
        <v>415.83333333333337</v>
      </c>
      <c r="I29" s="111" t="s">
        <v>261</v>
      </c>
    </row>
    <row r="30" spans="1:9" ht="15.75">
      <c r="A30" s="145" t="str">
        <f>IF(OR(ISBLANK('FEUILLE DE CALCUL'!C22),'FEUILLE DE CALCUL'!C22='FEUILLE DE CALCUL'!C$12,'FEUILLE DE CALCUL'!C22='FEUILLE DE CALCUL'!C$13,'FEUILLE DE CALCUL'!C22='FEUILLE DE CALCUL'!C$14,'FEUILLE DE CALCUL'!C22='FEUILLE DE CALCUL'!C$15,'FEUILLE DE CALCUL'!C22='FEUILLE DE CALCUL'!C$16),"",VLOOKUP(I30,'FEUILLE DE CALCUL'!B22:D22,2,0))</f>
        <v>OTOP</v>
      </c>
      <c r="B30" s="146"/>
      <c r="C30" s="146"/>
      <c r="D30" s="147"/>
      <c r="E30" s="119">
        <f>IF(OR(A30=0,A30=""),"",COUNTIF('FEUILLE DE CALCUL'!$B$8:$D$33,A30))</f>
        <v>1</v>
      </c>
      <c r="F30" s="126">
        <f>IF(ISBLANK(A30),"",VLOOKUP(A30,'FEUILLE DE CALCUL'!C22:D22,2,0))</f>
        <v>694.16666666666674</v>
      </c>
      <c r="G30" s="126">
        <f t="shared" si="0"/>
        <v>694.16666666666674</v>
      </c>
      <c r="I30" s="111" t="s">
        <v>262</v>
      </c>
    </row>
    <row r="31" spans="1:9" ht="15.75" customHeight="1">
      <c r="A31" s="127"/>
      <c r="B31" s="125"/>
      <c r="C31" s="125"/>
      <c r="D31" s="125"/>
      <c r="E31" s="119" t="str">
        <f>IF(OR(A31=0,A31=""),"",COUNTIF('FEUILLE DE CALCUL'!$B$8:$D$33,A31))</f>
        <v/>
      </c>
      <c r="F31" s="126"/>
      <c r="G31" s="126"/>
    </row>
    <row r="32" spans="1:9" ht="15.75" customHeight="1">
      <c r="A32" s="145" t="str">
        <f>IF(ISBLANK('FEUILLE DE CALCUL'!D24),"",VLOOKUP(I32,'FEUILLE DE CALCUL'!C24:D27,1,0))</f>
        <v>Balai Magiline MAGIsweep</v>
      </c>
      <c r="B32" s="146"/>
      <c r="C32" s="146"/>
      <c r="D32" s="147"/>
      <c r="E32" s="119">
        <f>IF(OR(A32=0,A32=""),"",COUNTIF('FEUILLE DE CALCUL'!$B$8:$D$33,A32))</f>
        <v>1</v>
      </c>
      <c r="F32" s="126">
        <f>IF(ISBLANK('FEUILLE DE CALCUL'!D24),"",VLOOKUP(I32,'FEUILLE DE CALCUL'!C24:D24,2,0))</f>
        <v>67</v>
      </c>
      <c r="G32" s="126">
        <f t="shared" si="0"/>
        <v>67</v>
      </c>
      <c r="I32" s="28" t="s">
        <v>22</v>
      </c>
    </row>
    <row r="33" spans="1:9" ht="15.75" customHeight="1">
      <c r="A33" s="145" t="str">
        <f>IF(ISBLANK('FEUILLE DE CALCUL'!D25),"",VLOOKUP(I33,'FEUILLE DE CALCUL'!C25:D28,1,0))</f>
        <v>Robot Electrique</v>
      </c>
      <c r="B33" s="146"/>
      <c r="C33" s="146"/>
      <c r="D33" s="147"/>
      <c r="E33" s="119">
        <f>IF(OR(A33=0,A33=""),"",COUNTIF('FEUILLE DE CALCUL'!$B$8:$D$33,A33))</f>
        <v>1</v>
      </c>
      <c r="F33" s="126">
        <f>IF(ISBLANK('FEUILLE DE CALCUL'!D25),"",VLOOKUP(I33,'FEUILLE DE CALCUL'!C25:D25,2,0))</f>
        <v>78</v>
      </c>
      <c r="G33" s="126">
        <f t="shared" si="0"/>
        <v>78</v>
      </c>
      <c r="I33" s="15" t="s">
        <v>21</v>
      </c>
    </row>
    <row r="34" spans="1:9" ht="15.75" customHeight="1">
      <c r="A34" s="145" t="str">
        <f>IF(ISBLANK('FEUILLE DE CALCUL'!D26),"",VLOOKUP(I34,'FEUILLE DE CALCUL'!C26:D29,1,0))</f>
        <v>SECURITECH</v>
      </c>
      <c r="B34" s="146"/>
      <c r="C34" s="146"/>
      <c r="D34" s="147"/>
      <c r="E34" s="119">
        <f>IF(OR(A34=0,A34=""),"",COUNTIF('FEUILLE DE CALCUL'!$B$8:$D$33,A34))</f>
        <v>1</v>
      </c>
      <c r="F34" s="126">
        <f>IF(ISBLANK('FEUILLE DE CALCUL'!D26),"",VLOOKUP(I34,'FEUILLE DE CALCUL'!C26:D26,2,0))</f>
        <v>89</v>
      </c>
      <c r="G34" s="126">
        <f t="shared" si="0"/>
        <v>89</v>
      </c>
      <c r="I34" s="15" t="s">
        <v>23</v>
      </c>
    </row>
    <row r="35" spans="1:9" ht="15.75" customHeight="1">
      <c r="A35" s="145" t="str">
        <f>IF(ISBLANK('FEUILLE DE CALCUL'!D27),"",VLOOKUP(I35,'FEUILLE DE CALCUL'!C27:D30,1,0))</f>
        <v>Elyséa²</v>
      </c>
      <c r="B35" s="146"/>
      <c r="C35" s="146"/>
      <c r="D35" s="147"/>
      <c r="E35" s="119">
        <f>IF(OR(A35=0,A35=""),"",COUNTIF('FEUILLE DE CALCUL'!$B$8:$D$33,A35))</f>
        <v>1</v>
      </c>
      <c r="F35" s="126">
        <f>IF(ISBLANK('FEUILLE DE CALCUL'!D27),"",VLOOKUP(I35,'FEUILLE DE CALCUL'!C27:D27,2,0))</f>
        <v>90</v>
      </c>
      <c r="G35" s="126">
        <f t="shared" si="0"/>
        <v>90</v>
      </c>
      <c r="I35" s="15" t="s">
        <v>20</v>
      </c>
    </row>
    <row r="36" spans="1:9" ht="15.75" customHeight="1">
      <c r="A36" s="127"/>
      <c r="B36" s="125"/>
      <c r="C36" s="125"/>
      <c r="D36" s="125"/>
      <c r="E36" s="119" t="str">
        <f>IF(OR(A36=0,A36=""),"",COUNTIF('FEUILLE DE CALCUL'!$B$8:$D$33,A36))</f>
        <v/>
      </c>
      <c r="F36" s="126" t="str">
        <f>IF(ISBLANK(A36),"",VLOOKUP(A36,'FEUILLE DE CALCUL'!C28:D28,2,0))</f>
        <v/>
      </c>
      <c r="G36" s="126"/>
      <c r="I36" s="15"/>
    </row>
    <row r="37" spans="1:9">
      <c r="A37" s="145" t="str">
        <f>IF('FEUILLE DE CALCUL'!G9=FALSE,"",'FEUILLE DE CALCUL'!H9)</f>
        <v>Assise de propreté</v>
      </c>
      <c r="B37" s="146"/>
      <c r="C37" s="146"/>
      <c r="D37" s="147"/>
      <c r="E37" s="119">
        <f>IF(OR(A37=0,A37=""),"",COUNTIF('FEUILLE DE CALCUL'!$H$9:ID$40,A37))</f>
        <v>1</v>
      </c>
      <c r="F37" s="126">
        <f>IF('FEUILLE DE CALCUL'!G9=FALSE,"",'FEUILLE DE CALCUL'!I9)</f>
        <v>419.73</v>
      </c>
      <c r="G37" s="126">
        <f t="shared" si="0"/>
        <v>419.73</v>
      </c>
      <c r="I37" s="15"/>
    </row>
    <row r="38" spans="1:9" ht="15.75" customHeight="1">
      <c r="A38" s="145" t="str">
        <f>IF('FEUILLE DE CALCUL'!G10=FALSE,"",'FEUILLE DE CALCUL'!H10)</f>
        <v>Assemblage de la structure, de la filtration et de l'escalier</v>
      </c>
      <c r="B38" s="146"/>
      <c r="C38" s="146"/>
      <c r="D38" s="147"/>
      <c r="E38" s="119">
        <f>IF(OR(A38=0,A38=""),"",COUNTIF('FEUILLE DE CALCUL'!$H$9:ID$40,A38))</f>
        <v>1</v>
      </c>
      <c r="F38" s="126">
        <f>IF('FEUILLE DE CALCUL'!G10=FALSE,"",'FEUILLE DE CALCUL'!I10)</f>
        <v>511.71</v>
      </c>
      <c r="G38" s="126">
        <f t="shared" si="0"/>
        <v>511.71</v>
      </c>
      <c r="I38" s="15"/>
    </row>
    <row r="39" spans="1:9" ht="15.75" customHeight="1">
      <c r="A39" s="145" t="str">
        <f>IF('FEUILLE DE CALCUL'!G11=FALSE,"",'FEUILLE DE CALCUL'!H11)</f>
        <v>Coulage monobloc en béton armé du radier et des murs blanchés</v>
      </c>
      <c r="B39" s="146"/>
      <c r="C39" s="146"/>
      <c r="D39" s="147"/>
      <c r="E39" s="119">
        <f>IF(OR(A39=0,A39=""),"",COUNTIF('FEUILLE DE CALCUL'!$H$9:ID$40,A39))</f>
        <v>1</v>
      </c>
      <c r="F39" s="126">
        <f>IF('FEUILLE DE CALCUL'!G11=FALSE,"",'FEUILLE DE CALCUL'!I11)</f>
        <v>526.76</v>
      </c>
      <c r="G39" s="126">
        <f t="shared" si="0"/>
        <v>526.76</v>
      </c>
      <c r="I39" s="15"/>
    </row>
    <row r="40" spans="1:9" ht="15.75" customHeight="1">
      <c r="A40" s="145" t="str">
        <f>IF('FEUILLE DE CALCUL'!G12=FALSE,"",'FEUILLE DE CALCUL'!H12)</f>
        <v>Ragréage de fond</v>
      </c>
      <c r="B40" s="146"/>
      <c r="C40" s="146"/>
      <c r="D40" s="147"/>
      <c r="E40" s="119">
        <f>IF(OR(A40=0,A40=""),"",COUNTIF('FEUILLE DE CALCUL'!$H$9:ID$40,A40))</f>
        <v>1</v>
      </c>
      <c r="F40" s="126">
        <f>IF('FEUILLE DE CALCUL'!G12=FALSE,"",'FEUILLE DE CALCUL'!I12)</f>
        <v>607.86</v>
      </c>
      <c r="G40" s="126">
        <f t="shared" si="0"/>
        <v>607.86</v>
      </c>
    </row>
    <row r="41" spans="1:9">
      <c r="A41" s="145" t="str">
        <f>IF('FEUILLE DE CALCUL'!G13=FALSE,"",'FEUILLE DE CALCUL'!H13)</f>
        <v>Forfait béton compris avec coulage à la pompe de 24 mètre linéaire</v>
      </c>
      <c r="B41" s="146"/>
      <c r="C41" s="146"/>
      <c r="D41" s="147"/>
      <c r="E41" s="119">
        <f>IF(OR(A41=0,A41=""),"",COUNTIF('FEUILLE DE CALCUL'!$H$9:ID$40,A41))</f>
        <v>1</v>
      </c>
      <c r="F41" s="126">
        <f>IF('FEUILLE DE CALCUL'!G13=FALSE,"",'FEUILLE DE CALCUL'!I13)</f>
        <v>1401.34</v>
      </c>
      <c r="G41" s="126">
        <f t="shared" si="0"/>
        <v>1401.34</v>
      </c>
    </row>
    <row r="42" spans="1:9">
      <c r="A42" s="145" t="str">
        <f>IF('FEUILLE DE CALCUL'!G14=FALSE,"",'FEUILLE DE CALCUL'!H14)</f>
        <v>Raccordement hydraulique, filtration et NCC, Balnéo, PAC</v>
      </c>
      <c r="B42" s="146"/>
      <c r="C42" s="146"/>
      <c r="D42" s="147"/>
      <c r="E42" s="119">
        <f>IF(OR(A42=0,A42=""),"",COUNTIF('FEUILLE DE CALCUL'!$H$9:ID$40,A42))</f>
        <v>1</v>
      </c>
      <c r="F42" s="126">
        <f>IF('FEUILLE DE CALCUL'!G14=FALSE,"",'FEUILLE DE CALCUL'!I14)</f>
        <v>334.45</v>
      </c>
      <c r="G42" s="126">
        <f t="shared" si="0"/>
        <v>334.45</v>
      </c>
    </row>
    <row r="43" spans="1:9">
      <c r="A43" s="145" t="str">
        <f>IF('FEUILLE DE CALCUL'!G15=FALSE,"",'FEUILLE DE CALCUL'!H15)</f>
        <v>Raccordement électrique du coffret de commande aux équipements du bassin</v>
      </c>
      <c r="B43" s="146"/>
      <c r="C43" s="146"/>
      <c r="D43" s="147"/>
      <c r="E43" s="119">
        <f>IF(OR(A43=0,A43=""),"",COUNTIF('FEUILLE DE CALCUL'!$H$9:ID$40,A43))</f>
        <v>1</v>
      </c>
      <c r="F43" s="126">
        <f>IF('FEUILLE DE CALCUL'!G15=FALSE,"",'FEUILLE DE CALCUL'!I15)</f>
        <v>192.31</v>
      </c>
      <c r="G43" s="126">
        <f t="shared" si="0"/>
        <v>192.31</v>
      </c>
    </row>
    <row r="44" spans="1:9">
      <c r="A44" s="145" t="str">
        <f>IF('FEUILLE DE CALCUL'!G16=FALSE,"",'FEUILLE DE CALCUL'!H16)</f>
        <v>Pose liner 75/100ème + feutre sur radier + mousse 5mm sur parois et 10mm sur l'escalier</v>
      </c>
      <c r="B44" s="146"/>
      <c r="C44" s="146"/>
      <c r="D44" s="147"/>
      <c r="E44" s="119">
        <f>IF(OR(A44=0,A44=""),"",COUNTIF('FEUILLE DE CALCUL'!$H$9:ID$40,A44))</f>
        <v>1</v>
      </c>
      <c r="F44" s="126">
        <f>IF('FEUILLE DE CALCUL'!G16=FALSE,"",'FEUILLE DE CALCUL'!I16)</f>
        <v>643.80999999999995</v>
      </c>
      <c r="G44" s="126">
        <f t="shared" si="0"/>
        <v>643.80999999999995</v>
      </c>
    </row>
    <row r="45" spans="1:9">
      <c r="A45" s="145" t="str">
        <f>IF('FEUILLE DE CALCUL'!G17=FALSE,"",'FEUILLE DE CALCUL'!H17)</f>
        <v>Pose des margelles avec jointement</v>
      </c>
      <c r="B45" s="146"/>
      <c r="C45" s="146"/>
      <c r="D45" s="147"/>
      <c r="E45" s="119">
        <f>IF(OR(A45=0,A45=""),"",COUNTIF('FEUILLE DE CALCUL'!$H$9:ID$40,A45))</f>
        <v>1</v>
      </c>
      <c r="F45" s="126">
        <f>IF('FEUILLE DE CALCUL'!G17=FALSE,"",'FEUILLE DE CALCUL'!I17)</f>
        <v>0</v>
      </c>
      <c r="G45" s="126"/>
    </row>
    <row r="46" spans="1:9">
      <c r="A46" s="145" t="str">
        <f>IF('FEUILLE DE CALCUL'!G18=FALSE,"",'FEUILLE DE CALCUL'!H18)</f>
        <v>Déplacement</v>
      </c>
      <c r="B46" s="146"/>
      <c r="C46" s="146"/>
      <c r="D46" s="147"/>
      <c r="E46" s="119">
        <f>IF(OR(A46=0,A46=""),"",COUNTIF('FEUILLE DE CALCUL'!$H$9:ID$40,A46))</f>
        <v>1</v>
      </c>
      <c r="F46" s="126">
        <f>IF('FEUILLE DE CALCUL'!G18=FALSE,"",'FEUILLE DE CALCUL'!I18)</f>
        <v>167.22</v>
      </c>
      <c r="G46" s="126">
        <f t="shared" si="0"/>
        <v>167.22</v>
      </c>
    </row>
    <row r="47" spans="1:9">
      <c r="A47" s="145" t="str">
        <f>IF('FEUILLE DE CALCUL'!G19=FALSE,"",'FEUILLE DE CALCUL'!H19)</f>
        <v/>
      </c>
      <c r="B47" s="146"/>
      <c r="C47" s="146"/>
      <c r="D47" s="147"/>
      <c r="E47" s="119"/>
      <c r="F47" s="126"/>
      <c r="G47" s="126"/>
    </row>
    <row r="48" spans="1:9">
      <c r="A48" s="145" t="str">
        <f>IF('FEUILLE DE CALCUL'!G21=FALSE,"",'FEUILLE DE CALCUL'!H21)</f>
        <v>Plus-value de la pompe supérieur à 24 mètres linéaires</v>
      </c>
      <c r="B48" s="146"/>
      <c r="C48" s="146"/>
      <c r="D48" s="147"/>
      <c r="E48" s="119">
        <f>IF(OR(A48=0,A48=""),"",COUNTIF('FEUILLE DE CALCUL'!$H$9:ID$40,A48))</f>
        <v>1</v>
      </c>
      <c r="F48" s="126">
        <f>IF('FEUILLE DE CALCUL'!G21=FALSE,"",'FEUILLE DE CALCUL'!I21)</f>
        <v>0</v>
      </c>
      <c r="G48" s="126">
        <f t="shared" si="0"/>
        <v>0</v>
      </c>
    </row>
    <row r="49" spans="1:9">
      <c r="A49" s="145" t="str">
        <f>IF('FEUILLE DE CALCUL'!G22=FALSE,"",'FEUILLE DE CALCUL'!H22)</f>
        <v>Terrassement sans évacuation des terres</v>
      </c>
      <c r="B49" s="146"/>
      <c r="C49" s="146"/>
      <c r="D49" s="147"/>
      <c r="E49" s="119">
        <f>IF(OR(A49=0,A49=""),"",COUNTIF('FEUILLE DE CALCUL'!$H$9:ID$40,A49))</f>
        <v>1</v>
      </c>
      <c r="F49" s="126">
        <f>IF('FEUILLE DE CALCUL'!G22=FALSE,"",'FEUILLE DE CALCUL'!I22)</f>
        <v>0</v>
      </c>
      <c r="G49" s="126">
        <f t="shared" si="0"/>
        <v>0</v>
      </c>
    </row>
    <row r="50" spans="1:9">
      <c r="A50" s="145" t="str">
        <f>IF('FEUILLE DE CALCUL'!G23=FALSE,"",'FEUILLE DE CALCUL'!H23)</f>
        <v>Terrassement avec évacuation des terres</v>
      </c>
      <c r="B50" s="146"/>
      <c r="C50" s="146"/>
      <c r="D50" s="147"/>
      <c r="E50" s="119">
        <f>IF(OR(A50=0,A50=""),"",COUNTIF('FEUILLE DE CALCUL'!$H$9:ID$40,A50))</f>
        <v>1</v>
      </c>
      <c r="F50" s="126">
        <f>IF('FEUILLE DE CALCUL'!G23=FALSE,"",'FEUILLE DE CALCUL'!I23)</f>
        <v>0</v>
      </c>
      <c r="G50" s="126">
        <f t="shared" si="0"/>
        <v>0</v>
      </c>
    </row>
    <row r="51" spans="1:9">
      <c r="A51" s="145" t="str">
        <f>IF('FEUILLE DE CALCUL'!G24=FALSE,"",'FEUILLE DE CALCUL'!H24)</f>
        <v>Puits de décompression</v>
      </c>
      <c r="B51" s="146"/>
      <c r="C51" s="146"/>
      <c r="D51" s="147"/>
      <c r="E51" s="119">
        <f>IF(OR(A51=0,A51=""),"",COUNTIF('FEUILLE DE CALCUL'!$H$9:ID$40,A51))</f>
        <v>1</v>
      </c>
      <c r="F51" s="126">
        <f>IF('FEUILLE DE CALCUL'!G24=FALSE,"",'FEUILLE DE CALCUL'!I24)</f>
        <v>0</v>
      </c>
      <c r="G51" s="126">
        <f t="shared" si="0"/>
        <v>0</v>
      </c>
    </row>
    <row r="52" spans="1:9">
      <c r="A52" s="145" t="str">
        <f>IF('FEUILLE DE CALCUL'!G25=FALSE,"",'FEUILLE DE CALCUL'!H25)</f>
        <v>Rotation de camion supplémentaire</v>
      </c>
      <c r="B52" s="146"/>
      <c r="C52" s="146"/>
      <c r="D52" s="147"/>
      <c r="E52" s="119">
        <f>IF(OR(A52=0,A52=""),"",COUNTIF('FEUILLE DE CALCUL'!$H$9:ID$40,A52))</f>
        <v>1</v>
      </c>
      <c r="F52" s="126">
        <f>IF('FEUILLE DE CALCUL'!G25=FALSE,"",'FEUILLE DE CALCUL'!I25)</f>
        <v>0</v>
      </c>
      <c r="G52" s="126">
        <f t="shared" si="0"/>
        <v>0</v>
      </c>
    </row>
    <row r="53" spans="1:9">
      <c r="A53" s="145" t="str">
        <f>IF('FEUILLE DE CALCUL'!G26=FALSE,"",'FEUILLE DE CALCUL'!H26)</f>
        <v>Plus-value pour terrain rocheux</v>
      </c>
      <c r="B53" s="146"/>
      <c r="C53" s="146"/>
      <c r="D53" s="147"/>
      <c r="E53" s="119">
        <f>IF(OR(A53=0,A53=""),"",COUNTIF('FEUILLE DE CALCUL'!$H$9:ID$40,A53))</f>
        <v>1</v>
      </c>
      <c r="F53" s="126">
        <f>IF('FEUILLE DE CALCUL'!G26=FALSE,"",'FEUILLE DE CALCUL'!I26)</f>
        <v>0</v>
      </c>
      <c r="G53" s="126">
        <f t="shared" si="0"/>
        <v>0</v>
      </c>
    </row>
    <row r="54" spans="1:9">
      <c r="A54" s="145" t="str">
        <f>IF('FEUILLE DE CALCUL'!G27=FALSE,"",'FEUILLE DE CALCUL'!H27)</f>
        <v>Frais de gestion et de suivi de chantier</v>
      </c>
      <c r="B54" s="146"/>
      <c r="C54" s="146"/>
      <c r="D54" s="147"/>
      <c r="E54" s="119">
        <f>IF(OR(A54=0,A54=""),"",COUNTIF('FEUILLE DE CALCUL'!$H$9:ID$40,A54))</f>
        <v>1</v>
      </c>
      <c r="F54" s="126">
        <f>IF('FEUILLE DE CALCUL'!G27=FALSE,"",'FEUILLE DE CALCUL'!I27)</f>
        <v>0</v>
      </c>
      <c r="G54" s="126">
        <f t="shared" si="0"/>
        <v>0</v>
      </c>
    </row>
    <row r="55" spans="1:9">
      <c r="A55" s="145" t="str">
        <f>IF('FEUILLE DE CALCUL'!G28=FALSE,"",'FEUILLE DE CALCUL'!H28)</f>
        <v/>
      </c>
      <c r="B55" s="146"/>
      <c r="C55" s="146"/>
      <c r="D55" s="147"/>
      <c r="E55" s="119"/>
      <c r="F55" s="126"/>
      <c r="G55" s="126"/>
    </row>
    <row r="56" spans="1:9">
      <c r="A56" s="145" t="str">
        <f>IF('FEUILLE DE CALCUL'!G30=FALSE,"",'FEUILLE DE CALCUL'!H30)</f>
        <v>Pose bâche à barres</v>
      </c>
      <c r="B56" s="146"/>
      <c r="C56" s="146"/>
      <c r="D56" s="147"/>
      <c r="E56" s="119">
        <f>IF(OR(A56=0,A56=""),"",COUNTIF('FEUILLE DE CALCUL'!$H$9:ID$40,A56))</f>
        <v>1</v>
      </c>
      <c r="F56" s="126">
        <f>IF('FEUILLE DE CALCUL'!G30=FALSE,"",'FEUILLE DE CALCUL'!I30)</f>
        <v>0</v>
      </c>
      <c r="G56" s="126">
        <f t="shared" si="0"/>
        <v>0</v>
      </c>
    </row>
    <row r="57" spans="1:9">
      <c r="A57" s="145" t="str">
        <f>IF('FEUILLE DE CALCUL'!G31=FALSE,"",'FEUILLE DE CALCUL'!H31)</f>
        <v>Pose volet hors sol</v>
      </c>
      <c r="B57" s="146"/>
      <c r="C57" s="146"/>
      <c r="D57" s="147"/>
      <c r="E57" s="119">
        <f>IF(OR(A57=0,A57=""),"",COUNTIF('FEUILLE DE CALCUL'!$H$9:ID$40,A57))</f>
        <v>1</v>
      </c>
      <c r="F57" s="126">
        <f>IF('FEUILLE DE CALCUL'!G31=FALSE,"",'FEUILLE DE CALCUL'!I31)</f>
        <v>0</v>
      </c>
      <c r="G57" s="126">
        <f t="shared" si="0"/>
        <v>0</v>
      </c>
    </row>
    <row r="58" spans="1:9">
      <c r="A58" s="145" t="str">
        <f>IF('FEUILLE DE CALCUL'!G32=FALSE,"",'FEUILLE DE CALCUL'!H32)</f>
        <v>Pose volet immergé</v>
      </c>
      <c r="B58" s="146"/>
      <c r="C58" s="146"/>
      <c r="D58" s="147"/>
      <c r="E58" s="119">
        <f>IF(OR(A58=0,A58=""),"",COUNTIF('FEUILLE DE CALCUL'!$H$9:ID$40,A58))</f>
        <v>1</v>
      </c>
      <c r="F58" s="126">
        <f>IF('FEUILLE DE CALCUL'!G32=FALSE,"",'FEUILLE DE CALCUL'!I32)</f>
        <v>0</v>
      </c>
      <c r="G58" s="126">
        <f t="shared" si="0"/>
        <v>0</v>
      </c>
    </row>
    <row r="59" spans="1:9" ht="15.75" customHeight="1">
      <c r="A59" s="148"/>
      <c r="B59" s="149"/>
      <c r="C59" s="149"/>
      <c r="D59" s="150"/>
      <c r="E59" s="117"/>
      <c r="F59" s="120"/>
      <c r="G59" s="120"/>
    </row>
    <row r="60" spans="1:9" ht="15.75">
      <c r="A60" s="95"/>
      <c r="B60" s="96"/>
      <c r="C60" s="95"/>
      <c r="D60" s="97"/>
      <c r="E60" s="132" t="s">
        <v>282</v>
      </c>
      <c r="F60" s="133"/>
      <c r="G60" s="134">
        <f>IF(C62=0,SUM(G18:G59),SUM(G18:G59)*(1-C62))</f>
        <v>15880.856666666667</v>
      </c>
    </row>
    <row r="61" spans="1:9" ht="15.75">
      <c r="A61" s="98"/>
      <c r="B61" s="87"/>
      <c r="C61" s="88"/>
      <c r="D61" s="86"/>
      <c r="E61" s="133"/>
      <c r="F61" s="133"/>
      <c r="G61" s="134"/>
    </row>
    <row r="62" spans="1:9" ht="30.95" customHeight="1">
      <c r="A62" s="87"/>
      <c r="B62" s="101" t="str">
        <f>IF(C62=0,"","Remise")</f>
        <v/>
      </c>
      <c r="C62" s="103">
        <f>IF(ISBLANK(I62),"",VLOOKUP(I62,'FEUILLE DE CALCUL'!C30:D30,2,0))</f>
        <v>0</v>
      </c>
      <c r="D62" s="70"/>
      <c r="E62" s="132" t="s">
        <v>283</v>
      </c>
      <c r="F62" s="132"/>
      <c r="G62" s="99">
        <f>G60*0.2</f>
        <v>3176.1713333333337</v>
      </c>
      <c r="I62" t="s">
        <v>4</v>
      </c>
    </row>
    <row r="63" spans="1:9" ht="30.95" customHeight="1">
      <c r="A63" s="87"/>
      <c r="B63" s="101"/>
      <c r="C63" s="102"/>
      <c r="D63" s="86"/>
      <c r="E63" s="135" t="s">
        <v>284</v>
      </c>
      <c r="F63" s="135"/>
      <c r="G63" s="100">
        <f>G60+G62</f>
        <v>19057.027999999998</v>
      </c>
    </row>
  </sheetData>
  <mergeCells count="45">
    <mergeCell ref="A59:D59"/>
    <mergeCell ref="A42:D42"/>
    <mergeCell ref="A43:D43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57:D57"/>
    <mergeCell ref="A58:D58"/>
    <mergeCell ref="A53:D53"/>
    <mergeCell ref="A54:D54"/>
    <mergeCell ref="A55:D55"/>
    <mergeCell ref="A56:D56"/>
    <mergeCell ref="A41:D41"/>
    <mergeCell ref="A29:D29"/>
    <mergeCell ref="A30:D30"/>
    <mergeCell ref="A32:D32"/>
    <mergeCell ref="A33:D33"/>
    <mergeCell ref="A34:D34"/>
    <mergeCell ref="A35:D35"/>
    <mergeCell ref="A37:D37"/>
    <mergeCell ref="A38:D38"/>
    <mergeCell ref="A39:D39"/>
    <mergeCell ref="A40:D40"/>
    <mergeCell ref="A12:D12"/>
    <mergeCell ref="E60:F61"/>
    <mergeCell ref="G60:G61"/>
    <mergeCell ref="E62:F62"/>
    <mergeCell ref="E63:F63"/>
    <mergeCell ref="A14:G15"/>
    <mergeCell ref="A16:G16"/>
    <mergeCell ref="A18:D18"/>
    <mergeCell ref="A20:D20"/>
    <mergeCell ref="A21:D21"/>
    <mergeCell ref="A22:D22"/>
    <mergeCell ref="A23:D23"/>
    <mergeCell ref="A24:D24"/>
    <mergeCell ref="A26:D26"/>
    <mergeCell ref="A27:D27"/>
    <mergeCell ref="A28:D28"/>
  </mergeCells>
  <conditionalFormatting sqref="C62">
    <cfRule type="expression" dxfId="6" priority="1">
      <formula>AND($C$62=0,$C$63=0)</formula>
    </cfRule>
  </conditionalFormatting>
  <pageMargins left="0" right="0" top="0" bottom="0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XFD4181"/>
  <sheetViews>
    <sheetView topLeftCell="O3969" workbookViewId="0">
      <selection activeCell="Q3989" sqref="Q3989"/>
    </sheetView>
  </sheetViews>
  <sheetFormatPr baseColWidth="10" defaultRowHeight="15"/>
  <cols>
    <col min="1" max="1" width="27.140625" bestFit="1" customWidth="1"/>
    <col min="2" max="2" width="9.5703125" bestFit="1" customWidth="1"/>
    <col min="3" max="4" width="10.140625" bestFit="1" customWidth="1"/>
    <col min="6" max="6" width="61.85546875" bestFit="1" customWidth="1"/>
    <col min="7" max="7" width="13" bestFit="1" customWidth="1"/>
    <col min="8" max="8" width="12.28515625" bestFit="1" customWidth="1"/>
    <col min="10" max="10" width="37" bestFit="1" customWidth="1"/>
    <col min="11" max="11" width="44.28515625" bestFit="1" customWidth="1"/>
    <col min="12" max="12" width="48.7109375" bestFit="1" customWidth="1"/>
    <col min="13" max="13" width="48.28515625" bestFit="1" customWidth="1"/>
    <col min="14" max="14" width="50.7109375" bestFit="1" customWidth="1"/>
    <col min="15" max="15" width="48.28515625" bestFit="1" customWidth="1"/>
    <col min="17" max="17" width="74.140625" bestFit="1" customWidth="1"/>
    <col min="18" max="18" width="9.5703125" bestFit="1" customWidth="1"/>
    <col min="19" max="19" width="9.140625" bestFit="1" customWidth="1"/>
    <col min="20" max="216" width="8.5703125" customWidth="1"/>
  </cols>
  <sheetData>
    <row r="2" spans="1:216 16384:16384" ht="15.75" thickBot="1"/>
    <row r="3" spans="1:216 16384:16384" ht="16.5" thickTop="1" thickBot="1">
      <c r="A3" s="34" t="s">
        <v>31</v>
      </c>
      <c r="B3" s="34" t="s">
        <v>32</v>
      </c>
      <c r="C3" s="34" t="s">
        <v>270</v>
      </c>
      <c r="D3" s="34" t="s">
        <v>269</v>
      </c>
      <c r="F3" s="13" t="s">
        <v>6</v>
      </c>
      <c r="G3" s="14" t="s">
        <v>271</v>
      </c>
      <c r="H3" s="58" t="s">
        <v>272</v>
      </c>
      <c r="J3" s="31" t="s">
        <v>0</v>
      </c>
      <c r="K3" s="32" t="s">
        <v>1</v>
      </c>
      <c r="L3" s="32" t="s">
        <v>28</v>
      </c>
      <c r="M3" s="32" t="s">
        <v>29</v>
      </c>
      <c r="N3" s="32" t="s">
        <v>234</v>
      </c>
      <c r="O3" s="33" t="s">
        <v>30</v>
      </c>
      <c r="Q3" s="36" t="s">
        <v>292</v>
      </c>
      <c r="R3" s="37" t="s">
        <v>34</v>
      </c>
      <c r="S3" s="109">
        <v>419.73</v>
      </c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4"/>
      <c r="DG3" s="34"/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4"/>
      <c r="DS3" s="34"/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4"/>
      <c r="EE3" s="34"/>
      <c r="EF3" s="34"/>
      <c r="EG3" s="34"/>
      <c r="EH3" s="34"/>
      <c r="EI3" s="34"/>
      <c r="EJ3" s="34"/>
      <c r="EK3" s="34"/>
      <c r="EL3" s="34"/>
      <c r="EM3" s="34"/>
      <c r="EN3" s="34"/>
      <c r="EO3" s="34"/>
      <c r="EP3" s="34"/>
      <c r="EQ3" s="34"/>
      <c r="ER3" s="34"/>
      <c r="ES3" s="34"/>
      <c r="ET3" s="34"/>
      <c r="EU3" s="34"/>
      <c r="EV3" s="34"/>
      <c r="EW3" s="34"/>
      <c r="EX3" s="34"/>
      <c r="EY3" s="34"/>
      <c r="EZ3" s="34"/>
      <c r="FA3" s="34"/>
      <c r="FB3" s="34"/>
      <c r="FC3" s="34"/>
      <c r="FD3" s="34"/>
      <c r="FE3" s="34"/>
      <c r="FF3" s="34"/>
      <c r="FG3" s="34"/>
      <c r="FH3" s="34"/>
      <c r="FI3" s="34"/>
      <c r="FJ3" s="34"/>
      <c r="FK3" s="34"/>
      <c r="FL3" s="34"/>
      <c r="FM3" s="34"/>
      <c r="FN3" s="34"/>
      <c r="FO3" s="34"/>
      <c r="FP3" s="34"/>
      <c r="FQ3" s="34"/>
      <c r="FR3" s="34"/>
      <c r="FS3" s="34"/>
      <c r="FT3" s="34"/>
      <c r="FU3" s="34"/>
      <c r="FV3" s="34"/>
      <c r="FW3" s="34"/>
      <c r="FX3" s="34"/>
      <c r="FY3" s="34"/>
      <c r="FZ3" s="34"/>
      <c r="GA3" s="34"/>
      <c r="GB3" s="34"/>
      <c r="GC3" s="34"/>
      <c r="GD3" s="34"/>
      <c r="GE3" s="34"/>
      <c r="GF3" s="34"/>
      <c r="GG3" s="34"/>
      <c r="GH3" s="34"/>
      <c r="GI3" s="34"/>
      <c r="GJ3" s="34"/>
      <c r="GK3" s="34"/>
      <c r="GL3" s="34"/>
      <c r="GM3" s="34"/>
      <c r="GN3" s="34"/>
      <c r="GO3" s="34"/>
      <c r="GP3" s="34"/>
      <c r="GQ3" s="34"/>
      <c r="GR3" s="34"/>
      <c r="GS3" s="34"/>
      <c r="GT3" s="34"/>
      <c r="GU3" s="34"/>
      <c r="GV3" s="34"/>
      <c r="GW3" s="34"/>
      <c r="GX3" s="34"/>
      <c r="GY3" s="34"/>
      <c r="GZ3" s="34"/>
      <c r="HA3" s="34"/>
      <c r="HB3" s="34"/>
      <c r="HC3" s="34"/>
      <c r="HD3" s="34"/>
      <c r="HE3" s="34"/>
      <c r="HF3" s="34"/>
      <c r="HG3" s="34"/>
      <c r="HH3" s="34"/>
    </row>
    <row r="4" spans="1:216 16384:16384" ht="16.5" thickTop="1" thickBot="1">
      <c r="A4" s="36" t="s">
        <v>0</v>
      </c>
      <c r="B4" s="37" t="s">
        <v>34</v>
      </c>
      <c r="C4" s="48">
        <f t="shared" ref="C4:C67" si="0">D4/1.2</f>
        <v>5103.3333333333339</v>
      </c>
      <c r="D4" s="48">
        <v>6124</v>
      </c>
      <c r="F4" s="2" t="s">
        <v>232</v>
      </c>
      <c r="G4" s="18">
        <v>245</v>
      </c>
      <c r="H4" s="59">
        <f>Tableau1[[#This Row],[TARIF TTC]]/1.2</f>
        <v>204.16666666666669</v>
      </c>
      <c r="J4" s="82" t="s">
        <v>286</v>
      </c>
      <c r="K4" s="83" t="s">
        <v>287</v>
      </c>
      <c r="L4" s="84" t="s">
        <v>288</v>
      </c>
      <c r="M4" s="84" t="s">
        <v>291</v>
      </c>
      <c r="N4" s="84" t="s">
        <v>289</v>
      </c>
      <c r="O4" s="85" t="s">
        <v>290</v>
      </c>
      <c r="Q4" s="36" t="s">
        <v>292</v>
      </c>
      <c r="R4" s="37" t="s">
        <v>33</v>
      </c>
      <c r="S4" s="109">
        <v>419.73</v>
      </c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8"/>
      <c r="AT4" s="108"/>
      <c r="AU4" s="108"/>
      <c r="AV4" s="108"/>
      <c r="AW4" s="108"/>
      <c r="AX4" s="108"/>
      <c r="AY4" s="108"/>
      <c r="AZ4" s="108"/>
      <c r="BA4" s="108"/>
      <c r="BB4" s="108"/>
      <c r="BC4" s="108"/>
      <c r="BD4" s="108"/>
      <c r="BE4" s="108"/>
      <c r="BF4" s="108"/>
      <c r="BG4" s="108"/>
      <c r="BH4" s="108"/>
      <c r="BI4" s="108"/>
      <c r="BJ4" s="108"/>
      <c r="BK4" s="108"/>
      <c r="BL4" s="108"/>
      <c r="BM4" s="108"/>
      <c r="BN4" s="108"/>
      <c r="BO4" s="108"/>
      <c r="BP4" s="108"/>
      <c r="BQ4" s="108"/>
      <c r="BR4" s="108"/>
      <c r="BS4" s="108"/>
      <c r="BT4" s="108"/>
      <c r="BU4" s="108"/>
      <c r="BV4" s="108"/>
      <c r="BW4" s="108"/>
      <c r="BX4" s="108"/>
      <c r="BY4" s="108"/>
      <c r="BZ4" s="108"/>
      <c r="CA4" s="108"/>
      <c r="CB4" s="108"/>
      <c r="CC4" s="108"/>
      <c r="CD4" s="108"/>
      <c r="CE4" s="108"/>
      <c r="CF4" s="108"/>
      <c r="CG4" s="108"/>
      <c r="CH4" s="108"/>
      <c r="CI4" s="108"/>
      <c r="CJ4" s="108"/>
      <c r="CK4" s="108"/>
      <c r="CL4" s="108"/>
      <c r="CM4" s="108"/>
      <c r="CN4" s="108"/>
      <c r="CO4" s="108"/>
      <c r="CP4" s="108"/>
      <c r="CQ4" s="108"/>
      <c r="CR4" s="108"/>
      <c r="CS4" s="108"/>
      <c r="CT4" s="108"/>
      <c r="CU4" s="108"/>
      <c r="CV4" s="108"/>
      <c r="CW4" s="108"/>
      <c r="CX4" s="108"/>
      <c r="CY4" s="108"/>
      <c r="CZ4" s="108"/>
      <c r="DA4" s="108"/>
      <c r="DB4" s="108"/>
      <c r="DC4" s="108"/>
      <c r="DD4" s="108"/>
      <c r="DE4" s="108"/>
      <c r="DF4" s="108"/>
      <c r="DG4" s="108"/>
      <c r="DH4" s="108"/>
      <c r="DI4" s="108"/>
      <c r="DJ4" s="108"/>
      <c r="DK4" s="108"/>
      <c r="DL4" s="108"/>
      <c r="DM4" s="108"/>
      <c r="DN4" s="108"/>
      <c r="DO4" s="108"/>
      <c r="DP4" s="108"/>
      <c r="DQ4" s="108"/>
      <c r="DR4" s="108"/>
      <c r="DS4" s="108"/>
      <c r="DT4" s="108"/>
      <c r="DU4" s="108"/>
      <c r="DV4" s="108"/>
      <c r="DW4" s="108"/>
      <c r="DX4" s="108"/>
      <c r="DY4" s="108"/>
      <c r="DZ4" s="108"/>
      <c r="EA4" s="108"/>
      <c r="EB4" s="108"/>
      <c r="EC4" s="108"/>
      <c r="ED4" s="108"/>
      <c r="EE4" s="108"/>
      <c r="EF4" s="108"/>
      <c r="EG4" s="108"/>
      <c r="EH4" s="108"/>
      <c r="EI4" s="108"/>
      <c r="EJ4" s="108"/>
      <c r="EK4" s="108"/>
      <c r="EL4" s="108"/>
      <c r="EM4" s="108"/>
      <c r="EN4" s="108"/>
      <c r="EO4" s="108"/>
      <c r="EP4" s="108"/>
      <c r="EQ4" s="108"/>
      <c r="ER4" s="108"/>
      <c r="ES4" s="108"/>
      <c r="ET4" s="108"/>
      <c r="EU4" s="108"/>
      <c r="EV4" s="108"/>
      <c r="EW4" s="108"/>
      <c r="EX4" s="108"/>
      <c r="EY4" s="108"/>
      <c r="EZ4" s="108"/>
      <c r="FA4" s="108"/>
      <c r="FB4" s="108"/>
      <c r="FC4" s="108"/>
      <c r="FD4" s="108"/>
      <c r="FE4" s="108"/>
      <c r="FF4" s="108"/>
      <c r="FG4" s="108"/>
      <c r="FH4" s="108"/>
      <c r="FI4" s="108"/>
      <c r="FJ4" s="108"/>
      <c r="FK4" s="108"/>
      <c r="FL4" s="108"/>
      <c r="FM4" s="108"/>
      <c r="FN4" s="108"/>
      <c r="FO4" s="108"/>
      <c r="FP4" s="108"/>
      <c r="FQ4" s="108"/>
      <c r="FR4" s="108"/>
      <c r="FS4" s="108"/>
      <c r="FT4" s="108"/>
      <c r="FU4" s="108"/>
      <c r="FV4" s="108"/>
      <c r="FW4" s="108"/>
      <c r="FX4" s="108"/>
      <c r="FY4" s="108"/>
      <c r="FZ4" s="108"/>
      <c r="GA4" s="108"/>
      <c r="GB4" s="108"/>
      <c r="GC4" s="108"/>
      <c r="GD4" s="108"/>
      <c r="GE4" s="108"/>
      <c r="GF4" s="108"/>
      <c r="GG4" s="108"/>
      <c r="GH4" s="108"/>
      <c r="GI4" s="108"/>
      <c r="GJ4" s="108"/>
      <c r="GK4" s="108"/>
      <c r="GL4" s="108"/>
      <c r="GM4" s="108"/>
      <c r="GN4" s="108"/>
      <c r="GO4" s="108"/>
      <c r="GP4" s="108"/>
      <c r="GQ4" s="108"/>
      <c r="GR4" s="108"/>
      <c r="GS4" s="108"/>
      <c r="GT4" s="108"/>
      <c r="GU4" s="108"/>
      <c r="GV4" s="108"/>
      <c r="GW4" s="108"/>
      <c r="GX4" s="108"/>
      <c r="GY4" s="108"/>
      <c r="GZ4" s="108"/>
      <c r="HA4" s="108"/>
      <c r="HB4" s="108"/>
      <c r="HC4" s="108"/>
      <c r="HD4" s="108"/>
      <c r="HE4" s="108"/>
      <c r="HF4" s="108"/>
      <c r="HG4" s="108"/>
      <c r="HH4" s="108"/>
      <c r="XFD4" s="108"/>
    </row>
    <row r="5" spans="1:216 16384:16384" ht="15.75" thickTop="1">
      <c r="A5" s="36" t="s">
        <v>0</v>
      </c>
      <c r="B5" s="37" t="s">
        <v>33</v>
      </c>
      <c r="C5" s="48">
        <f t="shared" si="0"/>
        <v>5140</v>
      </c>
      <c r="D5" s="48">
        <v>6168</v>
      </c>
      <c r="F5" s="2" t="s">
        <v>236</v>
      </c>
      <c r="G5" s="18">
        <v>301</v>
      </c>
      <c r="H5" s="18">
        <f>Tableau1[[#This Row],[TARIF TTC]]/1.2</f>
        <v>250.83333333333334</v>
      </c>
      <c r="Q5" s="36" t="s">
        <v>292</v>
      </c>
      <c r="R5" s="37" t="s">
        <v>35</v>
      </c>
      <c r="S5" s="109">
        <v>419.73</v>
      </c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</row>
    <row r="6" spans="1:216 16384:16384">
      <c r="A6" s="36" t="s">
        <v>0</v>
      </c>
      <c r="B6" s="37" t="s">
        <v>35</v>
      </c>
      <c r="C6" s="48">
        <f t="shared" si="0"/>
        <v>5175</v>
      </c>
      <c r="D6" s="48">
        <v>6210</v>
      </c>
      <c r="F6" s="2" t="s">
        <v>237</v>
      </c>
      <c r="G6" s="18">
        <v>335</v>
      </c>
      <c r="H6" s="18">
        <f>Tableau1[[#This Row],[TARIF TTC]]/1.2</f>
        <v>279.16666666666669</v>
      </c>
      <c r="J6" s="80" t="s">
        <v>2</v>
      </c>
      <c r="K6" s="81" t="str">
        <f>IF('FEUILLE DE CALCUL'!C9=DONNEES!J3,DONNEES!J4,IF('FEUILLE DE CALCUL'!C9=DONNEES!K3,DONNEES!K4,IF('FEUILLE DE CALCUL'!C9=DONNEES!L3,DONNEES!L4,IF('FEUILLE DE CALCUL'!C9=DONNEES!M3,DONNEES!M4,IF('FEUILLE DE CALCUL'!C9=DONNEES!N3,DONNEES!N4,IF('FEUILLE DE CALCUL'!C9=DONNEES!O3,DONNEES!O4,""))))))</f>
        <v>Magifirst avec Filtration FX20 et avec Echelle</v>
      </c>
      <c r="Q6" s="36" t="s">
        <v>292</v>
      </c>
      <c r="R6" s="37" t="s">
        <v>36</v>
      </c>
      <c r="S6" s="109">
        <v>419.73</v>
      </c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</row>
    <row r="7" spans="1:216 16384:16384">
      <c r="A7" s="36" t="s">
        <v>0</v>
      </c>
      <c r="B7" s="37" t="s">
        <v>36</v>
      </c>
      <c r="C7" s="48">
        <f t="shared" si="0"/>
        <v>5211.666666666667</v>
      </c>
      <c r="D7" s="48">
        <v>6254</v>
      </c>
      <c r="F7" s="2" t="s">
        <v>238</v>
      </c>
      <c r="G7" s="18">
        <v>321</v>
      </c>
      <c r="H7" s="18">
        <f>Tableau1[[#This Row],[TARIF TTC]]/1.2</f>
        <v>267.5</v>
      </c>
      <c r="Q7" s="36" t="s">
        <v>292</v>
      </c>
      <c r="R7" s="37" t="s">
        <v>37</v>
      </c>
      <c r="S7" s="109">
        <v>419.73</v>
      </c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</row>
    <row r="8" spans="1:216 16384:16384">
      <c r="A8" s="36" t="s">
        <v>0</v>
      </c>
      <c r="B8" s="37" t="s">
        <v>37</v>
      </c>
      <c r="C8" s="48">
        <f t="shared" si="0"/>
        <v>5140</v>
      </c>
      <c r="D8" s="48">
        <v>6168</v>
      </c>
      <c r="F8" s="2" t="s">
        <v>239</v>
      </c>
      <c r="G8" s="18">
        <v>376</v>
      </c>
      <c r="H8" s="18">
        <f>Tableau1[[#This Row],[TARIF TTC]]/1.2</f>
        <v>313.33333333333337</v>
      </c>
      <c r="Q8" s="36" t="s">
        <v>292</v>
      </c>
      <c r="R8" s="37" t="s">
        <v>38</v>
      </c>
      <c r="S8" s="109">
        <v>419.73</v>
      </c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</row>
    <row r="9" spans="1:216 16384:16384">
      <c r="A9" s="36" t="s">
        <v>0</v>
      </c>
      <c r="B9" s="37" t="s">
        <v>38</v>
      </c>
      <c r="C9" s="48">
        <f t="shared" si="0"/>
        <v>5175</v>
      </c>
      <c r="D9" s="48">
        <v>6210</v>
      </c>
      <c r="F9" s="2" t="s">
        <v>240</v>
      </c>
      <c r="G9" s="18">
        <v>410</v>
      </c>
      <c r="H9" s="18">
        <f>Tableau1[[#This Row],[TARIF TTC]]/1.2</f>
        <v>341.66666666666669</v>
      </c>
      <c r="Q9" s="36" t="s">
        <v>292</v>
      </c>
      <c r="R9" s="37" t="s">
        <v>39</v>
      </c>
      <c r="S9" s="109">
        <v>419.73</v>
      </c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</row>
    <row r="10" spans="1:216 16384:16384">
      <c r="A10" s="36" t="s">
        <v>0</v>
      </c>
      <c r="B10" s="37" t="s">
        <v>39</v>
      </c>
      <c r="C10" s="48">
        <f t="shared" si="0"/>
        <v>5211.666666666667</v>
      </c>
      <c r="D10" s="48">
        <v>6254</v>
      </c>
      <c r="F10" s="12" t="s">
        <v>241</v>
      </c>
      <c r="G10" s="18">
        <v>381</v>
      </c>
      <c r="H10" s="18">
        <f>Tableau1[[#This Row],[TARIF TTC]]/1.2</f>
        <v>317.5</v>
      </c>
      <c r="Q10" s="36" t="s">
        <v>292</v>
      </c>
      <c r="R10" s="37" t="s">
        <v>40</v>
      </c>
      <c r="S10" s="109">
        <v>419.73</v>
      </c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</row>
    <row r="11" spans="1:216 16384:16384">
      <c r="A11" s="36" t="s">
        <v>0</v>
      </c>
      <c r="B11" s="37" t="s">
        <v>40</v>
      </c>
      <c r="C11" s="48">
        <f t="shared" si="0"/>
        <v>5248.3333333333339</v>
      </c>
      <c r="D11" s="48">
        <v>6298</v>
      </c>
      <c r="F11" s="12" t="s">
        <v>242</v>
      </c>
      <c r="G11" s="18">
        <v>436</v>
      </c>
      <c r="H11" s="18">
        <f>Tableau1[[#This Row],[TARIF TTC]]/1.2</f>
        <v>363.33333333333337</v>
      </c>
      <c r="Q11" s="36" t="s">
        <v>292</v>
      </c>
      <c r="R11" s="37" t="s">
        <v>41</v>
      </c>
      <c r="S11" s="109">
        <v>419.73</v>
      </c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</row>
    <row r="12" spans="1:216 16384:16384">
      <c r="A12" s="36" t="s">
        <v>0</v>
      </c>
      <c r="B12" s="37" t="s">
        <v>41</v>
      </c>
      <c r="C12" s="48">
        <f t="shared" si="0"/>
        <v>5284.166666666667</v>
      </c>
      <c r="D12" s="48">
        <v>6341</v>
      </c>
      <c r="F12" s="12" t="s">
        <v>243</v>
      </c>
      <c r="G12" s="18">
        <v>477</v>
      </c>
      <c r="H12" s="18">
        <f>Tableau1[[#This Row],[TARIF TTC]]/1.2</f>
        <v>397.5</v>
      </c>
      <c r="Q12" s="36" t="s">
        <v>292</v>
      </c>
      <c r="R12" s="37" t="s">
        <v>42</v>
      </c>
      <c r="S12" s="109">
        <v>419.73</v>
      </c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</row>
    <row r="13" spans="1:216 16384:16384">
      <c r="A13" s="36" t="s">
        <v>0</v>
      </c>
      <c r="B13" s="37" t="s">
        <v>42</v>
      </c>
      <c r="C13" s="48">
        <f t="shared" si="0"/>
        <v>5175</v>
      </c>
      <c r="D13" s="48">
        <v>6210</v>
      </c>
      <c r="F13" s="12" t="s">
        <v>244</v>
      </c>
      <c r="G13" s="18">
        <v>318</v>
      </c>
      <c r="H13" s="18">
        <f>Tableau1[[#This Row],[TARIF TTC]]/1.2</f>
        <v>265</v>
      </c>
      <c r="Q13" s="36" t="s">
        <v>292</v>
      </c>
      <c r="R13" s="37" t="s">
        <v>43</v>
      </c>
      <c r="S13" s="109">
        <v>419.73</v>
      </c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</row>
    <row r="14" spans="1:216 16384:16384">
      <c r="A14" s="36" t="s">
        <v>0</v>
      </c>
      <c r="B14" s="37" t="s">
        <v>43</v>
      </c>
      <c r="C14" s="48">
        <f t="shared" si="0"/>
        <v>5211.666666666667</v>
      </c>
      <c r="D14" s="48">
        <v>6254</v>
      </c>
      <c r="F14" s="12" t="s">
        <v>245</v>
      </c>
      <c r="G14" s="18">
        <v>375</v>
      </c>
      <c r="H14" s="18">
        <f>Tableau1[[#This Row],[TARIF TTC]]/1.2</f>
        <v>312.5</v>
      </c>
      <c r="Q14" s="36" t="s">
        <v>292</v>
      </c>
      <c r="R14" s="37" t="s">
        <v>44</v>
      </c>
      <c r="S14" s="109">
        <v>419.73</v>
      </c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</row>
    <row r="15" spans="1:216 16384:16384">
      <c r="A15" s="36" t="s">
        <v>0</v>
      </c>
      <c r="B15" s="37" t="s">
        <v>44</v>
      </c>
      <c r="C15" s="48">
        <f t="shared" si="0"/>
        <v>5248.3333333333339</v>
      </c>
      <c r="D15" s="48">
        <v>6298</v>
      </c>
      <c r="F15" s="12" t="s">
        <v>246</v>
      </c>
      <c r="G15" s="18">
        <v>407</v>
      </c>
      <c r="H15" s="18">
        <f>Tableau1[[#This Row],[TARIF TTC]]/1.2</f>
        <v>339.16666666666669</v>
      </c>
      <c r="Q15" s="36" t="s">
        <v>292</v>
      </c>
      <c r="R15" s="37" t="s">
        <v>45</v>
      </c>
      <c r="S15" s="109">
        <v>419.73</v>
      </c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</row>
    <row r="16" spans="1:216 16384:16384">
      <c r="A16" s="36" t="s">
        <v>0</v>
      </c>
      <c r="B16" s="37" t="s">
        <v>45</v>
      </c>
      <c r="C16" s="48">
        <f t="shared" si="0"/>
        <v>5284.166666666667</v>
      </c>
      <c r="D16" s="48">
        <v>6341</v>
      </c>
      <c r="F16" s="12" t="s">
        <v>247</v>
      </c>
      <c r="G16" s="18">
        <v>339</v>
      </c>
      <c r="H16" s="18">
        <f>Tableau1[[#This Row],[TARIF TTC]]/1.2</f>
        <v>282.5</v>
      </c>
      <c r="Q16" s="36" t="s">
        <v>292</v>
      </c>
      <c r="R16" s="37" t="s">
        <v>46</v>
      </c>
      <c r="S16" s="109">
        <v>419.73</v>
      </c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</row>
    <row r="17" spans="1:42">
      <c r="A17" s="36" t="s">
        <v>0</v>
      </c>
      <c r="B17" s="37" t="s">
        <v>46</v>
      </c>
      <c r="C17" s="48">
        <f t="shared" si="0"/>
        <v>5321.666666666667</v>
      </c>
      <c r="D17" s="48">
        <v>6386</v>
      </c>
      <c r="F17" s="12" t="s">
        <v>248</v>
      </c>
      <c r="G17" s="18">
        <v>396</v>
      </c>
      <c r="H17" s="18">
        <f>Tableau1[[#This Row],[TARIF TTC]]/1.2</f>
        <v>330</v>
      </c>
      <c r="Q17" s="36" t="s">
        <v>292</v>
      </c>
      <c r="R17" s="37" t="s">
        <v>47</v>
      </c>
      <c r="S17" s="109">
        <v>419.73</v>
      </c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</row>
    <row r="18" spans="1:42">
      <c r="A18" s="36" t="s">
        <v>0</v>
      </c>
      <c r="B18" s="37" t="s">
        <v>47</v>
      </c>
      <c r="C18" s="48">
        <f t="shared" si="0"/>
        <v>5360</v>
      </c>
      <c r="D18" s="48">
        <v>6432</v>
      </c>
      <c r="F18" s="12" t="s">
        <v>249</v>
      </c>
      <c r="G18" s="18">
        <v>428</v>
      </c>
      <c r="H18" s="18">
        <f>Tableau1[[#This Row],[TARIF TTC]]/1.2</f>
        <v>356.66666666666669</v>
      </c>
      <c r="Q18" s="36" t="s">
        <v>292</v>
      </c>
      <c r="R18" s="37" t="s">
        <v>48</v>
      </c>
      <c r="S18" s="109">
        <v>419.73</v>
      </c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</row>
    <row r="19" spans="1:42">
      <c r="A19" s="36" t="s">
        <v>0</v>
      </c>
      <c r="B19" s="37" t="s">
        <v>48</v>
      </c>
      <c r="C19" s="48">
        <f t="shared" si="0"/>
        <v>5211.666666666667</v>
      </c>
      <c r="D19" s="48">
        <v>6254</v>
      </c>
      <c r="F19" s="12" t="s">
        <v>250</v>
      </c>
      <c r="G19" s="18">
        <v>352</v>
      </c>
      <c r="H19" s="18">
        <f>Tableau1[[#This Row],[TARIF TTC]]/1.2</f>
        <v>293.33333333333337</v>
      </c>
      <c r="Q19" s="36" t="s">
        <v>292</v>
      </c>
      <c r="R19" s="37" t="s">
        <v>49</v>
      </c>
      <c r="S19" s="109">
        <v>419.73</v>
      </c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</row>
    <row r="20" spans="1:42">
      <c r="A20" s="36" t="s">
        <v>0</v>
      </c>
      <c r="B20" s="37" t="s">
        <v>49</v>
      </c>
      <c r="C20" s="48">
        <f t="shared" si="0"/>
        <v>5248.3333333333339</v>
      </c>
      <c r="D20" s="48">
        <v>6298</v>
      </c>
      <c r="F20" s="12" t="s">
        <v>251</v>
      </c>
      <c r="G20" s="18">
        <v>409</v>
      </c>
      <c r="H20" s="18">
        <f>Tableau1[[#This Row],[TARIF TTC]]/1.2</f>
        <v>340.83333333333337</v>
      </c>
      <c r="Q20" s="36" t="s">
        <v>292</v>
      </c>
      <c r="R20" s="37" t="s">
        <v>50</v>
      </c>
      <c r="S20" s="109">
        <v>419.73</v>
      </c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</row>
    <row r="21" spans="1:42">
      <c r="A21" s="36" t="s">
        <v>0</v>
      </c>
      <c r="B21" s="37" t="s">
        <v>50</v>
      </c>
      <c r="C21" s="48">
        <f t="shared" si="0"/>
        <v>5284.166666666667</v>
      </c>
      <c r="D21" s="48">
        <v>6341</v>
      </c>
      <c r="F21" s="12" t="s">
        <v>252</v>
      </c>
      <c r="G21" s="19">
        <v>441</v>
      </c>
      <c r="H21" s="18">
        <f>Tableau1[[#This Row],[TARIF TTC]]/1.2</f>
        <v>367.5</v>
      </c>
      <c r="Q21" s="36" t="s">
        <v>292</v>
      </c>
      <c r="R21" s="37" t="s">
        <v>51</v>
      </c>
      <c r="S21" s="109">
        <v>419.73</v>
      </c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</row>
    <row r="22" spans="1:42">
      <c r="A22" s="36" t="s">
        <v>0</v>
      </c>
      <c r="B22" s="37" t="s">
        <v>51</v>
      </c>
      <c r="C22" s="48">
        <f t="shared" si="0"/>
        <v>5321.666666666667</v>
      </c>
      <c r="D22" s="48">
        <v>6386</v>
      </c>
      <c r="F22" s="12" t="s">
        <v>8</v>
      </c>
      <c r="G22" s="18">
        <v>461</v>
      </c>
      <c r="H22" s="18">
        <f>Tableau1[[#This Row],[TARIF TTC]]/1.2</f>
        <v>384.16666666666669</v>
      </c>
      <c r="Q22" s="36" t="s">
        <v>292</v>
      </c>
      <c r="R22" s="37" t="s">
        <v>52</v>
      </c>
      <c r="S22" s="109">
        <v>419.73</v>
      </c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</row>
    <row r="23" spans="1:42">
      <c r="A23" s="36" t="s">
        <v>0</v>
      </c>
      <c r="B23" s="37" t="s">
        <v>52</v>
      </c>
      <c r="C23" s="48">
        <f t="shared" si="0"/>
        <v>5360</v>
      </c>
      <c r="D23" s="48">
        <v>6432</v>
      </c>
      <c r="F23" s="12" t="s">
        <v>233</v>
      </c>
      <c r="G23" s="18">
        <v>448</v>
      </c>
      <c r="H23" s="18">
        <f>Tableau1[[#This Row],[TARIF TTC]]/1.2</f>
        <v>373.33333333333337</v>
      </c>
      <c r="Q23" s="36" t="s">
        <v>292</v>
      </c>
      <c r="R23" s="37" t="s">
        <v>53</v>
      </c>
      <c r="S23" s="109">
        <v>419.73</v>
      </c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</row>
    <row r="24" spans="1:42">
      <c r="A24" s="36" t="s">
        <v>0</v>
      </c>
      <c r="B24" s="37" t="s">
        <v>53</v>
      </c>
      <c r="C24" s="48">
        <f t="shared" si="0"/>
        <v>5396.666666666667</v>
      </c>
      <c r="D24" s="48">
        <v>6476</v>
      </c>
      <c r="F24" s="12" t="s">
        <v>9</v>
      </c>
      <c r="G24" s="18">
        <v>810</v>
      </c>
      <c r="H24" s="18">
        <f>Tableau1[[#This Row],[TARIF TTC]]/1.2</f>
        <v>675</v>
      </c>
      <c r="Q24" s="36" t="s">
        <v>292</v>
      </c>
      <c r="R24" s="37" t="s">
        <v>54</v>
      </c>
      <c r="S24" s="109">
        <v>419.73</v>
      </c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</row>
    <row r="25" spans="1:42">
      <c r="A25" s="36" t="s">
        <v>0</v>
      </c>
      <c r="B25" s="37" t="s">
        <v>54</v>
      </c>
      <c r="C25" s="48">
        <f t="shared" si="0"/>
        <v>5435</v>
      </c>
      <c r="D25" s="48">
        <v>6522</v>
      </c>
      <c r="F25" s="12" t="s">
        <v>10</v>
      </c>
      <c r="G25" s="18">
        <v>374</v>
      </c>
      <c r="H25" s="18">
        <f>Tableau1[[#This Row],[TARIF TTC]]/1.2</f>
        <v>311.66666666666669</v>
      </c>
      <c r="Q25" s="36" t="s">
        <v>292</v>
      </c>
      <c r="R25" s="37" t="s">
        <v>55</v>
      </c>
      <c r="S25" s="109">
        <v>419.73</v>
      </c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</row>
    <row r="26" spans="1:42">
      <c r="A26" s="36" t="s">
        <v>0</v>
      </c>
      <c r="B26" s="37" t="s">
        <v>55</v>
      </c>
      <c r="C26" s="48">
        <f t="shared" si="0"/>
        <v>5248.3333333333339</v>
      </c>
      <c r="D26" s="48">
        <v>6298</v>
      </c>
      <c r="F26" s="12" t="s">
        <v>11</v>
      </c>
      <c r="G26" s="18">
        <v>500</v>
      </c>
      <c r="H26" s="18">
        <f>Tableau1[[#This Row],[TARIF TTC]]/1.2</f>
        <v>416.66666666666669</v>
      </c>
      <c r="Q26" s="36" t="s">
        <v>292</v>
      </c>
      <c r="R26" s="37" t="s">
        <v>56</v>
      </c>
      <c r="S26" s="109">
        <v>419.73</v>
      </c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</row>
    <row r="27" spans="1:42">
      <c r="A27" s="36" t="s">
        <v>0</v>
      </c>
      <c r="B27" s="37" t="s">
        <v>56</v>
      </c>
      <c r="C27" s="48">
        <f t="shared" si="0"/>
        <v>5284.166666666667</v>
      </c>
      <c r="D27" s="48">
        <v>6341</v>
      </c>
      <c r="F27" s="51" t="s">
        <v>15</v>
      </c>
      <c r="G27" s="18">
        <v>116</v>
      </c>
      <c r="H27" s="18">
        <f>Tableau1[[#This Row],[TARIF TTC]]/1.2</f>
        <v>96.666666666666671</v>
      </c>
      <c r="Q27" s="36" t="s">
        <v>292</v>
      </c>
      <c r="R27" s="37" t="s">
        <v>57</v>
      </c>
      <c r="S27" s="109">
        <v>419.73</v>
      </c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</row>
    <row r="28" spans="1:42">
      <c r="A28" s="36" t="s">
        <v>0</v>
      </c>
      <c r="B28" s="37" t="s">
        <v>57</v>
      </c>
      <c r="C28" s="48">
        <f t="shared" si="0"/>
        <v>5321.666666666667</v>
      </c>
      <c r="D28" s="48">
        <v>6386</v>
      </c>
      <c r="F28" s="51" t="s">
        <v>16</v>
      </c>
      <c r="G28" s="18">
        <v>231</v>
      </c>
      <c r="H28" s="18">
        <f>Tableau1[[#This Row],[TARIF TTC]]/1.2</f>
        <v>192.5</v>
      </c>
      <c r="Q28" s="36" t="s">
        <v>292</v>
      </c>
      <c r="R28" s="37" t="s">
        <v>58</v>
      </c>
      <c r="S28" s="109">
        <v>419.73</v>
      </c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</row>
    <row r="29" spans="1:42">
      <c r="A29" s="36" t="s">
        <v>0</v>
      </c>
      <c r="B29" s="37" t="s">
        <v>58</v>
      </c>
      <c r="C29" s="48">
        <f t="shared" si="0"/>
        <v>5360</v>
      </c>
      <c r="D29" s="48">
        <v>6432</v>
      </c>
      <c r="F29" s="11" t="s">
        <v>17</v>
      </c>
      <c r="G29" s="18">
        <v>193</v>
      </c>
      <c r="H29" s="18">
        <f>Tableau1[[#This Row],[TARIF TTC]]/1.2</f>
        <v>160.83333333333334</v>
      </c>
      <c r="Q29" s="36" t="s">
        <v>292</v>
      </c>
      <c r="R29" s="37" t="s">
        <v>59</v>
      </c>
      <c r="S29" s="109">
        <v>419.73</v>
      </c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</row>
    <row r="30" spans="1:42">
      <c r="A30" s="36" t="s">
        <v>0</v>
      </c>
      <c r="B30" s="37" t="s">
        <v>59</v>
      </c>
      <c r="C30" s="48">
        <f t="shared" si="0"/>
        <v>5396.666666666667</v>
      </c>
      <c r="D30" s="48">
        <v>6476</v>
      </c>
      <c r="F30" s="11" t="s">
        <v>18</v>
      </c>
      <c r="G30" s="18">
        <v>386</v>
      </c>
      <c r="H30" s="18">
        <f>Tableau1[[#This Row],[TARIF TTC]]/1.2</f>
        <v>321.66666666666669</v>
      </c>
      <c r="Q30" s="36" t="s">
        <v>292</v>
      </c>
      <c r="R30" s="37" t="s">
        <v>60</v>
      </c>
      <c r="S30" s="109">
        <v>419.73</v>
      </c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</row>
    <row r="31" spans="1:42">
      <c r="A31" s="36" t="s">
        <v>0</v>
      </c>
      <c r="B31" s="37" t="s">
        <v>60</v>
      </c>
      <c r="C31" s="48">
        <f t="shared" si="0"/>
        <v>5435</v>
      </c>
      <c r="D31" s="48">
        <v>6522</v>
      </c>
      <c r="F31" s="12" t="s">
        <v>7</v>
      </c>
      <c r="G31" s="18">
        <v>3326</v>
      </c>
      <c r="H31" s="18">
        <f>Tableau1[[#This Row],[TARIF TTC]]/1.2</f>
        <v>2771.666666666667</v>
      </c>
      <c r="Q31" s="36" t="s">
        <v>292</v>
      </c>
      <c r="R31" s="37" t="s">
        <v>61</v>
      </c>
      <c r="S31" s="109">
        <v>419.73</v>
      </c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</row>
    <row r="32" spans="1:42">
      <c r="A32" s="36" t="s">
        <v>0</v>
      </c>
      <c r="B32" s="37" t="s">
        <v>61</v>
      </c>
      <c r="C32" s="48">
        <f t="shared" si="0"/>
        <v>5474.166666666667</v>
      </c>
      <c r="D32" s="48">
        <v>6569</v>
      </c>
      <c r="F32" s="12" t="s">
        <v>12</v>
      </c>
      <c r="G32" s="18">
        <v>833</v>
      </c>
      <c r="H32" s="18">
        <f>Tableau1[[#This Row],[TARIF TTC]]/1.2</f>
        <v>694.16666666666674</v>
      </c>
      <c r="Q32" s="36" t="s">
        <v>292</v>
      </c>
      <c r="R32" s="37" t="s">
        <v>62</v>
      </c>
      <c r="S32" s="109">
        <v>419.73</v>
      </c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</row>
    <row r="33" spans="1:42">
      <c r="A33" s="36" t="s">
        <v>0</v>
      </c>
      <c r="B33" s="37" t="s">
        <v>62</v>
      </c>
      <c r="C33" s="48">
        <f t="shared" si="0"/>
        <v>5511.666666666667</v>
      </c>
      <c r="D33" s="48">
        <v>6614</v>
      </c>
      <c r="F33" s="12" t="s">
        <v>13</v>
      </c>
      <c r="G33" s="18">
        <v>499</v>
      </c>
      <c r="H33" s="18">
        <f>Tableau1[[#This Row],[TARIF TTC]]/1.2</f>
        <v>415.83333333333337</v>
      </c>
      <c r="Q33" s="36" t="s">
        <v>292</v>
      </c>
      <c r="R33" s="37" t="s">
        <v>63</v>
      </c>
      <c r="S33" s="109">
        <v>419.73</v>
      </c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</row>
    <row r="34" spans="1:42">
      <c r="A34" s="36" t="s">
        <v>0</v>
      </c>
      <c r="B34" s="37" t="s">
        <v>63</v>
      </c>
      <c r="C34" s="48">
        <f t="shared" si="0"/>
        <v>5284.166666666667</v>
      </c>
      <c r="D34" s="48">
        <v>6341</v>
      </c>
      <c r="F34" s="12" t="s">
        <v>14</v>
      </c>
      <c r="G34" s="18">
        <v>161</v>
      </c>
      <c r="H34" s="18">
        <f>Tableau1[[#This Row],[TARIF TTC]]/1.2</f>
        <v>134.16666666666669</v>
      </c>
      <c r="Q34" s="36" t="s">
        <v>292</v>
      </c>
      <c r="R34" s="37" t="s">
        <v>64</v>
      </c>
      <c r="S34" s="109">
        <v>419.73</v>
      </c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</row>
    <row r="35" spans="1:42">
      <c r="A35" s="36" t="s">
        <v>0</v>
      </c>
      <c r="B35" s="37" t="s">
        <v>64</v>
      </c>
      <c r="C35" s="48">
        <f t="shared" si="0"/>
        <v>5321.666666666667</v>
      </c>
      <c r="D35" s="48">
        <v>6386</v>
      </c>
      <c r="F35" s="2" t="s">
        <v>19</v>
      </c>
      <c r="G35" s="18">
        <v>311</v>
      </c>
      <c r="H35" s="18">
        <f>Tableau1[[#This Row],[TARIF TTC]]/1.2</f>
        <v>259.16666666666669</v>
      </c>
      <c r="Q35" s="36" t="s">
        <v>292</v>
      </c>
      <c r="R35" s="37" t="s">
        <v>65</v>
      </c>
      <c r="S35" s="109">
        <v>419.73</v>
      </c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</row>
    <row r="36" spans="1:42">
      <c r="A36" s="36" t="s">
        <v>0</v>
      </c>
      <c r="B36" s="37" t="s">
        <v>65</v>
      </c>
      <c r="C36" s="48">
        <f t="shared" si="0"/>
        <v>5360</v>
      </c>
      <c r="D36" s="48">
        <v>6432</v>
      </c>
      <c r="Q36" s="36" t="s">
        <v>292</v>
      </c>
      <c r="R36" s="37" t="s">
        <v>66</v>
      </c>
      <c r="S36" s="109">
        <v>419.73</v>
      </c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</row>
    <row r="37" spans="1:42">
      <c r="A37" s="36" t="s">
        <v>0</v>
      </c>
      <c r="B37" s="37" t="s">
        <v>66</v>
      </c>
      <c r="C37" s="48">
        <f t="shared" si="0"/>
        <v>5396.666666666667</v>
      </c>
      <c r="D37" s="48">
        <v>6476</v>
      </c>
      <c r="Q37" s="36" t="s">
        <v>292</v>
      </c>
      <c r="R37" s="37" t="s">
        <v>67</v>
      </c>
      <c r="S37" s="109">
        <v>419.73</v>
      </c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</row>
    <row r="38" spans="1:42">
      <c r="A38" s="36" t="s">
        <v>0</v>
      </c>
      <c r="B38" s="37" t="s">
        <v>67</v>
      </c>
      <c r="C38" s="48">
        <f t="shared" si="0"/>
        <v>5435</v>
      </c>
      <c r="D38" s="48">
        <v>6522</v>
      </c>
      <c r="Q38" s="36" t="s">
        <v>292</v>
      </c>
      <c r="R38" s="37" t="s">
        <v>68</v>
      </c>
      <c r="S38" s="109">
        <v>419.73</v>
      </c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</row>
    <row r="39" spans="1:42">
      <c r="A39" s="36" t="s">
        <v>0</v>
      </c>
      <c r="B39" s="37" t="s">
        <v>68</v>
      </c>
      <c r="C39" s="48">
        <f t="shared" si="0"/>
        <v>5474.166666666667</v>
      </c>
      <c r="D39" s="48">
        <v>6569</v>
      </c>
      <c r="Q39" s="36" t="s">
        <v>292</v>
      </c>
      <c r="R39" s="37" t="s">
        <v>69</v>
      </c>
      <c r="S39" s="109">
        <v>419.73</v>
      </c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</row>
    <row r="40" spans="1:42">
      <c r="A40" s="36" t="s">
        <v>0</v>
      </c>
      <c r="B40" s="37" t="s">
        <v>69</v>
      </c>
      <c r="C40" s="48">
        <f t="shared" si="0"/>
        <v>5511.666666666667</v>
      </c>
      <c r="D40" s="48">
        <v>6614</v>
      </c>
      <c r="Q40" s="36" t="s">
        <v>292</v>
      </c>
      <c r="R40" s="37" t="s">
        <v>70</v>
      </c>
      <c r="S40" s="109">
        <v>419.73</v>
      </c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</row>
    <row r="41" spans="1:42">
      <c r="A41" s="36" t="s">
        <v>0</v>
      </c>
      <c r="B41" s="37" t="s">
        <v>70</v>
      </c>
      <c r="C41" s="48">
        <f t="shared" si="0"/>
        <v>5551.666666666667</v>
      </c>
      <c r="D41" s="48">
        <v>6662</v>
      </c>
      <c r="Q41" s="36" t="s">
        <v>292</v>
      </c>
      <c r="R41" s="37" t="s">
        <v>71</v>
      </c>
      <c r="S41" s="109">
        <v>419.73</v>
      </c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</row>
    <row r="42" spans="1:42">
      <c r="A42" s="36" t="s">
        <v>0</v>
      </c>
      <c r="B42" s="37" t="s">
        <v>71</v>
      </c>
      <c r="C42" s="48">
        <f t="shared" si="0"/>
        <v>5781.666666666667</v>
      </c>
      <c r="D42" s="48">
        <v>6938</v>
      </c>
      <c r="Q42" s="36" t="s">
        <v>292</v>
      </c>
      <c r="R42" s="37" t="s">
        <v>72</v>
      </c>
      <c r="S42" s="109">
        <v>419.73</v>
      </c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</row>
    <row r="43" spans="1:42">
      <c r="A43" s="36" t="s">
        <v>0</v>
      </c>
      <c r="B43" s="37" t="s">
        <v>72</v>
      </c>
      <c r="C43" s="48">
        <f t="shared" si="0"/>
        <v>5321.666666666667</v>
      </c>
      <c r="D43" s="48">
        <v>6386</v>
      </c>
      <c r="Q43" s="36" t="s">
        <v>292</v>
      </c>
      <c r="R43" s="37" t="s">
        <v>73</v>
      </c>
      <c r="S43" s="109">
        <v>419.73</v>
      </c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</row>
    <row r="44" spans="1:42">
      <c r="A44" s="36" t="s">
        <v>0</v>
      </c>
      <c r="B44" s="37" t="s">
        <v>73</v>
      </c>
      <c r="C44" s="48">
        <f t="shared" si="0"/>
        <v>5360</v>
      </c>
      <c r="D44" s="48">
        <v>6432</v>
      </c>
      <c r="Q44" s="36" t="s">
        <v>292</v>
      </c>
      <c r="R44" s="37" t="s">
        <v>74</v>
      </c>
      <c r="S44" s="109">
        <v>419.73</v>
      </c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</row>
    <row r="45" spans="1:42">
      <c r="A45" s="36" t="s">
        <v>0</v>
      </c>
      <c r="B45" s="37" t="s">
        <v>74</v>
      </c>
      <c r="C45" s="48">
        <f t="shared" si="0"/>
        <v>5396.666666666667</v>
      </c>
      <c r="D45" s="48">
        <v>6476</v>
      </c>
      <c r="Q45" s="36" t="s">
        <v>292</v>
      </c>
      <c r="R45" s="37" t="s">
        <v>75</v>
      </c>
      <c r="S45" s="109">
        <v>419.73</v>
      </c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</row>
    <row r="46" spans="1:42">
      <c r="A46" s="36" t="s">
        <v>0</v>
      </c>
      <c r="B46" s="37" t="s">
        <v>75</v>
      </c>
      <c r="C46" s="48">
        <f t="shared" si="0"/>
        <v>5435</v>
      </c>
      <c r="D46" s="48">
        <v>6522</v>
      </c>
      <c r="Q46" s="36" t="s">
        <v>292</v>
      </c>
      <c r="R46" s="37" t="s">
        <v>76</v>
      </c>
      <c r="S46" s="109">
        <v>419.73</v>
      </c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</row>
    <row r="47" spans="1:42">
      <c r="A47" s="36" t="s">
        <v>0</v>
      </c>
      <c r="B47" s="37" t="s">
        <v>76</v>
      </c>
      <c r="C47" s="48">
        <f t="shared" si="0"/>
        <v>5474.166666666667</v>
      </c>
      <c r="D47" s="48">
        <v>6569</v>
      </c>
      <c r="Q47" s="36" t="s">
        <v>292</v>
      </c>
      <c r="R47" s="37" t="s">
        <v>77</v>
      </c>
      <c r="S47" s="109">
        <v>419.73</v>
      </c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</row>
    <row r="48" spans="1:42">
      <c r="A48" s="36" t="s">
        <v>0</v>
      </c>
      <c r="B48" s="37" t="s">
        <v>77</v>
      </c>
      <c r="C48" s="48">
        <f t="shared" si="0"/>
        <v>5511.666666666667</v>
      </c>
      <c r="D48" s="48">
        <v>6614</v>
      </c>
      <c r="Q48" s="36" t="s">
        <v>292</v>
      </c>
      <c r="R48" s="37" t="s">
        <v>78</v>
      </c>
      <c r="S48" s="109">
        <v>419.73</v>
      </c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</row>
    <row r="49" spans="1:42">
      <c r="A49" s="36" t="s">
        <v>0</v>
      </c>
      <c r="B49" s="37" t="s">
        <v>78</v>
      </c>
      <c r="C49" s="48">
        <f t="shared" si="0"/>
        <v>5551.666666666667</v>
      </c>
      <c r="D49" s="48">
        <v>6662</v>
      </c>
      <c r="Q49" s="36" t="s">
        <v>292</v>
      </c>
      <c r="R49" s="37" t="s">
        <v>79</v>
      </c>
      <c r="S49" s="109">
        <v>419.73</v>
      </c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</row>
    <row r="50" spans="1:42">
      <c r="A50" s="36" t="s">
        <v>0</v>
      </c>
      <c r="B50" s="37" t="s">
        <v>79</v>
      </c>
      <c r="C50" s="48">
        <f t="shared" si="0"/>
        <v>5781.666666666667</v>
      </c>
      <c r="D50" s="48">
        <v>6938</v>
      </c>
      <c r="Q50" s="36" t="s">
        <v>292</v>
      </c>
      <c r="R50" s="37" t="s">
        <v>80</v>
      </c>
      <c r="S50" s="109">
        <v>419.73</v>
      </c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42">
      <c r="A51" s="36" t="s">
        <v>0</v>
      </c>
      <c r="B51" s="37" t="s">
        <v>80</v>
      </c>
      <c r="C51" s="48">
        <f t="shared" si="0"/>
        <v>5975</v>
      </c>
      <c r="D51" s="48">
        <v>7170</v>
      </c>
      <c r="Q51" s="36" t="s">
        <v>292</v>
      </c>
      <c r="R51" s="37" t="s">
        <v>81</v>
      </c>
      <c r="S51" s="109">
        <v>419.73</v>
      </c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42">
      <c r="A52" s="36" t="s">
        <v>0</v>
      </c>
      <c r="B52" s="37" t="s">
        <v>81</v>
      </c>
      <c r="C52" s="48">
        <f t="shared" si="0"/>
        <v>6265</v>
      </c>
      <c r="D52" s="48">
        <v>7518</v>
      </c>
      <c r="Q52" s="36" t="s">
        <v>292</v>
      </c>
      <c r="R52" s="37" t="s">
        <v>83</v>
      </c>
      <c r="S52" s="109">
        <v>419.73</v>
      </c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42">
      <c r="A53" s="36" t="s">
        <v>0</v>
      </c>
      <c r="B53" s="37" t="s">
        <v>83</v>
      </c>
      <c r="C53" s="48">
        <f t="shared" si="0"/>
        <v>5360</v>
      </c>
      <c r="D53" s="48">
        <v>6432</v>
      </c>
      <c r="Q53" s="36" t="s">
        <v>292</v>
      </c>
      <c r="R53" s="37" t="s">
        <v>84</v>
      </c>
      <c r="S53" s="109">
        <v>419.73</v>
      </c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42">
      <c r="A54" s="36" t="s">
        <v>0</v>
      </c>
      <c r="B54" s="37" t="s">
        <v>84</v>
      </c>
      <c r="C54" s="48">
        <f t="shared" si="0"/>
        <v>5396.666666666667</v>
      </c>
      <c r="D54" s="48">
        <v>6476</v>
      </c>
      <c r="Q54" s="36" t="s">
        <v>292</v>
      </c>
      <c r="R54" s="37" t="s">
        <v>85</v>
      </c>
      <c r="S54" s="109">
        <v>419.73</v>
      </c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</row>
    <row r="55" spans="1:42">
      <c r="A55" s="36" t="s">
        <v>0</v>
      </c>
      <c r="B55" s="37" t="s">
        <v>85</v>
      </c>
      <c r="C55" s="48">
        <f t="shared" si="0"/>
        <v>5435</v>
      </c>
      <c r="D55" s="48">
        <v>6522</v>
      </c>
      <c r="Q55" s="36" t="s">
        <v>292</v>
      </c>
      <c r="R55" s="37" t="s">
        <v>86</v>
      </c>
      <c r="S55" s="109">
        <v>419.73</v>
      </c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</row>
    <row r="56" spans="1:42">
      <c r="A56" s="36" t="s">
        <v>0</v>
      </c>
      <c r="B56" s="37" t="s">
        <v>86</v>
      </c>
      <c r="C56" s="48">
        <f t="shared" si="0"/>
        <v>5474.166666666667</v>
      </c>
      <c r="D56" s="48">
        <v>6569</v>
      </c>
      <c r="Q56" s="36" t="s">
        <v>292</v>
      </c>
      <c r="R56" s="37" t="s">
        <v>87</v>
      </c>
      <c r="S56" s="109">
        <v>419.73</v>
      </c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42">
      <c r="A57" s="36" t="s">
        <v>0</v>
      </c>
      <c r="B57" s="37" t="s">
        <v>87</v>
      </c>
      <c r="C57" s="48">
        <f t="shared" si="0"/>
        <v>5511.666666666667</v>
      </c>
      <c r="D57" s="48">
        <v>6614</v>
      </c>
      <c r="Q57" s="36" t="s">
        <v>292</v>
      </c>
      <c r="R57" s="37" t="s">
        <v>88</v>
      </c>
      <c r="S57" s="109">
        <v>419.73</v>
      </c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</row>
    <row r="58" spans="1:42">
      <c r="A58" s="36" t="s">
        <v>0</v>
      </c>
      <c r="B58" s="37" t="s">
        <v>88</v>
      </c>
      <c r="C58" s="48">
        <f t="shared" si="0"/>
        <v>5551.666666666667</v>
      </c>
      <c r="D58" s="48">
        <v>6662</v>
      </c>
      <c r="Q58" s="36" t="s">
        <v>292</v>
      </c>
      <c r="R58" s="37" t="s">
        <v>89</v>
      </c>
      <c r="S58" s="109">
        <v>419.73</v>
      </c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</row>
    <row r="59" spans="1:42">
      <c r="A59" s="36" t="s">
        <v>0</v>
      </c>
      <c r="B59" s="37" t="s">
        <v>89</v>
      </c>
      <c r="C59" s="48">
        <f t="shared" si="0"/>
        <v>5781.666666666667</v>
      </c>
      <c r="D59" s="48">
        <v>6938</v>
      </c>
      <c r="Q59" s="36" t="s">
        <v>292</v>
      </c>
      <c r="R59" s="37" t="s">
        <v>90</v>
      </c>
      <c r="S59" s="109">
        <v>419.73</v>
      </c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</row>
    <row r="60" spans="1:42">
      <c r="A60" s="36" t="s">
        <v>0</v>
      </c>
      <c r="B60" s="37" t="s">
        <v>90</v>
      </c>
      <c r="C60" s="48">
        <f t="shared" si="0"/>
        <v>5975</v>
      </c>
      <c r="D60" s="48">
        <v>7170</v>
      </c>
      <c r="Q60" s="36" t="s">
        <v>292</v>
      </c>
      <c r="R60" s="37" t="s">
        <v>91</v>
      </c>
      <c r="S60" s="109">
        <v>419.73</v>
      </c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</row>
    <row r="61" spans="1:42">
      <c r="A61" s="36" t="s">
        <v>0</v>
      </c>
      <c r="B61" s="37" t="s">
        <v>91</v>
      </c>
      <c r="C61" s="48">
        <f t="shared" si="0"/>
        <v>6265</v>
      </c>
      <c r="D61" s="48">
        <v>7518</v>
      </c>
      <c r="Q61" s="36" t="s">
        <v>292</v>
      </c>
      <c r="R61" s="37" t="s">
        <v>82</v>
      </c>
      <c r="S61" s="109">
        <v>419.73</v>
      </c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</row>
    <row r="62" spans="1:42">
      <c r="A62" s="36" t="s">
        <v>0</v>
      </c>
      <c r="B62" s="37" t="s">
        <v>82</v>
      </c>
      <c r="C62" s="48">
        <f t="shared" si="0"/>
        <v>6553.3333333333339</v>
      </c>
      <c r="D62" s="48">
        <v>7864</v>
      </c>
      <c r="Q62" s="36" t="s">
        <v>292</v>
      </c>
      <c r="R62" s="37" t="s">
        <v>92</v>
      </c>
      <c r="S62" s="109">
        <v>419.73</v>
      </c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</row>
    <row r="63" spans="1:42">
      <c r="A63" s="36" t="s">
        <v>0</v>
      </c>
      <c r="B63" s="37" t="s">
        <v>92</v>
      </c>
      <c r="C63" s="48">
        <f t="shared" si="0"/>
        <v>5396.666666666667</v>
      </c>
      <c r="D63" s="48">
        <v>6476</v>
      </c>
      <c r="Q63" s="36" t="s">
        <v>292</v>
      </c>
      <c r="R63" s="37" t="s">
        <v>93</v>
      </c>
      <c r="S63" s="109">
        <v>419.73</v>
      </c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42">
      <c r="A64" s="36" t="s">
        <v>0</v>
      </c>
      <c r="B64" s="37" t="s">
        <v>93</v>
      </c>
      <c r="C64" s="48">
        <f t="shared" si="0"/>
        <v>5435</v>
      </c>
      <c r="D64" s="48">
        <v>6522</v>
      </c>
      <c r="Q64" s="36" t="s">
        <v>292</v>
      </c>
      <c r="R64" s="37" t="s">
        <v>235</v>
      </c>
      <c r="S64" s="109">
        <v>419.73</v>
      </c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</row>
    <row r="65" spans="1:42">
      <c r="A65" s="36" t="s">
        <v>0</v>
      </c>
      <c r="B65" s="37" t="s">
        <v>235</v>
      </c>
      <c r="C65" s="48">
        <f t="shared" si="0"/>
        <v>5474.166666666667</v>
      </c>
      <c r="D65" s="48">
        <v>6569</v>
      </c>
      <c r="Q65" s="36" t="s">
        <v>292</v>
      </c>
      <c r="R65" s="37" t="s">
        <v>95</v>
      </c>
      <c r="S65" s="109">
        <v>419.73</v>
      </c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>
      <c r="A66" s="36" t="s">
        <v>0</v>
      </c>
      <c r="B66" s="37" t="s">
        <v>95</v>
      </c>
      <c r="C66" s="48">
        <f t="shared" si="0"/>
        <v>5511.666666666667</v>
      </c>
      <c r="D66" s="48">
        <v>6614</v>
      </c>
      <c r="Q66" s="36" t="s">
        <v>292</v>
      </c>
      <c r="R66" s="37" t="s">
        <v>96</v>
      </c>
      <c r="S66" s="109">
        <v>419.73</v>
      </c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>
      <c r="A67" s="36" t="s">
        <v>0</v>
      </c>
      <c r="B67" s="37" t="s">
        <v>96</v>
      </c>
      <c r="C67" s="48">
        <f t="shared" si="0"/>
        <v>5551.666666666667</v>
      </c>
      <c r="D67" s="48">
        <v>6662</v>
      </c>
      <c r="Q67" s="36" t="s">
        <v>292</v>
      </c>
      <c r="R67" s="37" t="s">
        <v>97</v>
      </c>
      <c r="S67" s="109">
        <v>419.73</v>
      </c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>
      <c r="A68" s="36" t="s">
        <v>0</v>
      </c>
      <c r="B68" s="37" t="s">
        <v>97</v>
      </c>
      <c r="C68" s="48">
        <f t="shared" ref="C68:C131" si="1">D68/1.2</f>
        <v>5781.666666666667</v>
      </c>
      <c r="D68" s="48">
        <v>6938</v>
      </c>
      <c r="Q68" s="36" t="s">
        <v>292</v>
      </c>
      <c r="R68" s="37" t="s">
        <v>98</v>
      </c>
      <c r="S68" s="109">
        <v>419.73</v>
      </c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>
      <c r="A69" s="36" t="s">
        <v>0</v>
      </c>
      <c r="B69" s="37" t="s">
        <v>98</v>
      </c>
      <c r="C69" s="48">
        <f t="shared" si="1"/>
        <v>5975</v>
      </c>
      <c r="D69" s="48">
        <v>7170</v>
      </c>
      <c r="Q69" s="36" t="s">
        <v>292</v>
      </c>
      <c r="R69" s="37" t="s">
        <v>99</v>
      </c>
      <c r="S69" s="109">
        <v>419.73</v>
      </c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>
      <c r="A70" s="36" t="s">
        <v>0</v>
      </c>
      <c r="B70" s="37" t="s">
        <v>99</v>
      </c>
      <c r="C70" s="48">
        <f t="shared" si="1"/>
        <v>6265</v>
      </c>
      <c r="D70" s="48">
        <v>7518</v>
      </c>
      <c r="Q70" s="36" t="s">
        <v>292</v>
      </c>
      <c r="R70" s="37" t="s">
        <v>100</v>
      </c>
      <c r="S70" s="109">
        <v>419.73</v>
      </c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>
      <c r="A71" s="36" t="s">
        <v>0</v>
      </c>
      <c r="B71" s="37" t="s">
        <v>100</v>
      </c>
      <c r="C71" s="48">
        <f t="shared" si="1"/>
        <v>6553.3333333333339</v>
      </c>
      <c r="D71" s="48">
        <v>7864</v>
      </c>
      <c r="Q71" s="36" t="s">
        <v>292</v>
      </c>
      <c r="R71" s="37" t="s">
        <v>101</v>
      </c>
      <c r="S71" s="109">
        <v>419.73</v>
      </c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>
      <c r="A72" s="36" t="s">
        <v>0</v>
      </c>
      <c r="B72" s="37" t="s">
        <v>101</v>
      </c>
      <c r="C72" s="48">
        <f t="shared" si="1"/>
        <v>6883.3333333333339</v>
      </c>
      <c r="D72" s="48">
        <v>8260</v>
      </c>
      <c r="Q72" s="36" t="s">
        <v>292</v>
      </c>
      <c r="R72" s="37" t="s">
        <v>102</v>
      </c>
      <c r="S72" s="109">
        <v>419.73</v>
      </c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>
      <c r="A73" s="36" t="s">
        <v>0</v>
      </c>
      <c r="B73" s="37" t="s">
        <v>102</v>
      </c>
      <c r="C73" s="48">
        <f t="shared" si="1"/>
        <v>5435</v>
      </c>
      <c r="D73" s="48">
        <v>6522</v>
      </c>
      <c r="Q73" s="36" t="s">
        <v>292</v>
      </c>
      <c r="R73" s="37" t="s">
        <v>103</v>
      </c>
      <c r="S73" s="109">
        <v>419.73</v>
      </c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>
      <c r="A74" s="36" t="s">
        <v>0</v>
      </c>
      <c r="B74" s="37" t="s">
        <v>103</v>
      </c>
      <c r="C74" s="48">
        <f t="shared" si="1"/>
        <v>5474.166666666667</v>
      </c>
      <c r="D74" s="48">
        <v>6569</v>
      </c>
      <c r="Q74" s="36" t="s">
        <v>292</v>
      </c>
      <c r="R74" s="37" t="s">
        <v>104</v>
      </c>
      <c r="S74" s="109">
        <v>419.73</v>
      </c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  <row r="75" spans="1:42">
      <c r="A75" s="36" t="s">
        <v>0</v>
      </c>
      <c r="B75" s="37" t="s">
        <v>104</v>
      </c>
      <c r="C75" s="48">
        <f t="shared" si="1"/>
        <v>5511.666666666667</v>
      </c>
      <c r="D75" s="48">
        <v>6614</v>
      </c>
      <c r="Q75" s="36" t="s">
        <v>292</v>
      </c>
      <c r="R75" s="37" t="s">
        <v>105</v>
      </c>
      <c r="S75" s="109">
        <v>419.73</v>
      </c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</row>
    <row r="76" spans="1:42">
      <c r="A76" s="36" t="s">
        <v>0</v>
      </c>
      <c r="B76" s="37" t="s">
        <v>105</v>
      </c>
      <c r="C76" s="48">
        <f t="shared" si="1"/>
        <v>5551.666666666667</v>
      </c>
      <c r="D76" s="48">
        <v>6662</v>
      </c>
      <c r="Q76" s="36" t="s">
        <v>292</v>
      </c>
      <c r="R76" s="37" t="s">
        <v>106</v>
      </c>
      <c r="S76" s="109">
        <v>419.73</v>
      </c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>
      <c r="A77" s="36" t="s">
        <v>0</v>
      </c>
      <c r="B77" s="37" t="s">
        <v>106</v>
      </c>
      <c r="C77" s="48">
        <f t="shared" si="1"/>
        <v>5781.666666666667</v>
      </c>
      <c r="D77" s="48">
        <v>6938</v>
      </c>
      <c r="Q77" s="36" t="s">
        <v>292</v>
      </c>
      <c r="R77" s="37" t="s">
        <v>107</v>
      </c>
      <c r="S77" s="109">
        <v>419.73</v>
      </c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</row>
    <row r="78" spans="1:42">
      <c r="A78" s="36" t="s">
        <v>0</v>
      </c>
      <c r="B78" s="37" t="s">
        <v>107</v>
      </c>
      <c r="C78" s="48">
        <f t="shared" si="1"/>
        <v>5975</v>
      </c>
      <c r="D78" s="48">
        <v>7170</v>
      </c>
      <c r="Q78" s="36" t="s">
        <v>292</v>
      </c>
      <c r="R78" s="37" t="s">
        <v>108</v>
      </c>
      <c r="S78" s="109">
        <v>419.73</v>
      </c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</row>
    <row r="79" spans="1:42">
      <c r="A79" s="36" t="s">
        <v>0</v>
      </c>
      <c r="B79" s="37" t="s">
        <v>108</v>
      </c>
      <c r="C79" s="48">
        <f t="shared" si="1"/>
        <v>6265</v>
      </c>
      <c r="D79" s="48">
        <v>7518</v>
      </c>
      <c r="Q79" s="36" t="s">
        <v>292</v>
      </c>
      <c r="R79" s="37" t="s">
        <v>109</v>
      </c>
      <c r="S79" s="109">
        <v>419.73</v>
      </c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</row>
    <row r="80" spans="1:42">
      <c r="A80" s="36" t="s">
        <v>0</v>
      </c>
      <c r="B80" s="37" t="s">
        <v>109</v>
      </c>
      <c r="C80" s="48">
        <f t="shared" si="1"/>
        <v>6553.3333333333339</v>
      </c>
      <c r="D80" s="48">
        <v>7864</v>
      </c>
      <c r="Q80" s="36" t="s">
        <v>292</v>
      </c>
      <c r="R80" s="37" t="s">
        <v>110</v>
      </c>
      <c r="S80" s="109">
        <v>419.73</v>
      </c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</row>
    <row r="81" spans="1:42">
      <c r="A81" s="36" t="s">
        <v>0</v>
      </c>
      <c r="B81" s="37" t="s">
        <v>110</v>
      </c>
      <c r="C81" s="48">
        <f t="shared" si="1"/>
        <v>6883.3333333333339</v>
      </c>
      <c r="D81" s="48">
        <v>8260</v>
      </c>
      <c r="Q81" s="36" t="s">
        <v>292</v>
      </c>
      <c r="R81" s="37" t="s">
        <v>111</v>
      </c>
      <c r="S81" s="109">
        <v>419.73</v>
      </c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</row>
    <row r="82" spans="1:42">
      <c r="A82" s="36" t="s">
        <v>0</v>
      </c>
      <c r="B82" s="37" t="s">
        <v>111</v>
      </c>
      <c r="C82" s="48">
        <f t="shared" si="1"/>
        <v>7131.666666666667</v>
      </c>
      <c r="D82" s="48">
        <v>8558</v>
      </c>
      <c r="Q82" s="36" t="s">
        <v>292</v>
      </c>
      <c r="R82" s="37" t="s">
        <v>112</v>
      </c>
      <c r="S82" s="109">
        <v>419.73</v>
      </c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</row>
    <row r="83" spans="1:42">
      <c r="A83" s="36" t="s">
        <v>0</v>
      </c>
      <c r="B83" s="37" t="s">
        <v>112</v>
      </c>
      <c r="C83" s="48">
        <f t="shared" si="1"/>
        <v>5474.166666666667</v>
      </c>
      <c r="D83" s="48">
        <v>6569</v>
      </c>
      <c r="Q83" s="36" t="s">
        <v>292</v>
      </c>
      <c r="R83" s="37" t="s">
        <v>113</v>
      </c>
      <c r="S83" s="109">
        <v>419.73</v>
      </c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</row>
    <row r="84" spans="1:42">
      <c r="A84" s="36" t="s">
        <v>0</v>
      </c>
      <c r="B84" s="37" t="s">
        <v>113</v>
      </c>
      <c r="C84" s="48">
        <f t="shared" si="1"/>
        <v>5511.666666666667</v>
      </c>
      <c r="D84" s="48">
        <v>6614</v>
      </c>
      <c r="Q84" s="36" t="s">
        <v>292</v>
      </c>
      <c r="R84" s="37" t="s">
        <v>114</v>
      </c>
      <c r="S84" s="109">
        <v>419.73</v>
      </c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</row>
    <row r="85" spans="1:42">
      <c r="A85" s="36" t="s">
        <v>0</v>
      </c>
      <c r="B85" s="37" t="s">
        <v>114</v>
      </c>
      <c r="C85" s="48">
        <f t="shared" si="1"/>
        <v>5551.666666666667</v>
      </c>
      <c r="D85" s="48">
        <v>6662</v>
      </c>
      <c r="Q85" s="36" t="s">
        <v>292</v>
      </c>
      <c r="R85" s="37" t="s">
        <v>115</v>
      </c>
      <c r="S85" s="109">
        <v>419.73</v>
      </c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>
      <c r="A86" s="36" t="s">
        <v>0</v>
      </c>
      <c r="B86" s="37" t="s">
        <v>115</v>
      </c>
      <c r="C86" s="48">
        <f t="shared" si="1"/>
        <v>5781.666666666667</v>
      </c>
      <c r="D86" s="48">
        <v>6938</v>
      </c>
      <c r="Q86" s="36" t="s">
        <v>292</v>
      </c>
      <c r="R86" s="37" t="s">
        <v>116</v>
      </c>
      <c r="S86" s="109">
        <v>419.73</v>
      </c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</row>
    <row r="87" spans="1:42">
      <c r="A87" s="36" t="s">
        <v>0</v>
      </c>
      <c r="B87" s="37" t="s">
        <v>116</v>
      </c>
      <c r="C87" s="48">
        <f t="shared" si="1"/>
        <v>5975</v>
      </c>
      <c r="D87" s="48">
        <v>7170</v>
      </c>
      <c r="Q87" s="36" t="s">
        <v>292</v>
      </c>
      <c r="R87" s="37" t="s">
        <v>117</v>
      </c>
      <c r="S87" s="109">
        <v>419.73</v>
      </c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>
      <c r="A88" s="36" t="s">
        <v>0</v>
      </c>
      <c r="B88" s="37" t="s">
        <v>117</v>
      </c>
      <c r="C88" s="48">
        <f t="shared" si="1"/>
        <v>6265</v>
      </c>
      <c r="D88" s="48">
        <v>7518</v>
      </c>
      <c r="Q88" s="36" t="s">
        <v>292</v>
      </c>
      <c r="R88" s="37" t="s">
        <v>118</v>
      </c>
      <c r="S88" s="109">
        <v>419.73</v>
      </c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</row>
    <row r="89" spans="1:42">
      <c r="A89" s="36" t="s">
        <v>0</v>
      </c>
      <c r="B89" s="37" t="s">
        <v>118</v>
      </c>
      <c r="C89" s="48">
        <f t="shared" si="1"/>
        <v>6553.3333333333339</v>
      </c>
      <c r="D89" s="48">
        <v>7864</v>
      </c>
      <c r="Q89" s="36" t="s">
        <v>292</v>
      </c>
      <c r="R89" s="37" t="s">
        <v>119</v>
      </c>
      <c r="S89" s="109">
        <v>419.73</v>
      </c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</row>
    <row r="90" spans="1:42">
      <c r="A90" s="36" t="s">
        <v>0</v>
      </c>
      <c r="B90" s="37" t="s">
        <v>119</v>
      </c>
      <c r="C90" s="48">
        <f t="shared" si="1"/>
        <v>6883.3333333333339</v>
      </c>
      <c r="D90" s="48">
        <v>8260</v>
      </c>
      <c r="Q90" s="36" t="s">
        <v>292</v>
      </c>
      <c r="R90" s="37" t="s">
        <v>120</v>
      </c>
      <c r="S90" s="109">
        <v>419.73</v>
      </c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</row>
    <row r="91" spans="1:42">
      <c r="A91" s="36" t="s">
        <v>0</v>
      </c>
      <c r="B91" s="37" t="s">
        <v>120</v>
      </c>
      <c r="C91" s="48">
        <f t="shared" si="1"/>
        <v>7131.666666666667</v>
      </c>
      <c r="D91" s="48">
        <v>8558</v>
      </c>
      <c r="Q91" s="36" t="s">
        <v>292</v>
      </c>
      <c r="R91" s="37" t="s">
        <v>121</v>
      </c>
      <c r="S91" s="109">
        <v>419.73</v>
      </c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>
      <c r="A92" s="36" t="s">
        <v>0</v>
      </c>
      <c r="B92" s="37" t="s">
        <v>121</v>
      </c>
      <c r="C92" s="48">
        <f t="shared" si="1"/>
        <v>7421.666666666667</v>
      </c>
      <c r="D92" s="48">
        <v>8906</v>
      </c>
      <c r="Q92" s="36" t="s">
        <v>292</v>
      </c>
      <c r="R92" s="37" t="s">
        <v>122</v>
      </c>
      <c r="S92" s="109">
        <v>419.73</v>
      </c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>
      <c r="A93" s="36" t="s">
        <v>0</v>
      </c>
      <c r="B93" s="37" t="s">
        <v>122</v>
      </c>
      <c r="C93" s="48">
        <f t="shared" si="1"/>
        <v>5511.666666666667</v>
      </c>
      <c r="D93" s="48">
        <v>6614</v>
      </c>
      <c r="Q93" s="36" t="s">
        <v>292</v>
      </c>
      <c r="R93" s="37" t="s">
        <v>123</v>
      </c>
      <c r="S93" s="109">
        <v>419.73</v>
      </c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>
      <c r="A94" s="36" t="s">
        <v>0</v>
      </c>
      <c r="B94" s="37" t="s">
        <v>123</v>
      </c>
      <c r="C94" s="48">
        <f t="shared" si="1"/>
        <v>5551.666666666667</v>
      </c>
      <c r="D94" s="48">
        <v>6662</v>
      </c>
      <c r="Q94" s="36" t="s">
        <v>292</v>
      </c>
      <c r="R94" s="37" t="s">
        <v>124</v>
      </c>
      <c r="S94" s="109">
        <v>419.73</v>
      </c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</row>
    <row r="95" spans="1:42">
      <c r="A95" s="36" t="s">
        <v>0</v>
      </c>
      <c r="B95" s="37" t="s">
        <v>124</v>
      </c>
      <c r="C95" s="48">
        <f t="shared" si="1"/>
        <v>5781.666666666667</v>
      </c>
      <c r="D95" s="48">
        <v>6938</v>
      </c>
      <c r="Q95" s="36" t="s">
        <v>292</v>
      </c>
      <c r="R95" s="37" t="s">
        <v>125</v>
      </c>
      <c r="S95" s="109">
        <v>419.73</v>
      </c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>
      <c r="A96" s="36" t="s">
        <v>0</v>
      </c>
      <c r="B96" s="37" t="s">
        <v>125</v>
      </c>
      <c r="C96" s="48">
        <f t="shared" si="1"/>
        <v>5975</v>
      </c>
      <c r="D96" s="48">
        <v>7170</v>
      </c>
      <c r="Q96" s="36" t="s">
        <v>292</v>
      </c>
      <c r="R96" s="37" t="s">
        <v>126</v>
      </c>
      <c r="S96" s="109">
        <v>419.73</v>
      </c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</row>
    <row r="97" spans="1:42">
      <c r="A97" s="36" t="s">
        <v>0</v>
      </c>
      <c r="B97" s="37" t="s">
        <v>126</v>
      </c>
      <c r="C97" s="48">
        <f t="shared" si="1"/>
        <v>6265</v>
      </c>
      <c r="D97" s="48">
        <v>7518</v>
      </c>
      <c r="Q97" s="36" t="s">
        <v>292</v>
      </c>
      <c r="R97" s="37" t="s">
        <v>127</v>
      </c>
      <c r="S97" s="109">
        <v>419.73</v>
      </c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</row>
    <row r="98" spans="1:42">
      <c r="A98" s="36" t="s">
        <v>0</v>
      </c>
      <c r="B98" s="37" t="s">
        <v>127</v>
      </c>
      <c r="C98" s="48">
        <f t="shared" si="1"/>
        <v>6553.3333333333339</v>
      </c>
      <c r="D98" s="48">
        <v>7864</v>
      </c>
      <c r="Q98" s="36" t="s">
        <v>292</v>
      </c>
      <c r="R98" s="37" t="s">
        <v>128</v>
      </c>
      <c r="S98" s="109">
        <v>419.73</v>
      </c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>
      <c r="A99" s="36" t="s">
        <v>0</v>
      </c>
      <c r="B99" s="37" t="s">
        <v>128</v>
      </c>
      <c r="C99" s="48">
        <f t="shared" si="1"/>
        <v>6883.3333333333339</v>
      </c>
      <c r="D99" s="48">
        <v>8260</v>
      </c>
      <c r="Q99" s="36" t="s">
        <v>292</v>
      </c>
      <c r="R99" s="37" t="s">
        <v>129</v>
      </c>
      <c r="S99" s="109">
        <v>419.73</v>
      </c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</row>
    <row r="100" spans="1:42">
      <c r="A100" s="36" t="s">
        <v>0</v>
      </c>
      <c r="B100" s="37" t="s">
        <v>129</v>
      </c>
      <c r="C100" s="48">
        <f t="shared" si="1"/>
        <v>7131.666666666667</v>
      </c>
      <c r="D100" s="48">
        <v>8558</v>
      </c>
      <c r="Q100" s="36" t="s">
        <v>292</v>
      </c>
      <c r="R100" s="37" t="s">
        <v>130</v>
      </c>
      <c r="S100" s="109">
        <v>419.73</v>
      </c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>
      <c r="A101" s="36" t="s">
        <v>0</v>
      </c>
      <c r="B101" s="37" t="s">
        <v>130</v>
      </c>
      <c r="C101" s="48">
        <f t="shared" si="1"/>
        <v>7421.666666666667</v>
      </c>
      <c r="D101" s="48">
        <v>8906</v>
      </c>
      <c r="Q101" s="36" t="s">
        <v>292</v>
      </c>
      <c r="R101" s="37" t="s">
        <v>131</v>
      </c>
      <c r="S101" s="109">
        <v>419.73</v>
      </c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>
      <c r="A102" s="36" t="s">
        <v>0</v>
      </c>
      <c r="B102" s="37" t="s">
        <v>131</v>
      </c>
      <c r="C102" s="48">
        <f t="shared" si="1"/>
        <v>7671.666666666667</v>
      </c>
      <c r="D102" s="48">
        <v>9206</v>
      </c>
      <c r="Q102" s="36" t="s">
        <v>292</v>
      </c>
      <c r="R102" s="37" t="s">
        <v>132</v>
      </c>
      <c r="S102" s="109">
        <v>419.73</v>
      </c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</row>
    <row r="103" spans="1:42">
      <c r="A103" s="36" t="s">
        <v>0</v>
      </c>
      <c r="B103" s="37" t="s">
        <v>132</v>
      </c>
      <c r="C103" s="48">
        <f t="shared" si="1"/>
        <v>5551.666666666667</v>
      </c>
      <c r="D103" s="48">
        <v>6662</v>
      </c>
      <c r="Q103" s="36" t="s">
        <v>292</v>
      </c>
      <c r="R103" s="37" t="s">
        <v>133</v>
      </c>
      <c r="S103" s="109">
        <v>419.73</v>
      </c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</row>
    <row r="104" spans="1:42">
      <c r="A104" s="36" t="s">
        <v>0</v>
      </c>
      <c r="B104" s="37" t="s">
        <v>133</v>
      </c>
      <c r="C104" s="48">
        <f t="shared" si="1"/>
        <v>5781.666666666667</v>
      </c>
      <c r="D104" s="48">
        <v>6938</v>
      </c>
      <c r="Q104" s="36" t="s">
        <v>292</v>
      </c>
      <c r="R104" s="37" t="s">
        <v>134</v>
      </c>
      <c r="S104" s="109">
        <v>419.73</v>
      </c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>
      <c r="A105" s="36" t="s">
        <v>0</v>
      </c>
      <c r="B105" s="37" t="s">
        <v>134</v>
      </c>
      <c r="C105" s="48">
        <f t="shared" si="1"/>
        <v>5975</v>
      </c>
      <c r="D105" s="48">
        <v>7170</v>
      </c>
      <c r="Q105" s="36" t="s">
        <v>292</v>
      </c>
      <c r="R105" s="37" t="s">
        <v>135</v>
      </c>
      <c r="S105" s="109">
        <v>419.73</v>
      </c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</row>
    <row r="106" spans="1:42">
      <c r="A106" s="36" t="s">
        <v>0</v>
      </c>
      <c r="B106" s="37" t="s">
        <v>135</v>
      </c>
      <c r="C106" s="48">
        <f t="shared" si="1"/>
        <v>6265</v>
      </c>
      <c r="D106" s="48">
        <v>7518</v>
      </c>
      <c r="Q106" s="36" t="s">
        <v>292</v>
      </c>
      <c r="R106" s="37" t="s">
        <v>136</v>
      </c>
      <c r="S106" s="109">
        <v>419.73</v>
      </c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>
      <c r="A107" s="36" t="s">
        <v>0</v>
      </c>
      <c r="B107" s="37" t="s">
        <v>136</v>
      </c>
      <c r="C107" s="48">
        <f t="shared" si="1"/>
        <v>6553.3333333333339</v>
      </c>
      <c r="D107" s="48">
        <v>7864</v>
      </c>
      <c r="Q107" s="36" t="s">
        <v>292</v>
      </c>
      <c r="R107" s="37" t="s">
        <v>137</v>
      </c>
      <c r="S107" s="109">
        <v>419.73</v>
      </c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>
      <c r="A108" s="36" t="s">
        <v>0</v>
      </c>
      <c r="B108" s="37" t="s">
        <v>137</v>
      </c>
      <c r="C108" s="48">
        <f t="shared" si="1"/>
        <v>6883.3333333333339</v>
      </c>
      <c r="D108" s="48">
        <v>8260</v>
      </c>
      <c r="Q108" s="36" t="s">
        <v>292</v>
      </c>
      <c r="R108" s="37" t="s">
        <v>138</v>
      </c>
      <c r="S108" s="109">
        <v>470.74</v>
      </c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>
      <c r="A109" s="36" t="s">
        <v>0</v>
      </c>
      <c r="B109" s="37" t="s">
        <v>138</v>
      </c>
      <c r="C109" s="48">
        <f t="shared" si="1"/>
        <v>7131.666666666667</v>
      </c>
      <c r="D109" s="48">
        <v>8558</v>
      </c>
      <c r="Q109" s="36" t="s">
        <v>292</v>
      </c>
      <c r="R109" s="37" t="s">
        <v>139</v>
      </c>
      <c r="S109" s="109">
        <v>470.74</v>
      </c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>
      <c r="A110" s="36" t="s">
        <v>0</v>
      </c>
      <c r="B110" s="37" t="s">
        <v>139</v>
      </c>
      <c r="C110" s="48">
        <f t="shared" si="1"/>
        <v>7421.666666666667</v>
      </c>
      <c r="D110" s="48">
        <v>8906</v>
      </c>
      <c r="Q110" s="36" t="s">
        <v>292</v>
      </c>
      <c r="R110" s="37" t="s">
        <v>140</v>
      </c>
      <c r="S110" s="109">
        <v>470.74</v>
      </c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>
      <c r="A111" s="36" t="s">
        <v>0</v>
      </c>
      <c r="B111" s="37" t="s">
        <v>140</v>
      </c>
      <c r="C111" s="48">
        <f t="shared" si="1"/>
        <v>7671.666666666667</v>
      </c>
      <c r="D111" s="48">
        <v>9206</v>
      </c>
      <c r="Q111" s="36" t="s">
        <v>292</v>
      </c>
      <c r="R111" s="37" t="s">
        <v>141</v>
      </c>
      <c r="S111" s="109">
        <v>470.74</v>
      </c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>
      <c r="A112" s="36" t="s">
        <v>0</v>
      </c>
      <c r="B112" s="37" t="s">
        <v>141</v>
      </c>
      <c r="C112" s="48">
        <f t="shared" si="1"/>
        <v>8040</v>
      </c>
      <c r="D112" s="48">
        <v>9648</v>
      </c>
      <c r="Q112" s="36" t="s">
        <v>292</v>
      </c>
      <c r="R112" s="37" t="s">
        <v>142</v>
      </c>
      <c r="S112" s="109">
        <v>470.74</v>
      </c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>
      <c r="A113" s="36" t="s">
        <v>0</v>
      </c>
      <c r="B113" s="37" t="s">
        <v>142</v>
      </c>
      <c r="C113" s="48">
        <f t="shared" si="1"/>
        <v>5781.666666666667</v>
      </c>
      <c r="D113" s="48">
        <v>6938</v>
      </c>
      <c r="Q113" s="36" t="s">
        <v>292</v>
      </c>
      <c r="R113" s="37" t="s">
        <v>143</v>
      </c>
      <c r="S113" s="109">
        <v>470.74</v>
      </c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>
      <c r="A114" s="36" t="s">
        <v>0</v>
      </c>
      <c r="B114" s="37" t="s">
        <v>143</v>
      </c>
      <c r="C114" s="48">
        <f t="shared" si="1"/>
        <v>5975</v>
      </c>
      <c r="D114" s="48">
        <v>7170</v>
      </c>
      <c r="Q114" s="36" t="s">
        <v>292</v>
      </c>
      <c r="R114" s="37" t="s">
        <v>144</v>
      </c>
      <c r="S114" s="109">
        <v>470.74</v>
      </c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>
      <c r="A115" s="36" t="s">
        <v>0</v>
      </c>
      <c r="B115" s="37" t="s">
        <v>144</v>
      </c>
      <c r="C115" s="48">
        <f t="shared" si="1"/>
        <v>6265</v>
      </c>
      <c r="D115" s="48">
        <v>7518</v>
      </c>
      <c r="Q115" s="36" t="s">
        <v>292</v>
      </c>
      <c r="R115" s="37" t="s">
        <v>145</v>
      </c>
      <c r="S115" s="109">
        <v>470.74</v>
      </c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>
      <c r="A116" s="36" t="s">
        <v>0</v>
      </c>
      <c r="B116" s="37" t="s">
        <v>145</v>
      </c>
      <c r="C116" s="48">
        <f t="shared" si="1"/>
        <v>6553.3333333333339</v>
      </c>
      <c r="D116" s="48">
        <v>7864</v>
      </c>
      <c r="Q116" s="36" t="s">
        <v>292</v>
      </c>
      <c r="R116" s="37" t="s">
        <v>146</v>
      </c>
      <c r="S116" s="109">
        <v>470.74</v>
      </c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>
      <c r="A117" s="36" t="s">
        <v>0</v>
      </c>
      <c r="B117" s="37" t="s">
        <v>146</v>
      </c>
      <c r="C117" s="48">
        <f t="shared" si="1"/>
        <v>6883.3333333333339</v>
      </c>
      <c r="D117" s="48">
        <v>8260</v>
      </c>
      <c r="Q117" s="36" t="s">
        <v>292</v>
      </c>
      <c r="R117" s="37" t="s">
        <v>147</v>
      </c>
      <c r="S117" s="109">
        <v>470.74</v>
      </c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</row>
    <row r="118" spans="1:42">
      <c r="A118" s="36" t="s">
        <v>0</v>
      </c>
      <c r="B118" s="37" t="s">
        <v>147</v>
      </c>
      <c r="C118" s="48">
        <f t="shared" si="1"/>
        <v>7131.666666666667</v>
      </c>
      <c r="D118" s="48">
        <v>8558</v>
      </c>
      <c r="Q118" s="36" t="s">
        <v>292</v>
      </c>
      <c r="R118" s="37" t="s">
        <v>148</v>
      </c>
      <c r="S118" s="109">
        <v>470.74</v>
      </c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>
      <c r="A119" s="36" t="s">
        <v>0</v>
      </c>
      <c r="B119" s="37" t="s">
        <v>148</v>
      </c>
      <c r="C119" s="48">
        <f t="shared" si="1"/>
        <v>7421.666666666667</v>
      </c>
      <c r="D119" s="48">
        <v>8906</v>
      </c>
      <c r="Q119" s="36" t="s">
        <v>292</v>
      </c>
      <c r="R119" s="37" t="s">
        <v>149</v>
      </c>
      <c r="S119" s="109">
        <v>470.74</v>
      </c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</row>
    <row r="120" spans="1:42">
      <c r="A120" s="36" t="s">
        <v>0</v>
      </c>
      <c r="B120" s="37" t="s">
        <v>149</v>
      </c>
      <c r="C120" s="48">
        <f t="shared" si="1"/>
        <v>7671.666666666667</v>
      </c>
      <c r="D120" s="48">
        <v>9206</v>
      </c>
      <c r="Q120" s="36" t="s">
        <v>292</v>
      </c>
      <c r="R120" s="37" t="s">
        <v>150</v>
      </c>
      <c r="S120" s="109">
        <v>470.74</v>
      </c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>
      <c r="A121" s="36" t="s">
        <v>0</v>
      </c>
      <c r="B121" s="37" t="s">
        <v>150</v>
      </c>
      <c r="C121" s="48">
        <f t="shared" si="1"/>
        <v>8040</v>
      </c>
      <c r="D121" s="48">
        <v>9648</v>
      </c>
      <c r="Q121" s="36" t="s">
        <v>292</v>
      </c>
      <c r="R121" s="37" t="s">
        <v>151</v>
      </c>
      <c r="S121" s="109">
        <v>470.74</v>
      </c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>
      <c r="A122" s="36" t="s">
        <v>0</v>
      </c>
      <c r="B122" s="37" t="s">
        <v>151</v>
      </c>
      <c r="C122" s="48">
        <f t="shared" si="1"/>
        <v>8407.5</v>
      </c>
      <c r="D122" s="48">
        <v>10089</v>
      </c>
      <c r="Q122" s="36" t="s">
        <v>292</v>
      </c>
      <c r="R122" s="37" t="s">
        <v>152</v>
      </c>
      <c r="S122" s="109">
        <v>470.74</v>
      </c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</row>
    <row r="123" spans="1:42">
      <c r="A123" s="36" t="s">
        <v>0</v>
      </c>
      <c r="B123" s="37" t="s">
        <v>152</v>
      </c>
      <c r="C123" s="48">
        <f t="shared" si="1"/>
        <v>5975</v>
      </c>
      <c r="D123" s="48">
        <v>7170</v>
      </c>
      <c r="Q123" s="36" t="s">
        <v>292</v>
      </c>
      <c r="R123" s="37" t="s">
        <v>153</v>
      </c>
      <c r="S123" s="109">
        <v>470.74</v>
      </c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>
      <c r="A124" s="36" t="s">
        <v>0</v>
      </c>
      <c r="B124" s="37" t="s">
        <v>153</v>
      </c>
      <c r="C124" s="48">
        <f t="shared" si="1"/>
        <v>6265</v>
      </c>
      <c r="D124" s="48">
        <v>7518</v>
      </c>
      <c r="Q124" s="36" t="s">
        <v>292</v>
      </c>
      <c r="R124" s="37" t="s">
        <v>154</v>
      </c>
      <c r="S124" s="109">
        <v>470.74</v>
      </c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>
      <c r="A125" s="36" t="s">
        <v>0</v>
      </c>
      <c r="B125" s="37" t="s">
        <v>154</v>
      </c>
      <c r="C125" s="48">
        <f t="shared" si="1"/>
        <v>6553.3333333333339</v>
      </c>
      <c r="D125" s="48">
        <v>7864</v>
      </c>
      <c r="Q125" s="36" t="s">
        <v>292</v>
      </c>
      <c r="R125" s="37" t="s">
        <v>155</v>
      </c>
      <c r="S125" s="109">
        <v>470.74</v>
      </c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>
      <c r="A126" s="36" t="s">
        <v>0</v>
      </c>
      <c r="B126" s="37" t="s">
        <v>155</v>
      </c>
      <c r="C126" s="48">
        <f t="shared" si="1"/>
        <v>6883.3333333333339</v>
      </c>
      <c r="D126" s="48">
        <v>8260</v>
      </c>
      <c r="Q126" s="36" t="s">
        <v>292</v>
      </c>
      <c r="R126" s="37" t="s">
        <v>156</v>
      </c>
      <c r="S126" s="109">
        <v>470.74</v>
      </c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>
      <c r="A127" s="36" t="s">
        <v>0</v>
      </c>
      <c r="B127" s="37" t="s">
        <v>156</v>
      </c>
      <c r="C127" s="48">
        <f t="shared" si="1"/>
        <v>7131.666666666667</v>
      </c>
      <c r="D127" s="48">
        <v>8558</v>
      </c>
      <c r="Q127" s="36" t="s">
        <v>292</v>
      </c>
      <c r="R127" s="37" t="s">
        <v>157</v>
      </c>
      <c r="S127" s="109">
        <v>470.74</v>
      </c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>
      <c r="A128" s="36" t="s">
        <v>0</v>
      </c>
      <c r="B128" s="37" t="s">
        <v>157</v>
      </c>
      <c r="C128" s="48">
        <f t="shared" si="1"/>
        <v>7421.666666666667</v>
      </c>
      <c r="D128" s="48">
        <v>8906</v>
      </c>
      <c r="Q128" s="36" t="s">
        <v>292</v>
      </c>
      <c r="R128" s="37" t="s">
        <v>158</v>
      </c>
      <c r="S128" s="109">
        <v>470.74</v>
      </c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>
      <c r="A129" s="36" t="s">
        <v>0</v>
      </c>
      <c r="B129" s="37" t="s">
        <v>158</v>
      </c>
      <c r="C129" s="48">
        <f t="shared" si="1"/>
        <v>7671.666666666667</v>
      </c>
      <c r="D129" s="48">
        <v>9206</v>
      </c>
      <c r="Q129" s="36" t="s">
        <v>292</v>
      </c>
      <c r="R129" s="37" t="s">
        <v>159</v>
      </c>
      <c r="S129" s="109">
        <v>470.74</v>
      </c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</row>
    <row r="130" spans="1:42">
      <c r="A130" s="36" t="s">
        <v>0</v>
      </c>
      <c r="B130" s="37" t="s">
        <v>159</v>
      </c>
      <c r="C130" s="48">
        <f t="shared" si="1"/>
        <v>8040</v>
      </c>
      <c r="D130" s="48">
        <v>9648</v>
      </c>
      <c r="Q130" s="36" t="s">
        <v>292</v>
      </c>
      <c r="R130" s="37" t="s">
        <v>160</v>
      </c>
      <c r="S130" s="109">
        <v>470.74</v>
      </c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>
      <c r="A131" s="36" t="s">
        <v>0</v>
      </c>
      <c r="B131" s="37" t="s">
        <v>160</v>
      </c>
      <c r="C131" s="48">
        <f t="shared" si="1"/>
        <v>8407.5</v>
      </c>
      <c r="D131" s="48">
        <v>10089</v>
      </c>
      <c r="Q131" s="36" t="s">
        <v>292</v>
      </c>
      <c r="R131" s="37" t="s">
        <v>161</v>
      </c>
      <c r="S131" s="109">
        <v>470.74</v>
      </c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</row>
    <row r="132" spans="1:42">
      <c r="A132" s="36" t="s">
        <v>0</v>
      </c>
      <c r="B132" s="37" t="s">
        <v>161</v>
      </c>
      <c r="C132" s="48">
        <f t="shared" ref="C132:C195" si="2">D132/1.2</f>
        <v>8774.1666666666679</v>
      </c>
      <c r="D132" s="48">
        <v>10529</v>
      </c>
      <c r="Q132" s="36" t="s">
        <v>292</v>
      </c>
      <c r="R132" s="37" t="s">
        <v>162</v>
      </c>
      <c r="S132" s="109">
        <v>470.74</v>
      </c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</row>
    <row r="133" spans="1:42">
      <c r="A133" s="36" t="s">
        <v>0</v>
      </c>
      <c r="B133" s="37" t="s">
        <v>162</v>
      </c>
      <c r="C133" s="48">
        <f t="shared" si="2"/>
        <v>6265</v>
      </c>
      <c r="D133" s="48">
        <v>7518</v>
      </c>
      <c r="Q133" s="36" t="s">
        <v>292</v>
      </c>
      <c r="R133" s="37" t="s">
        <v>163</v>
      </c>
      <c r="S133" s="109">
        <v>470.74</v>
      </c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</row>
    <row r="134" spans="1:42">
      <c r="A134" s="36" t="s">
        <v>0</v>
      </c>
      <c r="B134" s="37" t="s">
        <v>163</v>
      </c>
      <c r="C134" s="48">
        <f t="shared" si="2"/>
        <v>6553.3333333333339</v>
      </c>
      <c r="D134" s="48">
        <v>7864</v>
      </c>
      <c r="Q134" s="36" t="s">
        <v>292</v>
      </c>
      <c r="R134" s="37" t="s">
        <v>164</v>
      </c>
      <c r="S134" s="109">
        <v>470.74</v>
      </c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  <row r="135" spans="1:42">
      <c r="A135" s="36" t="s">
        <v>0</v>
      </c>
      <c r="B135" s="37" t="s">
        <v>164</v>
      </c>
      <c r="C135" s="48">
        <f t="shared" si="2"/>
        <v>6883.3333333333339</v>
      </c>
      <c r="D135" s="48">
        <v>8260</v>
      </c>
      <c r="Q135" s="36" t="s">
        <v>292</v>
      </c>
      <c r="R135" s="37" t="s">
        <v>165</v>
      </c>
      <c r="S135" s="109">
        <v>470.74</v>
      </c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</row>
    <row r="136" spans="1:42">
      <c r="A136" s="36" t="s">
        <v>0</v>
      </c>
      <c r="B136" s="37" t="s">
        <v>165</v>
      </c>
      <c r="C136" s="48">
        <f t="shared" si="2"/>
        <v>7131.666666666667</v>
      </c>
      <c r="D136" s="48">
        <v>8558</v>
      </c>
      <c r="Q136" s="36" t="s">
        <v>292</v>
      </c>
      <c r="R136" s="37" t="s">
        <v>166</v>
      </c>
      <c r="S136" s="109">
        <v>470.74</v>
      </c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>
      <c r="A137" s="36" t="s">
        <v>0</v>
      </c>
      <c r="B137" s="37" t="s">
        <v>166</v>
      </c>
      <c r="C137" s="48">
        <f t="shared" si="2"/>
        <v>7421.666666666667</v>
      </c>
      <c r="D137" s="48">
        <v>8906</v>
      </c>
      <c r="Q137" s="36" t="s">
        <v>292</v>
      </c>
      <c r="R137" s="37" t="s">
        <v>167</v>
      </c>
      <c r="S137" s="109">
        <v>470.74</v>
      </c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  <row r="138" spans="1:42">
      <c r="A138" s="36" t="s">
        <v>0</v>
      </c>
      <c r="B138" s="37" t="s">
        <v>167</v>
      </c>
      <c r="C138" s="48">
        <f t="shared" si="2"/>
        <v>7671.666666666667</v>
      </c>
      <c r="D138" s="48">
        <v>9206</v>
      </c>
      <c r="Q138" s="36" t="s">
        <v>292</v>
      </c>
      <c r="R138" s="37" t="s">
        <v>168</v>
      </c>
      <c r="S138" s="109">
        <v>470.74</v>
      </c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</row>
    <row r="139" spans="1:42">
      <c r="A139" s="36" t="s">
        <v>0</v>
      </c>
      <c r="B139" s="37" t="s">
        <v>168</v>
      </c>
      <c r="C139" s="48">
        <f t="shared" si="2"/>
        <v>8040</v>
      </c>
      <c r="D139" s="48">
        <v>9648</v>
      </c>
      <c r="Q139" s="36" t="s">
        <v>292</v>
      </c>
      <c r="R139" s="37" t="s">
        <v>169</v>
      </c>
      <c r="S139" s="109">
        <v>499.16</v>
      </c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</row>
    <row r="140" spans="1:42">
      <c r="A140" s="36" t="s">
        <v>0</v>
      </c>
      <c r="B140" s="37" t="s">
        <v>169</v>
      </c>
      <c r="C140" s="48">
        <f t="shared" si="2"/>
        <v>8407.5</v>
      </c>
      <c r="D140" s="48">
        <v>10089</v>
      </c>
      <c r="Q140" s="36" t="s">
        <v>292</v>
      </c>
      <c r="R140" s="37" t="s">
        <v>170</v>
      </c>
      <c r="S140" s="109">
        <v>499.16</v>
      </c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</row>
    <row r="141" spans="1:42">
      <c r="A141" s="36" t="s">
        <v>0</v>
      </c>
      <c r="B141" s="37" t="s">
        <v>170</v>
      </c>
      <c r="C141" s="48">
        <f t="shared" si="2"/>
        <v>8774.1666666666679</v>
      </c>
      <c r="D141" s="48">
        <v>10529</v>
      </c>
      <c r="Q141" s="36" t="s">
        <v>292</v>
      </c>
      <c r="R141" s="37" t="s">
        <v>171</v>
      </c>
      <c r="S141" s="109">
        <v>499.16</v>
      </c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</row>
    <row r="142" spans="1:42">
      <c r="A142" s="36" t="s">
        <v>0</v>
      </c>
      <c r="B142" s="37" t="s">
        <v>171</v>
      </c>
      <c r="C142" s="48">
        <f t="shared" si="2"/>
        <v>8986.6666666666679</v>
      </c>
      <c r="D142" s="48">
        <v>10784</v>
      </c>
      <c r="Q142" s="36" t="s">
        <v>292</v>
      </c>
      <c r="R142" s="37" t="s">
        <v>172</v>
      </c>
      <c r="S142" s="109">
        <v>499.16</v>
      </c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</row>
    <row r="143" spans="1:42">
      <c r="A143" s="36" t="s">
        <v>0</v>
      </c>
      <c r="B143" s="37" t="s">
        <v>172</v>
      </c>
      <c r="C143" s="48">
        <f t="shared" si="2"/>
        <v>6553.3333333333339</v>
      </c>
      <c r="D143" s="48">
        <v>7864</v>
      </c>
      <c r="Q143" s="36" t="s">
        <v>292</v>
      </c>
      <c r="R143" s="37" t="s">
        <v>173</v>
      </c>
      <c r="S143" s="109">
        <v>499.16</v>
      </c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</row>
    <row r="144" spans="1:42">
      <c r="A144" s="36" t="s">
        <v>0</v>
      </c>
      <c r="B144" s="37" t="s">
        <v>173</v>
      </c>
      <c r="C144" s="48">
        <f t="shared" si="2"/>
        <v>6883.3333333333339</v>
      </c>
      <c r="D144" s="48">
        <v>8260</v>
      </c>
      <c r="Q144" s="36" t="s">
        <v>292</v>
      </c>
      <c r="R144" s="37" t="s">
        <v>174</v>
      </c>
      <c r="S144" s="109">
        <v>499.16</v>
      </c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</row>
    <row r="145" spans="1:42">
      <c r="A145" s="36" t="s">
        <v>0</v>
      </c>
      <c r="B145" s="37" t="s">
        <v>174</v>
      </c>
      <c r="C145" s="48">
        <f t="shared" si="2"/>
        <v>7131.666666666667</v>
      </c>
      <c r="D145" s="48">
        <v>8558</v>
      </c>
      <c r="Q145" s="36" t="s">
        <v>292</v>
      </c>
      <c r="R145" s="37" t="s">
        <v>175</v>
      </c>
      <c r="S145" s="109">
        <v>499.16</v>
      </c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</row>
    <row r="146" spans="1:42">
      <c r="A146" s="36" t="s">
        <v>0</v>
      </c>
      <c r="B146" s="37" t="s">
        <v>175</v>
      </c>
      <c r="C146" s="48">
        <f t="shared" si="2"/>
        <v>7565.8333333333339</v>
      </c>
      <c r="D146" s="48">
        <v>9079</v>
      </c>
      <c r="Q146" s="36" t="s">
        <v>292</v>
      </c>
      <c r="R146" s="37" t="s">
        <v>176</v>
      </c>
      <c r="S146" s="109">
        <v>499.16</v>
      </c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</row>
    <row r="147" spans="1:42">
      <c r="A147" s="36" t="s">
        <v>0</v>
      </c>
      <c r="B147" s="37" t="s">
        <v>176</v>
      </c>
      <c r="C147" s="48">
        <f t="shared" si="2"/>
        <v>7757.5</v>
      </c>
      <c r="D147" s="48">
        <v>9309</v>
      </c>
      <c r="Q147" s="36" t="s">
        <v>292</v>
      </c>
      <c r="R147" s="37" t="s">
        <v>177</v>
      </c>
      <c r="S147" s="109">
        <v>499.16</v>
      </c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</row>
    <row r="148" spans="1:42">
      <c r="A148" s="36" t="s">
        <v>0</v>
      </c>
      <c r="B148" s="37" t="s">
        <v>177</v>
      </c>
      <c r="C148" s="48">
        <f t="shared" si="2"/>
        <v>7950</v>
      </c>
      <c r="D148" s="48">
        <v>9540</v>
      </c>
      <c r="Q148" s="36" t="s">
        <v>292</v>
      </c>
      <c r="R148" s="37" t="s">
        <v>178</v>
      </c>
      <c r="S148" s="109">
        <v>499.16</v>
      </c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</row>
    <row r="149" spans="1:42">
      <c r="A149" s="36" t="s">
        <v>0</v>
      </c>
      <c r="B149" s="37" t="s">
        <v>178</v>
      </c>
      <c r="C149" s="48">
        <f t="shared" si="2"/>
        <v>8121.666666666667</v>
      </c>
      <c r="D149" s="48">
        <v>9746</v>
      </c>
      <c r="Q149" s="36" t="s">
        <v>292</v>
      </c>
      <c r="R149" s="37" t="s">
        <v>179</v>
      </c>
      <c r="S149" s="109">
        <v>499.16</v>
      </c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</row>
    <row r="150" spans="1:42">
      <c r="A150" s="36" t="s">
        <v>0</v>
      </c>
      <c r="B150" s="37" t="s">
        <v>179</v>
      </c>
      <c r="C150" s="48">
        <f t="shared" si="2"/>
        <v>8511.6666666666679</v>
      </c>
      <c r="D150" s="48">
        <v>10214</v>
      </c>
      <c r="Q150" s="36" t="s">
        <v>292</v>
      </c>
      <c r="R150" s="37" t="s">
        <v>180</v>
      </c>
      <c r="S150" s="109">
        <v>499.16</v>
      </c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</row>
    <row r="151" spans="1:42">
      <c r="A151" s="36" t="s">
        <v>0</v>
      </c>
      <c r="B151" s="37" t="s">
        <v>180</v>
      </c>
      <c r="C151" s="48">
        <f t="shared" si="2"/>
        <v>8827.5</v>
      </c>
      <c r="D151" s="48">
        <v>10593</v>
      </c>
      <c r="Q151" s="36" t="s">
        <v>292</v>
      </c>
      <c r="R151" s="37" t="s">
        <v>181</v>
      </c>
      <c r="S151" s="109">
        <v>499.16</v>
      </c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</row>
    <row r="152" spans="1:42">
      <c r="A152" s="36" t="s">
        <v>0</v>
      </c>
      <c r="B152" s="37" t="s">
        <v>181</v>
      </c>
      <c r="C152" s="48">
        <f t="shared" si="2"/>
        <v>9057.5</v>
      </c>
      <c r="D152" s="48">
        <v>10869</v>
      </c>
      <c r="Q152" s="36" t="s">
        <v>292</v>
      </c>
      <c r="R152" s="37" t="s">
        <v>182</v>
      </c>
      <c r="S152" s="109">
        <v>499.16</v>
      </c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</row>
    <row r="153" spans="1:42">
      <c r="A153" s="36" t="s">
        <v>0</v>
      </c>
      <c r="B153" s="37" t="s">
        <v>182</v>
      </c>
      <c r="C153" s="48">
        <f t="shared" si="2"/>
        <v>6883.3333333333339</v>
      </c>
      <c r="D153" s="48">
        <v>8260</v>
      </c>
      <c r="Q153" s="36" t="s">
        <v>292</v>
      </c>
      <c r="R153" s="37" t="s">
        <v>183</v>
      </c>
      <c r="S153" s="109">
        <v>499.16</v>
      </c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</row>
    <row r="154" spans="1:42">
      <c r="A154" s="36" t="s">
        <v>0</v>
      </c>
      <c r="B154" s="37" t="s">
        <v>183</v>
      </c>
      <c r="C154" s="48">
        <f t="shared" si="2"/>
        <v>7131.666666666667</v>
      </c>
      <c r="D154" s="48">
        <v>8558</v>
      </c>
      <c r="Q154" s="36" t="s">
        <v>292</v>
      </c>
      <c r="R154" s="37" t="s">
        <v>184</v>
      </c>
      <c r="S154" s="109">
        <v>499.16</v>
      </c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</row>
    <row r="155" spans="1:42">
      <c r="A155" s="36" t="s">
        <v>0</v>
      </c>
      <c r="B155" s="37" t="s">
        <v>184</v>
      </c>
      <c r="C155" s="48">
        <f t="shared" si="2"/>
        <v>7565.8333333333339</v>
      </c>
      <c r="D155" s="48">
        <v>9079</v>
      </c>
      <c r="Q155" s="36" t="s">
        <v>292</v>
      </c>
      <c r="R155" s="37" t="s">
        <v>185</v>
      </c>
      <c r="S155" s="109">
        <v>499.16</v>
      </c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</row>
    <row r="156" spans="1:42">
      <c r="A156" s="36" t="s">
        <v>0</v>
      </c>
      <c r="B156" s="37" t="s">
        <v>185</v>
      </c>
      <c r="C156" s="48">
        <f t="shared" si="2"/>
        <v>7757.5</v>
      </c>
      <c r="D156" s="48">
        <v>9309</v>
      </c>
      <c r="Q156" s="36" t="s">
        <v>292</v>
      </c>
      <c r="R156" s="37" t="s">
        <v>186</v>
      </c>
      <c r="S156" s="109">
        <v>499.16</v>
      </c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</row>
    <row r="157" spans="1:42">
      <c r="A157" s="36" t="s">
        <v>0</v>
      </c>
      <c r="B157" s="37" t="s">
        <v>186</v>
      </c>
      <c r="C157" s="48">
        <f t="shared" si="2"/>
        <v>7950</v>
      </c>
      <c r="D157" s="48">
        <v>9540</v>
      </c>
      <c r="Q157" s="36" t="s">
        <v>292</v>
      </c>
      <c r="R157" s="37" t="s">
        <v>187</v>
      </c>
      <c r="S157" s="109">
        <v>499.16</v>
      </c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</row>
    <row r="158" spans="1:42">
      <c r="A158" s="36" t="s">
        <v>0</v>
      </c>
      <c r="B158" s="37" t="s">
        <v>187</v>
      </c>
      <c r="C158" s="48">
        <f t="shared" si="2"/>
        <v>8121.666666666667</v>
      </c>
      <c r="D158" s="48">
        <v>9746</v>
      </c>
      <c r="Q158" s="36" t="s">
        <v>292</v>
      </c>
      <c r="R158" s="37" t="s">
        <v>188</v>
      </c>
      <c r="S158" s="109">
        <v>499.16</v>
      </c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</row>
    <row r="159" spans="1:42">
      <c r="A159" s="36" t="s">
        <v>0</v>
      </c>
      <c r="B159" s="37" t="s">
        <v>188</v>
      </c>
      <c r="C159" s="48">
        <f t="shared" si="2"/>
        <v>8314.1666666666679</v>
      </c>
      <c r="D159" s="48">
        <v>9977</v>
      </c>
      <c r="Q159" s="36" t="s">
        <v>292</v>
      </c>
      <c r="R159" s="37" t="s">
        <v>189</v>
      </c>
      <c r="S159" s="109">
        <v>499.16</v>
      </c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</row>
    <row r="160" spans="1:42">
      <c r="A160" s="36" t="s">
        <v>0</v>
      </c>
      <c r="B160" s="37" t="s">
        <v>189</v>
      </c>
      <c r="C160" s="48">
        <f t="shared" si="2"/>
        <v>8723.3333333333339</v>
      </c>
      <c r="D160" s="48">
        <v>10468</v>
      </c>
      <c r="Q160" s="36" t="s">
        <v>292</v>
      </c>
      <c r="R160" s="37" t="s">
        <v>190</v>
      </c>
      <c r="S160" s="109">
        <v>499.16</v>
      </c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</row>
    <row r="161" spans="1:42">
      <c r="A161" s="36" t="s">
        <v>0</v>
      </c>
      <c r="B161" s="37" t="s">
        <v>190</v>
      </c>
      <c r="C161" s="48">
        <f t="shared" si="2"/>
        <v>8930</v>
      </c>
      <c r="D161" s="48">
        <v>10716</v>
      </c>
      <c r="Q161" s="36" t="s">
        <v>292</v>
      </c>
      <c r="R161" s="37" t="s">
        <v>191</v>
      </c>
      <c r="S161" s="109">
        <v>499.16</v>
      </c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</row>
    <row r="162" spans="1:42">
      <c r="A162" s="36" t="s">
        <v>0</v>
      </c>
      <c r="B162" s="37" t="s">
        <v>191</v>
      </c>
      <c r="C162" s="48">
        <f t="shared" si="2"/>
        <v>9231.6666666666679</v>
      </c>
      <c r="D162" s="48">
        <v>11078</v>
      </c>
      <c r="Q162" s="36" t="s">
        <v>292</v>
      </c>
      <c r="R162" s="37" t="s">
        <v>192</v>
      </c>
      <c r="S162" s="109">
        <v>499.16</v>
      </c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</row>
    <row r="163" spans="1:42">
      <c r="A163" s="36" t="s">
        <v>0</v>
      </c>
      <c r="B163" s="37" t="s">
        <v>192</v>
      </c>
      <c r="C163" s="48">
        <f t="shared" si="2"/>
        <v>7131.666666666667</v>
      </c>
      <c r="D163" s="48">
        <v>8558</v>
      </c>
      <c r="Q163" s="36" t="s">
        <v>292</v>
      </c>
      <c r="R163" s="37" t="s">
        <v>193</v>
      </c>
      <c r="S163" s="109">
        <v>499.16</v>
      </c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</row>
    <row r="164" spans="1:42">
      <c r="A164" s="36" t="s">
        <v>0</v>
      </c>
      <c r="B164" s="37" t="s">
        <v>193</v>
      </c>
      <c r="C164" s="48">
        <f t="shared" si="2"/>
        <v>7565.8333333333339</v>
      </c>
      <c r="D164" s="48">
        <v>9079</v>
      </c>
      <c r="Q164" s="36" t="s">
        <v>292</v>
      </c>
      <c r="R164" s="37" t="s">
        <v>194</v>
      </c>
      <c r="S164" s="109">
        <v>499.16</v>
      </c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</row>
    <row r="165" spans="1:42">
      <c r="A165" s="36" t="s">
        <v>0</v>
      </c>
      <c r="B165" s="37" t="s">
        <v>194</v>
      </c>
      <c r="C165" s="48">
        <f t="shared" si="2"/>
        <v>7757.5</v>
      </c>
      <c r="D165" s="48">
        <v>9309</v>
      </c>
      <c r="Q165" s="36" t="s">
        <v>292</v>
      </c>
      <c r="R165" s="37" t="s">
        <v>195</v>
      </c>
      <c r="S165" s="109">
        <v>499.16</v>
      </c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</row>
    <row r="166" spans="1:42">
      <c r="A166" s="36" t="s">
        <v>0</v>
      </c>
      <c r="B166" s="37" t="s">
        <v>195</v>
      </c>
      <c r="C166" s="48">
        <f t="shared" si="2"/>
        <v>7950</v>
      </c>
      <c r="D166" s="48">
        <v>9540</v>
      </c>
      <c r="Q166" s="36" t="s">
        <v>292</v>
      </c>
      <c r="R166" s="37" t="s">
        <v>196</v>
      </c>
      <c r="S166" s="109">
        <v>499.16</v>
      </c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</row>
    <row r="167" spans="1:42">
      <c r="A167" s="36" t="s">
        <v>0</v>
      </c>
      <c r="B167" s="37" t="s">
        <v>196</v>
      </c>
      <c r="C167" s="48">
        <f t="shared" si="2"/>
        <v>8121.666666666667</v>
      </c>
      <c r="D167" s="48">
        <v>9746</v>
      </c>
      <c r="Q167" s="36" t="s">
        <v>292</v>
      </c>
      <c r="R167" s="37" t="s">
        <v>197</v>
      </c>
      <c r="S167" s="109">
        <v>499.16</v>
      </c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</row>
    <row r="168" spans="1:42">
      <c r="A168" s="36" t="s">
        <v>0</v>
      </c>
      <c r="B168" s="37" t="s">
        <v>197</v>
      </c>
      <c r="C168" s="48">
        <f t="shared" si="2"/>
        <v>8314.1666666666679</v>
      </c>
      <c r="D168" s="48">
        <v>9977</v>
      </c>
      <c r="Q168" s="36" t="s">
        <v>292</v>
      </c>
      <c r="R168" s="37" t="s">
        <v>198</v>
      </c>
      <c r="S168" s="109">
        <v>499.16</v>
      </c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</row>
    <row r="169" spans="1:42">
      <c r="A169" s="36" t="s">
        <v>0</v>
      </c>
      <c r="B169" s="37" t="s">
        <v>198</v>
      </c>
      <c r="C169" s="48">
        <f t="shared" si="2"/>
        <v>8508.3333333333339</v>
      </c>
      <c r="D169" s="48">
        <v>10210</v>
      </c>
      <c r="Q169" s="36" t="s">
        <v>292</v>
      </c>
      <c r="R169" s="37" t="s">
        <v>199</v>
      </c>
      <c r="S169" s="109">
        <v>499.16</v>
      </c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</row>
    <row r="170" spans="1:42">
      <c r="A170" s="36" t="s">
        <v>0</v>
      </c>
      <c r="B170" s="37" t="s">
        <v>199</v>
      </c>
      <c r="C170" s="48">
        <f t="shared" si="2"/>
        <v>8930</v>
      </c>
      <c r="D170" s="48">
        <v>10716</v>
      </c>
      <c r="Q170" s="36" t="s">
        <v>292</v>
      </c>
      <c r="R170" s="37" t="s">
        <v>200</v>
      </c>
      <c r="S170" s="109">
        <v>499.16</v>
      </c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</row>
    <row r="171" spans="1:42">
      <c r="A171" s="36" t="s">
        <v>0</v>
      </c>
      <c r="B171" s="37" t="s">
        <v>200</v>
      </c>
      <c r="C171" s="48">
        <f t="shared" si="2"/>
        <v>9231.6666666666679</v>
      </c>
      <c r="D171" s="48">
        <v>11078</v>
      </c>
      <c r="Q171" s="36" t="s">
        <v>292</v>
      </c>
      <c r="R171" s="37" t="s">
        <v>201</v>
      </c>
      <c r="S171" s="109">
        <v>521.74</v>
      </c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</row>
    <row r="172" spans="1:42">
      <c r="A172" s="36" t="s">
        <v>0</v>
      </c>
      <c r="B172" s="37" t="s">
        <v>201</v>
      </c>
      <c r="C172" s="48">
        <f t="shared" si="2"/>
        <v>9456.6666666666679</v>
      </c>
      <c r="D172" s="48">
        <v>11348</v>
      </c>
      <c r="Q172" s="36" t="s">
        <v>292</v>
      </c>
      <c r="R172" s="37" t="s">
        <v>202</v>
      </c>
      <c r="S172" s="109">
        <v>521.74</v>
      </c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</row>
    <row r="173" spans="1:42">
      <c r="A173" s="36" t="s">
        <v>0</v>
      </c>
      <c r="B173" s="37" t="s">
        <v>202</v>
      </c>
      <c r="C173" s="48">
        <f t="shared" si="2"/>
        <v>7563.3333333333339</v>
      </c>
      <c r="D173" s="48">
        <v>9076</v>
      </c>
      <c r="Q173" s="36" t="s">
        <v>292</v>
      </c>
      <c r="R173" s="37" t="s">
        <v>203</v>
      </c>
      <c r="S173" s="109">
        <v>521.74</v>
      </c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</row>
    <row r="174" spans="1:42">
      <c r="A174" s="36" t="s">
        <v>0</v>
      </c>
      <c r="B174" s="37" t="s">
        <v>203</v>
      </c>
      <c r="C174" s="48">
        <f t="shared" si="2"/>
        <v>7757.5</v>
      </c>
      <c r="D174" s="48">
        <v>9309</v>
      </c>
      <c r="Q174" s="36" t="s">
        <v>292</v>
      </c>
      <c r="R174" s="37" t="s">
        <v>204</v>
      </c>
      <c r="S174" s="109">
        <v>521.74</v>
      </c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</row>
    <row r="175" spans="1:42">
      <c r="A175" s="36" t="s">
        <v>0</v>
      </c>
      <c r="B175" s="37" t="s">
        <v>204</v>
      </c>
      <c r="C175" s="48">
        <f t="shared" si="2"/>
        <v>7950</v>
      </c>
      <c r="D175" s="48">
        <v>9540</v>
      </c>
      <c r="Q175" s="36" t="s">
        <v>292</v>
      </c>
      <c r="R175" s="37" t="s">
        <v>205</v>
      </c>
      <c r="S175" s="109">
        <v>521.74</v>
      </c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</row>
    <row r="176" spans="1:42">
      <c r="A176" s="36" t="s">
        <v>0</v>
      </c>
      <c r="B176" s="37" t="s">
        <v>205</v>
      </c>
      <c r="C176" s="48">
        <f t="shared" si="2"/>
        <v>8121.666666666667</v>
      </c>
      <c r="D176" s="48">
        <v>9746</v>
      </c>
      <c r="Q176" s="36" t="s">
        <v>292</v>
      </c>
      <c r="R176" s="37" t="s">
        <v>206</v>
      </c>
      <c r="S176" s="109">
        <v>521.74</v>
      </c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</row>
    <row r="177" spans="1:42">
      <c r="A177" s="36" t="s">
        <v>0</v>
      </c>
      <c r="B177" s="37" t="s">
        <v>206</v>
      </c>
      <c r="C177" s="48">
        <f t="shared" si="2"/>
        <v>8314.1666666666679</v>
      </c>
      <c r="D177" s="48">
        <v>9977</v>
      </c>
      <c r="Q177" s="36" t="s">
        <v>292</v>
      </c>
      <c r="R177" s="37" t="s">
        <v>207</v>
      </c>
      <c r="S177" s="109">
        <v>521.74</v>
      </c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</row>
    <row r="178" spans="1:42">
      <c r="A178" s="36" t="s">
        <v>0</v>
      </c>
      <c r="B178" s="37" t="s">
        <v>207</v>
      </c>
      <c r="C178" s="48">
        <f t="shared" si="2"/>
        <v>8508.3333333333339</v>
      </c>
      <c r="D178" s="48">
        <v>10210</v>
      </c>
      <c r="Q178" s="36" t="s">
        <v>292</v>
      </c>
      <c r="R178" s="37" t="s">
        <v>208</v>
      </c>
      <c r="S178" s="109">
        <v>521.74</v>
      </c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</row>
    <row r="179" spans="1:42">
      <c r="A179" s="36" t="s">
        <v>0</v>
      </c>
      <c r="B179" s="37" t="s">
        <v>208</v>
      </c>
      <c r="C179" s="48">
        <f t="shared" si="2"/>
        <v>8681.6666666666679</v>
      </c>
      <c r="D179" s="48">
        <v>10418</v>
      </c>
      <c r="Q179" s="36" t="s">
        <v>292</v>
      </c>
      <c r="R179" s="37" t="s">
        <v>209</v>
      </c>
      <c r="S179" s="109">
        <v>521.74</v>
      </c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</row>
    <row r="180" spans="1:42">
      <c r="A180" s="36" t="s">
        <v>0</v>
      </c>
      <c r="B180" s="37" t="s">
        <v>209</v>
      </c>
      <c r="C180" s="48">
        <f t="shared" si="2"/>
        <v>9231.6666666666679</v>
      </c>
      <c r="D180" s="48">
        <v>11078</v>
      </c>
      <c r="Q180" s="36" t="s">
        <v>292</v>
      </c>
      <c r="R180" s="37" t="s">
        <v>210</v>
      </c>
      <c r="S180" s="109">
        <v>521.74</v>
      </c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</row>
    <row r="181" spans="1:42">
      <c r="A181" s="36" t="s">
        <v>0</v>
      </c>
      <c r="B181" s="37" t="s">
        <v>210</v>
      </c>
      <c r="C181" s="48">
        <f t="shared" si="2"/>
        <v>9456.6666666666679</v>
      </c>
      <c r="D181" s="48">
        <v>11348</v>
      </c>
      <c r="Q181" s="36" t="s">
        <v>292</v>
      </c>
      <c r="R181" s="37" t="s">
        <v>211</v>
      </c>
      <c r="S181" s="109">
        <v>521.74</v>
      </c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</row>
    <row r="182" spans="1:42">
      <c r="A182" s="36" t="s">
        <v>0</v>
      </c>
      <c r="B182" s="37" t="s">
        <v>211</v>
      </c>
      <c r="C182" s="48">
        <f t="shared" si="2"/>
        <v>9846.6666666666679</v>
      </c>
      <c r="D182" s="48">
        <v>11816</v>
      </c>
      <c r="Q182" s="36" t="s">
        <v>292</v>
      </c>
      <c r="R182" s="37" t="s">
        <v>212</v>
      </c>
      <c r="S182" s="109">
        <v>521.74</v>
      </c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  <c r="AM182" s="37"/>
      <c r="AN182" s="37"/>
      <c r="AO182" s="37"/>
      <c r="AP182" s="37"/>
    </row>
    <row r="183" spans="1:42">
      <c r="A183" s="36" t="s">
        <v>0</v>
      </c>
      <c r="B183" s="37" t="s">
        <v>212</v>
      </c>
      <c r="C183" s="48">
        <f t="shared" si="2"/>
        <v>7757.5</v>
      </c>
      <c r="D183" s="48">
        <v>9309</v>
      </c>
      <c r="Q183" s="36" t="s">
        <v>292</v>
      </c>
      <c r="R183" s="37" t="s">
        <v>213</v>
      </c>
      <c r="S183" s="109">
        <v>521.74</v>
      </c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7"/>
      <c r="AN183" s="37"/>
      <c r="AO183" s="37"/>
      <c r="AP183" s="37"/>
    </row>
    <row r="184" spans="1:42">
      <c r="A184" s="36" t="s">
        <v>0</v>
      </c>
      <c r="B184" s="37" t="s">
        <v>213</v>
      </c>
      <c r="C184" s="48">
        <f t="shared" si="2"/>
        <v>7950</v>
      </c>
      <c r="D184" s="48">
        <v>9540</v>
      </c>
      <c r="Q184" s="36" t="s">
        <v>292</v>
      </c>
      <c r="R184" s="37" t="s">
        <v>214</v>
      </c>
      <c r="S184" s="109">
        <v>521.74</v>
      </c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7"/>
      <c r="AN184" s="37"/>
      <c r="AO184" s="37"/>
      <c r="AP184" s="37"/>
    </row>
    <row r="185" spans="1:42">
      <c r="A185" s="36" t="s">
        <v>0</v>
      </c>
      <c r="B185" s="37" t="s">
        <v>214</v>
      </c>
      <c r="C185" s="48">
        <f t="shared" si="2"/>
        <v>8121.666666666667</v>
      </c>
      <c r="D185" s="48">
        <v>9746</v>
      </c>
      <c r="Q185" s="36" t="s">
        <v>292</v>
      </c>
      <c r="R185" s="37" t="s">
        <v>215</v>
      </c>
      <c r="S185" s="109">
        <v>521.74</v>
      </c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7"/>
      <c r="AN185" s="37"/>
      <c r="AO185" s="37"/>
      <c r="AP185" s="37"/>
    </row>
    <row r="186" spans="1:42">
      <c r="A186" s="36" t="s">
        <v>0</v>
      </c>
      <c r="B186" s="37" t="s">
        <v>215</v>
      </c>
      <c r="C186" s="48">
        <f t="shared" si="2"/>
        <v>8314.1666666666679</v>
      </c>
      <c r="D186" s="48">
        <v>9977</v>
      </c>
      <c r="Q186" s="36" t="s">
        <v>292</v>
      </c>
      <c r="R186" s="37" t="s">
        <v>216</v>
      </c>
      <c r="S186" s="109">
        <v>521.74</v>
      </c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7"/>
      <c r="AN186" s="37"/>
      <c r="AO186" s="37"/>
      <c r="AP186" s="37"/>
    </row>
    <row r="187" spans="1:42">
      <c r="A187" s="36" t="s">
        <v>0</v>
      </c>
      <c r="B187" s="37" t="s">
        <v>216</v>
      </c>
      <c r="C187" s="48">
        <f t="shared" si="2"/>
        <v>8508.3333333333339</v>
      </c>
      <c r="D187" s="48">
        <v>10210</v>
      </c>
      <c r="Q187" s="36" t="s">
        <v>292</v>
      </c>
      <c r="R187" s="37" t="s">
        <v>217</v>
      </c>
      <c r="S187" s="109">
        <v>521.74</v>
      </c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  <c r="AL187" s="37"/>
      <c r="AM187" s="37"/>
      <c r="AN187" s="37"/>
      <c r="AO187" s="37"/>
      <c r="AP187" s="37"/>
    </row>
    <row r="188" spans="1:42">
      <c r="A188" s="36" t="s">
        <v>0</v>
      </c>
      <c r="B188" s="37" t="s">
        <v>217</v>
      </c>
      <c r="C188" s="48">
        <f t="shared" si="2"/>
        <v>8681.6666666666679</v>
      </c>
      <c r="D188" s="48">
        <v>10418</v>
      </c>
      <c r="Q188" s="36" t="s">
        <v>292</v>
      </c>
      <c r="R188" s="37" t="s">
        <v>218</v>
      </c>
      <c r="S188" s="109">
        <v>521.74</v>
      </c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  <c r="AP188" s="37"/>
    </row>
    <row r="189" spans="1:42">
      <c r="A189" s="36" t="s">
        <v>0</v>
      </c>
      <c r="B189" s="37" t="s">
        <v>218</v>
      </c>
      <c r="C189" s="48">
        <f t="shared" si="2"/>
        <v>8921.6666666666679</v>
      </c>
      <c r="D189" s="48">
        <v>10706</v>
      </c>
      <c r="Q189" s="36" t="s">
        <v>292</v>
      </c>
      <c r="R189" s="37" t="s">
        <v>219</v>
      </c>
      <c r="S189" s="109">
        <v>521.74</v>
      </c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  <c r="AL189" s="37"/>
      <c r="AM189" s="37"/>
      <c r="AN189" s="37"/>
      <c r="AO189" s="37"/>
      <c r="AP189" s="37"/>
    </row>
    <row r="190" spans="1:42">
      <c r="A190" s="36" t="s">
        <v>0</v>
      </c>
      <c r="B190" s="37" t="s">
        <v>219</v>
      </c>
      <c r="C190" s="48">
        <f t="shared" si="2"/>
        <v>9456.6666666666679</v>
      </c>
      <c r="D190" s="48">
        <v>11348</v>
      </c>
      <c r="Q190" s="36" t="s">
        <v>292</v>
      </c>
      <c r="R190" s="37" t="s">
        <v>220</v>
      </c>
      <c r="S190" s="109">
        <v>521.74</v>
      </c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37"/>
      <c r="AM190" s="37"/>
      <c r="AN190" s="37"/>
      <c r="AO190" s="37"/>
      <c r="AP190" s="37"/>
    </row>
    <row r="191" spans="1:42">
      <c r="A191" s="36" t="s">
        <v>0</v>
      </c>
      <c r="B191" s="37" t="s">
        <v>220</v>
      </c>
      <c r="C191" s="48">
        <f t="shared" si="2"/>
        <v>9846.6666666666679</v>
      </c>
      <c r="D191" s="48">
        <v>11816</v>
      </c>
      <c r="Q191" s="36" t="s">
        <v>292</v>
      </c>
      <c r="R191" s="37" t="s">
        <v>221</v>
      </c>
      <c r="S191" s="109">
        <v>521.74</v>
      </c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7"/>
      <c r="AN191" s="37"/>
      <c r="AO191" s="37"/>
      <c r="AP191" s="37"/>
    </row>
    <row r="192" spans="1:42">
      <c r="A192" s="36" t="s">
        <v>0</v>
      </c>
      <c r="B192" s="37" t="s">
        <v>221</v>
      </c>
      <c r="C192" s="48">
        <f t="shared" si="2"/>
        <v>10002.5</v>
      </c>
      <c r="D192" s="48">
        <v>12003</v>
      </c>
      <c r="Q192" s="36" t="s">
        <v>292</v>
      </c>
      <c r="R192" s="37" t="s">
        <v>222</v>
      </c>
      <c r="S192" s="109">
        <v>521.74</v>
      </c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37"/>
      <c r="AM192" s="37"/>
      <c r="AN192" s="37"/>
      <c r="AO192" s="37"/>
      <c r="AP192" s="37"/>
    </row>
    <row r="193" spans="1:42">
      <c r="A193" s="36" t="s">
        <v>0</v>
      </c>
      <c r="B193" s="37" t="s">
        <v>222</v>
      </c>
      <c r="C193" s="48">
        <f t="shared" si="2"/>
        <v>7950</v>
      </c>
      <c r="D193" s="48">
        <v>9540</v>
      </c>
      <c r="Q193" s="36" t="s">
        <v>292</v>
      </c>
      <c r="R193" s="37" t="s">
        <v>223</v>
      </c>
      <c r="S193" s="109">
        <v>521.74</v>
      </c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7"/>
      <c r="AN193" s="37"/>
      <c r="AO193" s="37"/>
      <c r="AP193" s="37"/>
    </row>
    <row r="194" spans="1:42">
      <c r="A194" s="36" t="s">
        <v>0</v>
      </c>
      <c r="B194" s="37" t="s">
        <v>223</v>
      </c>
      <c r="C194" s="48">
        <f t="shared" si="2"/>
        <v>8121.666666666667</v>
      </c>
      <c r="D194" s="48">
        <v>9746</v>
      </c>
      <c r="Q194" s="36" t="s">
        <v>292</v>
      </c>
      <c r="R194" s="37" t="s">
        <v>224</v>
      </c>
      <c r="S194" s="109">
        <v>521.74</v>
      </c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7"/>
      <c r="AN194" s="37"/>
      <c r="AO194" s="37"/>
      <c r="AP194" s="37"/>
    </row>
    <row r="195" spans="1:42">
      <c r="A195" s="36" t="s">
        <v>0</v>
      </c>
      <c r="B195" s="37" t="s">
        <v>224</v>
      </c>
      <c r="C195" s="48">
        <f t="shared" si="2"/>
        <v>8314.1666666666679</v>
      </c>
      <c r="D195" s="48">
        <v>9977</v>
      </c>
      <c r="Q195" s="36" t="s">
        <v>292</v>
      </c>
      <c r="R195" s="37" t="s">
        <v>225</v>
      </c>
      <c r="S195" s="109">
        <v>521.74</v>
      </c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7"/>
      <c r="AN195" s="37"/>
      <c r="AO195" s="37"/>
      <c r="AP195" s="37"/>
    </row>
    <row r="196" spans="1:42">
      <c r="A196" s="36" t="s">
        <v>0</v>
      </c>
      <c r="B196" s="37" t="s">
        <v>225</v>
      </c>
      <c r="C196" s="48">
        <f t="shared" ref="C196:C259" si="3">D196/1.2</f>
        <v>8508.3333333333339</v>
      </c>
      <c r="D196" s="48">
        <v>10210</v>
      </c>
      <c r="Q196" s="36" t="s">
        <v>292</v>
      </c>
      <c r="R196" s="37" t="s">
        <v>226</v>
      </c>
      <c r="S196" s="109">
        <v>521.74</v>
      </c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7"/>
      <c r="AN196" s="37"/>
      <c r="AO196" s="37"/>
      <c r="AP196" s="37"/>
    </row>
    <row r="197" spans="1:42">
      <c r="A197" s="36" t="s">
        <v>0</v>
      </c>
      <c r="B197" s="37" t="s">
        <v>226</v>
      </c>
      <c r="C197" s="48">
        <f t="shared" si="3"/>
        <v>8681.6666666666679</v>
      </c>
      <c r="D197" s="50">
        <v>10418</v>
      </c>
      <c r="Q197" s="36" t="s">
        <v>292</v>
      </c>
      <c r="R197" s="37" t="s">
        <v>227</v>
      </c>
      <c r="S197" s="109">
        <v>521.74</v>
      </c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7"/>
      <c r="AN197" s="37"/>
      <c r="AO197" s="37"/>
      <c r="AP197" s="37"/>
    </row>
    <row r="198" spans="1:42">
      <c r="A198" s="36" t="s">
        <v>0</v>
      </c>
      <c r="B198" s="37" t="s">
        <v>227</v>
      </c>
      <c r="C198" s="48">
        <f t="shared" si="3"/>
        <v>8921.6666666666679</v>
      </c>
      <c r="D198" s="50">
        <v>10706</v>
      </c>
      <c r="Q198" s="36" t="s">
        <v>292</v>
      </c>
      <c r="R198" s="37" t="s">
        <v>228</v>
      </c>
      <c r="S198" s="109">
        <v>521.74</v>
      </c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  <c r="AL198" s="37"/>
      <c r="AM198" s="37"/>
      <c r="AN198" s="37"/>
      <c r="AO198" s="37"/>
      <c r="AP198" s="37"/>
    </row>
    <row r="199" spans="1:42">
      <c r="A199" s="36" t="s">
        <v>0</v>
      </c>
      <c r="B199" s="37" t="s">
        <v>228</v>
      </c>
      <c r="C199" s="48">
        <f t="shared" si="3"/>
        <v>9142.5</v>
      </c>
      <c r="D199" s="50">
        <v>10971</v>
      </c>
      <c r="Q199" s="36" t="s">
        <v>292</v>
      </c>
      <c r="R199" s="37" t="s">
        <v>229</v>
      </c>
      <c r="S199" s="109">
        <v>521.74</v>
      </c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  <c r="AN199" s="37"/>
      <c r="AO199" s="37"/>
      <c r="AP199" s="37"/>
    </row>
    <row r="200" spans="1:42">
      <c r="A200" s="36" t="s">
        <v>0</v>
      </c>
      <c r="B200" s="37" t="s">
        <v>229</v>
      </c>
      <c r="C200" s="48">
        <f t="shared" si="3"/>
        <v>9846.6666666666679</v>
      </c>
      <c r="D200" s="50">
        <v>11816</v>
      </c>
      <c r="Q200" s="36" t="s">
        <v>292</v>
      </c>
      <c r="R200" s="37" t="s">
        <v>230</v>
      </c>
      <c r="S200" s="109">
        <v>521.74</v>
      </c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37"/>
      <c r="AM200" s="37"/>
      <c r="AN200" s="37"/>
      <c r="AO200" s="37"/>
      <c r="AP200" s="37"/>
    </row>
    <row r="201" spans="1:42">
      <c r="A201" s="36" t="s">
        <v>0</v>
      </c>
      <c r="B201" s="37" t="s">
        <v>230</v>
      </c>
      <c r="C201" s="48">
        <f t="shared" si="3"/>
        <v>10002.5</v>
      </c>
      <c r="D201" s="50">
        <v>12003</v>
      </c>
      <c r="Q201" s="36" t="s">
        <v>292</v>
      </c>
      <c r="R201" s="37" t="s">
        <v>231</v>
      </c>
      <c r="S201" s="109">
        <v>521.74</v>
      </c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7"/>
      <c r="AN201" s="37"/>
      <c r="AO201" s="37"/>
      <c r="AP201" s="37"/>
    </row>
    <row r="202" spans="1:42">
      <c r="A202" s="36" t="s">
        <v>0</v>
      </c>
      <c r="B202" s="37" t="s">
        <v>231</v>
      </c>
      <c r="C202" s="48">
        <f t="shared" si="3"/>
        <v>10170</v>
      </c>
      <c r="D202" s="50">
        <v>12204</v>
      </c>
      <c r="Q202" s="107" t="s">
        <v>294</v>
      </c>
      <c r="R202" s="112" t="s">
        <v>34</v>
      </c>
      <c r="S202" s="108">
        <v>511.71</v>
      </c>
    </row>
    <row r="203" spans="1:42">
      <c r="A203" s="41" t="s">
        <v>1</v>
      </c>
      <c r="B203" s="38" t="s">
        <v>34</v>
      </c>
      <c r="C203" s="57">
        <f t="shared" si="3"/>
        <v>6165.8333333333339</v>
      </c>
      <c r="D203" s="52">
        <v>7399</v>
      </c>
      <c r="Q203" s="107" t="s">
        <v>294</v>
      </c>
      <c r="R203" s="112" t="s">
        <v>33</v>
      </c>
      <c r="S203" s="108">
        <v>511.71</v>
      </c>
    </row>
    <row r="204" spans="1:42">
      <c r="A204" s="41" t="s">
        <v>1</v>
      </c>
      <c r="B204" s="38" t="s">
        <v>33</v>
      </c>
      <c r="C204" s="57">
        <f t="shared" si="3"/>
        <v>6202.5</v>
      </c>
      <c r="D204" s="52">
        <v>7443</v>
      </c>
      <c r="Q204" s="107" t="s">
        <v>294</v>
      </c>
      <c r="R204" s="112" t="s">
        <v>35</v>
      </c>
      <c r="S204" s="108">
        <v>511.71</v>
      </c>
    </row>
    <row r="205" spans="1:42">
      <c r="A205" s="41" t="s">
        <v>1</v>
      </c>
      <c r="B205" s="38" t="s">
        <v>35</v>
      </c>
      <c r="C205" s="57">
        <f t="shared" si="3"/>
        <v>6238.3333333333339</v>
      </c>
      <c r="D205" s="52">
        <v>7486</v>
      </c>
      <c r="Q205" s="107" t="s">
        <v>294</v>
      </c>
      <c r="R205" s="112" t="s">
        <v>36</v>
      </c>
      <c r="S205" s="108">
        <v>511.71</v>
      </c>
    </row>
    <row r="206" spans="1:42">
      <c r="A206" s="41" t="s">
        <v>1</v>
      </c>
      <c r="B206" s="38" t="s">
        <v>36</v>
      </c>
      <c r="C206" s="57">
        <f t="shared" si="3"/>
        <v>6274.166666666667</v>
      </c>
      <c r="D206" s="52">
        <v>7529</v>
      </c>
      <c r="Q206" s="107" t="s">
        <v>294</v>
      </c>
      <c r="R206" s="112" t="s">
        <v>37</v>
      </c>
      <c r="S206" s="108">
        <v>511.71</v>
      </c>
    </row>
    <row r="207" spans="1:42">
      <c r="A207" s="41" t="s">
        <v>1</v>
      </c>
      <c r="B207" s="38" t="s">
        <v>37</v>
      </c>
      <c r="C207" s="57">
        <f t="shared" si="3"/>
        <v>6202.5</v>
      </c>
      <c r="D207" s="52">
        <v>7443</v>
      </c>
      <c r="Q207" s="107" t="s">
        <v>294</v>
      </c>
      <c r="R207" s="112" t="s">
        <v>38</v>
      </c>
      <c r="S207" s="108">
        <v>511.71</v>
      </c>
    </row>
    <row r="208" spans="1:42">
      <c r="A208" s="41" t="s">
        <v>1</v>
      </c>
      <c r="B208" s="38" t="s">
        <v>38</v>
      </c>
      <c r="C208" s="57">
        <f t="shared" si="3"/>
        <v>6321.666666666667</v>
      </c>
      <c r="D208" s="52">
        <v>7586</v>
      </c>
      <c r="Q208" s="107" t="s">
        <v>294</v>
      </c>
      <c r="R208" s="112" t="s">
        <v>39</v>
      </c>
      <c r="S208" s="108">
        <v>511.71</v>
      </c>
    </row>
    <row r="209" spans="1:19">
      <c r="A209" s="41" t="s">
        <v>1</v>
      </c>
      <c r="B209" s="38" t="s">
        <v>39</v>
      </c>
      <c r="C209" s="57">
        <f t="shared" si="3"/>
        <v>6274.166666666667</v>
      </c>
      <c r="D209" s="52">
        <v>7529</v>
      </c>
      <c r="Q209" s="107" t="s">
        <v>294</v>
      </c>
      <c r="R209" s="112" t="s">
        <v>40</v>
      </c>
      <c r="S209" s="108">
        <v>511.71</v>
      </c>
    </row>
    <row r="210" spans="1:19">
      <c r="A210" s="41" t="s">
        <v>1</v>
      </c>
      <c r="B210" s="38" t="s">
        <v>40</v>
      </c>
      <c r="C210" s="57">
        <f t="shared" si="3"/>
        <v>6310.8333333333339</v>
      </c>
      <c r="D210" s="52">
        <v>7573</v>
      </c>
      <c r="Q210" s="107" t="s">
        <v>294</v>
      </c>
      <c r="R210" s="112" t="s">
        <v>41</v>
      </c>
      <c r="S210" s="108">
        <v>511.71</v>
      </c>
    </row>
    <row r="211" spans="1:19">
      <c r="A211" s="41" t="s">
        <v>1</v>
      </c>
      <c r="B211" s="38" t="s">
        <v>41</v>
      </c>
      <c r="C211" s="57">
        <f t="shared" si="3"/>
        <v>6348.3333333333339</v>
      </c>
      <c r="D211" s="52">
        <v>7618</v>
      </c>
      <c r="Q211" s="107" t="s">
        <v>294</v>
      </c>
      <c r="R211" s="112" t="s">
        <v>42</v>
      </c>
      <c r="S211" s="108">
        <v>511.71</v>
      </c>
    </row>
    <row r="212" spans="1:19">
      <c r="A212" s="41" t="s">
        <v>1</v>
      </c>
      <c r="B212" s="38" t="s">
        <v>42</v>
      </c>
      <c r="C212" s="57">
        <f t="shared" si="3"/>
        <v>6238.3333333333339</v>
      </c>
      <c r="D212" s="52">
        <v>7486</v>
      </c>
      <c r="Q212" s="107" t="s">
        <v>294</v>
      </c>
      <c r="R212" s="112" t="s">
        <v>43</v>
      </c>
      <c r="S212" s="108">
        <v>511.71</v>
      </c>
    </row>
    <row r="213" spans="1:19">
      <c r="A213" s="41" t="s">
        <v>1</v>
      </c>
      <c r="B213" s="38" t="s">
        <v>43</v>
      </c>
      <c r="C213" s="57">
        <f t="shared" si="3"/>
        <v>6274.166666666667</v>
      </c>
      <c r="D213" s="52">
        <v>7529</v>
      </c>
      <c r="Q213" s="107" t="s">
        <v>294</v>
      </c>
      <c r="R213" s="112" t="s">
        <v>44</v>
      </c>
      <c r="S213" s="108">
        <v>511.71</v>
      </c>
    </row>
    <row r="214" spans="1:19">
      <c r="A214" s="41" t="s">
        <v>1</v>
      </c>
      <c r="B214" s="38" t="s">
        <v>44</v>
      </c>
      <c r="C214" s="57">
        <f t="shared" si="3"/>
        <v>6310.8333333333339</v>
      </c>
      <c r="D214" s="52">
        <v>7573</v>
      </c>
      <c r="Q214" s="107" t="s">
        <v>294</v>
      </c>
      <c r="R214" s="112" t="s">
        <v>45</v>
      </c>
      <c r="S214" s="108">
        <v>511.71</v>
      </c>
    </row>
    <row r="215" spans="1:19">
      <c r="A215" s="41" t="s">
        <v>1</v>
      </c>
      <c r="B215" s="38" t="s">
        <v>45</v>
      </c>
      <c r="C215" s="57">
        <f t="shared" si="3"/>
        <v>6348.3333333333339</v>
      </c>
      <c r="D215" s="52">
        <v>7618</v>
      </c>
      <c r="Q215" s="107" t="s">
        <v>294</v>
      </c>
      <c r="R215" s="112" t="s">
        <v>46</v>
      </c>
      <c r="S215" s="108">
        <v>511.71</v>
      </c>
    </row>
    <row r="216" spans="1:19">
      <c r="A216" s="41" t="s">
        <v>1</v>
      </c>
      <c r="B216" s="38" t="s">
        <v>46</v>
      </c>
      <c r="C216" s="57">
        <f t="shared" si="3"/>
        <v>6384.166666666667</v>
      </c>
      <c r="D216" s="52">
        <v>7661</v>
      </c>
      <c r="Q216" s="107" t="s">
        <v>294</v>
      </c>
      <c r="R216" s="112" t="s">
        <v>47</v>
      </c>
      <c r="S216" s="108">
        <v>511.71</v>
      </c>
    </row>
    <row r="217" spans="1:19">
      <c r="A217" s="41" t="s">
        <v>1</v>
      </c>
      <c r="B217" s="38" t="s">
        <v>47</v>
      </c>
      <c r="C217" s="57">
        <f t="shared" si="3"/>
        <v>6422.5</v>
      </c>
      <c r="D217" s="52">
        <v>7707</v>
      </c>
      <c r="Q217" s="107" t="s">
        <v>294</v>
      </c>
      <c r="R217" s="112" t="s">
        <v>48</v>
      </c>
      <c r="S217" s="108">
        <v>511.71</v>
      </c>
    </row>
    <row r="218" spans="1:19">
      <c r="A218" s="41" t="s">
        <v>1</v>
      </c>
      <c r="B218" s="38" t="s">
        <v>48</v>
      </c>
      <c r="C218" s="57">
        <f t="shared" si="3"/>
        <v>6274.166666666667</v>
      </c>
      <c r="D218" s="52">
        <v>7529</v>
      </c>
      <c r="Q218" s="107" t="s">
        <v>294</v>
      </c>
      <c r="R218" s="112" t="s">
        <v>49</v>
      </c>
      <c r="S218" s="108">
        <v>511.71</v>
      </c>
    </row>
    <row r="219" spans="1:19">
      <c r="A219" s="41" t="s">
        <v>1</v>
      </c>
      <c r="B219" s="38" t="s">
        <v>49</v>
      </c>
      <c r="C219" s="57">
        <f t="shared" si="3"/>
        <v>6310.8333333333339</v>
      </c>
      <c r="D219" s="52">
        <v>7573</v>
      </c>
      <c r="Q219" s="107" t="s">
        <v>294</v>
      </c>
      <c r="R219" s="112" t="s">
        <v>50</v>
      </c>
      <c r="S219" s="108">
        <v>511.71</v>
      </c>
    </row>
    <row r="220" spans="1:19">
      <c r="A220" s="41" t="s">
        <v>1</v>
      </c>
      <c r="B220" s="38" t="s">
        <v>50</v>
      </c>
      <c r="C220" s="57">
        <f t="shared" si="3"/>
        <v>6348.3333333333339</v>
      </c>
      <c r="D220" s="52">
        <v>7618</v>
      </c>
      <c r="Q220" s="107" t="s">
        <v>294</v>
      </c>
      <c r="R220" s="112" t="s">
        <v>51</v>
      </c>
      <c r="S220" s="108">
        <v>511.71</v>
      </c>
    </row>
    <row r="221" spans="1:19">
      <c r="A221" s="41" t="s">
        <v>1</v>
      </c>
      <c r="B221" s="38" t="s">
        <v>51</v>
      </c>
      <c r="C221" s="57">
        <f t="shared" si="3"/>
        <v>6384.166666666667</v>
      </c>
      <c r="D221" s="52">
        <v>7661</v>
      </c>
      <c r="Q221" s="107" t="s">
        <v>294</v>
      </c>
      <c r="R221" s="112" t="s">
        <v>52</v>
      </c>
      <c r="S221" s="108">
        <v>511.71</v>
      </c>
    </row>
    <row r="222" spans="1:19">
      <c r="A222" s="41" t="s">
        <v>1</v>
      </c>
      <c r="B222" s="38" t="s">
        <v>52</v>
      </c>
      <c r="C222" s="57">
        <f t="shared" si="3"/>
        <v>6422.5</v>
      </c>
      <c r="D222" s="52">
        <v>7707</v>
      </c>
      <c r="Q222" s="107" t="s">
        <v>294</v>
      </c>
      <c r="R222" s="112" t="s">
        <v>53</v>
      </c>
      <c r="S222" s="108">
        <v>511.71</v>
      </c>
    </row>
    <row r="223" spans="1:19">
      <c r="A223" s="41" t="s">
        <v>1</v>
      </c>
      <c r="B223" s="38" t="s">
        <v>53</v>
      </c>
      <c r="C223" s="57">
        <f t="shared" si="3"/>
        <v>6460</v>
      </c>
      <c r="D223" s="52">
        <v>7752</v>
      </c>
      <c r="Q223" s="107" t="s">
        <v>294</v>
      </c>
      <c r="R223" s="112" t="s">
        <v>54</v>
      </c>
      <c r="S223" s="108">
        <v>511.71</v>
      </c>
    </row>
    <row r="224" spans="1:19">
      <c r="A224" s="41" t="s">
        <v>1</v>
      </c>
      <c r="B224" s="38" t="s">
        <v>54</v>
      </c>
      <c r="C224" s="57">
        <f t="shared" si="3"/>
        <v>6500</v>
      </c>
      <c r="D224" s="52">
        <v>7800</v>
      </c>
      <c r="Q224" s="107" t="s">
        <v>294</v>
      </c>
      <c r="R224" s="112" t="s">
        <v>55</v>
      </c>
      <c r="S224" s="108">
        <v>511.71</v>
      </c>
    </row>
    <row r="225" spans="1:19">
      <c r="A225" s="41" t="s">
        <v>1</v>
      </c>
      <c r="B225" s="38" t="s">
        <v>55</v>
      </c>
      <c r="C225" s="57">
        <f t="shared" si="3"/>
        <v>6310.8333333333339</v>
      </c>
      <c r="D225" s="52">
        <v>7573</v>
      </c>
      <c r="Q225" s="107" t="s">
        <v>294</v>
      </c>
      <c r="R225" s="112" t="s">
        <v>56</v>
      </c>
      <c r="S225" s="108">
        <v>511.71</v>
      </c>
    </row>
    <row r="226" spans="1:19">
      <c r="A226" s="41" t="s">
        <v>1</v>
      </c>
      <c r="B226" s="38" t="s">
        <v>56</v>
      </c>
      <c r="C226" s="57">
        <f t="shared" si="3"/>
        <v>6348.3333333333339</v>
      </c>
      <c r="D226" s="52">
        <v>7618</v>
      </c>
      <c r="Q226" s="107" t="s">
        <v>294</v>
      </c>
      <c r="R226" s="112" t="s">
        <v>57</v>
      </c>
      <c r="S226" s="108">
        <v>511.71</v>
      </c>
    </row>
    <row r="227" spans="1:19">
      <c r="A227" s="41" t="s">
        <v>1</v>
      </c>
      <c r="B227" s="38" t="s">
        <v>57</v>
      </c>
      <c r="C227" s="57">
        <f t="shared" si="3"/>
        <v>6384.166666666667</v>
      </c>
      <c r="D227" s="52">
        <v>7661</v>
      </c>
      <c r="Q227" s="107" t="s">
        <v>294</v>
      </c>
      <c r="R227" s="112" t="s">
        <v>58</v>
      </c>
      <c r="S227" s="108">
        <v>511.71</v>
      </c>
    </row>
    <row r="228" spans="1:19">
      <c r="A228" s="41" t="s">
        <v>1</v>
      </c>
      <c r="B228" s="38" t="s">
        <v>58</v>
      </c>
      <c r="C228" s="57">
        <f t="shared" si="3"/>
        <v>6422.5</v>
      </c>
      <c r="D228" s="52">
        <v>7707</v>
      </c>
      <c r="Q228" s="107" t="s">
        <v>294</v>
      </c>
      <c r="R228" s="112" t="s">
        <v>59</v>
      </c>
      <c r="S228" s="108">
        <v>511.71</v>
      </c>
    </row>
    <row r="229" spans="1:19">
      <c r="A229" s="41" t="s">
        <v>1</v>
      </c>
      <c r="B229" s="38" t="s">
        <v>59</v>
      </c>
      <c r="C229" s="57">
        <f t="shared" si="3"/>
        <v>6460</v>
      </c>
      <c r="D229" s="52">
        <v>7752</v>
      </c>
      <c r="Q229" s="107" t="s">
        <v>294</v>
      </c>
      <c r="R229" s="112" t="s">
        <v>60</v>
      </c>
      <c r="S229" s="108">
        <v>511.71</v>
      </c>
    </row>
    <row r="230" spans="1:19">
      <c r="A230" s="41" t="s">
        <v>1</v>
      </c>
      <c r="B230" s="38" t="s">
        <v>60</v>
      </c>
      <c r="C230" s="57">
        <f t="shared" si="3"/>
        <v>6500</v>
      </c>
      <c r="D230" s="52">
        <v>7800</v>
      </c>
      <c r="Q230" s="107" t="s">
        <v>294</v>
      </c>
      <c r="R230" s="112" t="s">
        <v>61</v>
      </c>
      <c r="S230" s="108">
        <v>511.71</v>
      </c>
    </row>
    <row r="231" spans="1:19">
      <c r="A231" s="41" t="s">
        <v>1</v>
      </c>
      <c r="B231" s="38" t="s">
        <v>61</v>
      </c>
      <c r="C231" s="57">
        <f t="shared" si="3"/>
        <v>6536.666666666667</v>
      </c>
      <c r="D231" s="52">
        <v>7844</v>
      </c>
      <c r="Q231" s="107" t="s">
        <v>294</v>
      </c>
      <c r="R231" s="112" t="s">
        <v>62</v>
      </c>
      <c r="S231" s="108">
        <v>511.71</v>
      </c>
    </row>
    <row r="232" spans="1:19">
      <c r="A232" s="41" t="s">
        <v>1</v>
      </c>
      <c r="B232" s="38" t="s">
        <v>62</v>
      </c>
      <c r="C232" s="57">
        <f t="shared" si="3"/>
        <v>6575</v>
      </c>
      <c r="D232" s="52">
        <v>7890</v>
      </c>
      <c r="Q232" s="107" t="s">
        <v>294</v>
      </c>
      <c r="R232" s="112" t="s">
        <v>63</v>
      </c>
      <c r="S232" s="108">
        <v>511.71</v>
      </c>
    </row>
    <row r="233" spans="1:19">
      <c r="A233" s="41" t="s">
        <v>1</v>
      </c>
      <c r="B233" s="38" t="s">
        <v>63</v>
      </c>
      <c r="C233" s="57">
        <f t="shared" si="3"/>
        <v>6348.3333333333339</v>
      </c>
      <c r="D233" s="52">
        <v>7618</v>
      </c>
      <c r="Q233" s="107" t="s">
        <v>294</v>
      </c>
      <c r="R233" s="112" t="s">
        <v>64</v>
      </c>
      <c r="S233" s="108">
        <v>511.71</v>
      </c>
    </row>
    <row r="234" spans="1:19">
      <c r="A234" s="41" t="s">
        <v>1</v>
      </c>
      <c r="B234" s="38" t="s">
        <v>64</v>
      </c>
      <c r="C234" s="57">
        <f t="shared" si="3"/>
        <v>6384.166666666667</v>
      </c>
      <c r="D234" s="52">
        <v>7661</v>
      </c>
      <c r="Q234" s="107" t="s">
        <v>294</v>
      </c>
      <c r="R234" s="112" t="s">
        <v>65</v>
      </c>
      <c r="S234" s="108">
        <v>511.71</v>
      </c>
    </row>
    <row r="235" spans="1:19">
      <c r="A235" s="41" t="s">
        <v>1</v>
      </c>
      <c r="B235" s="38" t="s">
        <v>65</v>
      </c>
      <c r="C235" s="57">
        <f t="shared" si="3"/>
        <v>6422.5</v>
      </c>
      <c r="D235" s="52">
        <v>7707</v>
      </c>
      <c r="Q235" s="107" t="s">
        <v>294</v>
      </c>
      <c r="R235" s="112" t="s">
        <v>66</v>
      </c>
      <c r="S235" s="108">
        <v>511.71</v>
      </c>
    </row>
    <row r="236" spans="1:19">
      <c r="A236" s="41" t="s">
        <v>1</v>
      </c>
      <c r="B236" s="38" t="s">
        <v>66</v>
      </c>
      <c r="C236" s="57">
        <f t="shared" si="3"/>
        <v>6460</v>
      </c>
      <c r="D236" s="52">
        <v>7752</v>
      </c>
      <c r="Q236" s="107" t="s">
        <v>294</v>
      </c>
      <c r="R236" s="112" t="s">
        <v>67</v>
      </c>
      <c r="S236" s="108">
        <v>511.71</v>
      </c>
    </row>
    <row r="237" spans="1:19">
      <c r="A237" s="41" t="s">
        <v>1</v>
      </c>
      <c r="B237" s="38" t="s">
        <v>67</v>
      </c>
      <c r="C237" s="57">
        <f t="shared" si="3"/>
        <v>6500</v>
      </c>
      <c r="D237" s="52">
        <v>7800</v>
      </c>
      <c r="Q237" s="107" t="s">
        <v>294</v>
      </c>
      <c r="R237" s="112" t="s">
        <v>68</v>
      </c>
      <c r="S237" s="108">
        <v>511.71</v>
      </c>
    </row>
    <row r="238" spans="1:19">
      <c r="A238" s="41" t="s">
        <v>1</v>
      </c>
      <c r="B238" s="38" t="s">
        <v>68</v>
      </c>
      <c r="C238" s="57">
        <f t="shared" si="3"/>
        <v>6536.666666666667</v>
      </c>
      <c r="D238" s="52">
        <v>7844</v>
      </c>
      <c r="Q238" s="107" t="s">
        <v>294</v>
      </c>
      <c r="R238" s="112" t="s">
        <v>69</v>
      </c>
      <c r="S238" s="108">
        <v>511.71</v>
      </c>
    </row>
    <row r="239" spans="1:19">
      <c r="A239" s="41" t="s">
        <v>1</v>
      </c>
      <c r="B239" s="38" t="s">
        <v>69</v>
      </c>
      <c r="C239" s="57">
        <f t="shared" si="3"/>
        <v>6575</v>
      </c>
      <c r="D239" s="52">
        <v>7890</v>
      </c>
      <c r="Q239" s="107" t="s">
        <v>294</v>
      </c>
      <c r="R239" s="112" t="s">
        <v>70</v>
      </c>
      <c r="S239" s="108">
        <v>511.71</v>
      </c>
    </row>
    <row r="240" spans="1:19">
      <c r="A240" s="41" t="s">
        <v>1</v>
      </c>
      <c r="B240" s="38" t="s">
        <v>70</v>
      </c>
      <c r="C240" s="57">
        <f t="shared" si="3"/>
        <v>6615</v>
      </c>
      <c r="D240" s="52">
        <v>7938</v>
      </c>
      <c r="Q240" s="107" t="s">
        <v>294</v>
      </c>
      <c r="R240" s="112" t="s">
        <v>71</v>
      </c>
      <c r="S240" s="108">
        <v>511.71</v>
      </c>
    </row>
    <row r="241" spans="1:19">
      <c r="A241" s="41" t="s">
        <v>1</v>
      </c>
      <c r="B241" s="38" t="s">
        <v>71</v>
      </c>
      <c r="C241" s="57">
        <f t="shared" si="3"/>
        <v>6845</v>
      </c>
      <c r="D241" s="52">
        <v>8214</v>
      </c>
      <c r="Q241" s="107" t="s">
        <v>294</v>
      </c>
      <c r="R241" s="112" t="s">
        <v>72</v>
      </c>
      <c r="S241" s="108">
        <v>511.71</v>
      </c>
    </row>
    <row r="242" spans="1:19">
      <c r="A242" s="41" t="s">
        <v>1</v>
      </c>
      <c r="B242" s="38" t="s">
        <v>72</v>
      </c>
      <c r="C242" s="57">
        <f t="shared" si="3"/>
        <v>6384.166666666667</v>
      </c>
      <c r="D242" s="52">
        <v>7661</v>
      </c>
      <c r="Q242" s="107" t="s">
        <v>294</v>
      </c>
      <c r="R242" s="112" t="s">
        <v>73</v>
      </c>
      <c r="S242" s="108">
        <v>511.71</v>
      </c>
    </row>
    <row r="243" spans="1:19">
      <c r="A243" s="41" t="s">
        <v>1</v>
      </c>
      <c r="B243" s="38" t="s">
        <v>73</v>
      </c>
      <c r="C243" s="57">
        <f t="shared" si="3"/>
        <v>6422.5</v>
      </c>
      <c r="D243" s="52">
        <v>7707</v>
      </c>
      <c r="Q243" s="107" t="s">
        <v>294</v>
      </c>
      <c r="R243" s="112" t="s">
        <v>74</v>
      </c>
      <c r="S243" s="108">
        <v>511.71</v>
      </c>
    </row>
    <row r="244" spans="1:19">
      <c r="A244" s="41" t="s">
        <v>1</v>
      </c>
      <c r="B244" s="38" t="s">
        <v>74</v>
      </c>
      <c r="C244" s="57">
        <f t="shared" si="3"/>
        <v>6460</v>
      </c>
      <c r="D244" s="52">
        <v>7752</v>
      </c>
      <c r="Q244" s="107" t="s">
        <v>294</v>
      </c>
      <c r="R244" s="112" t="s">
        <v>75</v>
      </c>
      <c r="S244" s="108">
        <v>511.71</v>
      </c>
    </row>
    <row r="245" spans="1:19">
      <c r="A245" s="41" t="s">
        <v>1</v>
      </c>
      <c r="B245" s="38" t="s">
        <v>75</v>
      </c>
      <c r="C245" s="57">
        <f t="shared" si="3"/>
        <v>6500</v>
      </c>
      <c r="D245" s="52">
        <v>7800</v>
      </c>
      <c r="Q245" s="107" t="s">
        <v>294</v>
      </c>
      <c r="R245" s="112" t="s">
        <v>76</v>
      </c>
      <c r="S245" s="108">
        <v>511.71</v>
      </c>
    </row>
    <row r="246" spans="1:19">
      <c r="A246" s="41" t="s">
        <v>1</v>
      </c>
      <c r="B246" s="38" t="s">
        <v>76</v>
      </c>
      <c r="C246" s="57">
        <f t="shared" si="3"/>
        <v>6536.666666666667</v>
      </c>
      <c r="D246" s="52">
        <v>7844</v>
      </c>
      <c r="Q246" s="107" t="s">
        <v>294</v>
      </c>
      <c r="R246" s="112" t="s">
        <v>77</v>
      </c>
      <c r="S246" s="108">
        <v>511.71</v>
      </c>
    </row>
    <row r="247" spans="1:19">
      <c r="A247" s="41" t="s">
        <v>1</v>
      </c>
      <c r="B247" s="38" t="s">
        <v>77</v>
      </c>
      <c r="C247" s="57">
        <f t="shared" si="3"/>
        <v>6575</v>
      </c>
      <c r="D247" s="52">
        <v>7890</v>
      </c>
      <c r="Q247" s="107" t="s">
        <v>294</v>
      </c>
      <c r="R247" s="112" t="s">
        <v>78</v>
      </c>
      <c r="S247" s="108">
        <v>511.71</v>
      </c>
    </row>
    <row r="248" spans="1:19">
      <c r="A248" s="41" t="s">
        <v>1</v>
      </c>
      <c r="B248" s="38" t="s">
        <v>78</v>
      </c>
      <c r="C248" s="57">
        <f t="shared" si="3"/>
        <v>6615</v>
      </c>
      <c r="D248" s="52">
        <v>7938</v>
      </c>
      <c r="Q248" s="107" t="s">
        <v>294</v>
      </c>
      <c r="R248" s="112" t="s">
        <v>79</v>
      </c>
      <c r="S248" s="108">
        <v>511.71</v>
      </c>
    </row>
    <row r="249" spans="1:19">
      <c r="A249" s="41" t="s">
        <v>1</v>
      </c>
      <c r="B249" s="38" t="s">
        <v>79</v>
      </c>
      <c r="C249" s="57">
        <f t="shared" si="3"/>
        <v>6845</v>
      </c>
      <c r="D249" s="52">
        <v>8214</v>
      </c>
      <c r="Q249" s="107" t="s">
        <v>294</v>
      </c>
      <c r="R249" s="112" t="s">
        <v>80</v>
      </c>
      <c r="S249" s="108">
        <v>511.71</v>
      </c>
    </row>
    <row r="250" spans="1:19">
      <c r="A250" s="41" t="s">
        <v>1</v>
      </c>
      <c r="B250" s="38" t="s">
        <v>80</v>
      </c>
      <c r="C250" s="57">
        <f t="shared" si="3"/>
        <v>7039.166666666667</v>
      </c>
      <c r="D250" s="52">
        <v>8447</v>
      </c>
      <c r="Q250" s="107" t="s">
        <v>294</v>
      </c>
      <c r="R250" s="112" t="s">
        <v>81</v>
      </c>
      <c r="S250" s="108">
        <v>511.71</v>
      </c>
    </row>
    <row r="251" spans="1:19">
      <c r="A251" s="41" t="s">
        <v>1</v>
      </c>
      <c r="B251" s="38" t="s">
        <v>81</v>
      </c>
      <c r="C251" s="57">
        <f t="shared" si="3"/>
        <v>7328.3333333333339</v>
      </c>
      <c r="D251" s="52">
        <v>8794</v>
      </c>
      <c r="Q251" s="107" t="s">
        <v>294</v>
      </c>
      <c r="R251" s="112" t="s">
        <v>83</v>
      </c>
      <c r="S251" s="108">
        <v>511.71</v>
      </c>
    </row>
    <row r="252" spans="1:19">
      <c r="A252" s="41" t="s">
        <v>1</v>
      </c>
      <c r="B252" s="38" t="s">
        <v>83</v>
      </c>
      <c r="C252" s="57">
        <f t="shared" si="3"/>
        <v>6422.5</v>
      </c>
      <c r="D252" s="52">
        <v>7707</v>
      </c>
      <c r="Q252" s="107" t="s">
        <v>294</v>
      </c>
      <c r="R252" s="112" t="s">
        <v>84</v>
      </c>
      <c r="S252" s="108">
        <v>511.71</v>
      </c>
    </row>
    <row r="253" spans="1:19">
      <c r="A253" s="41" t="s">
        <v>1</v>
      </c>
      <c r="B253" s="38" t="s">
        <v>84</v>
      </c>
      <c r="C253" s="57">
        <f t="shared" si="3"/>
        <v>6460</v>
      </c>
      <c r="D253" s="52">
        <v>7752</v>
      </c>
      <c r="Q253" s="107" t="s">
        <v>294</v>
      </c>
      <c r="R253" s="112" t="s">
        <v>85</v>
      </c>
      <c r="S253" s="108">
        <v>511.71</v>
      </c>
    </row>
    <row r="254" spans="1:19">
      <c r="A254" s="41" t="s">
        <v>1</v>
      </c>
      <c r="B254" s="38" t="s">
        <v>85</v>
      </c>
      <c r="C254" s="57">
        <f t="shared" si="3"/>
        <v>6500</v>
      </c>
      <c r="D254" s="52">
        <v>7800</v>
      </c>
      <c r="Q254" s="107" t="s">
        <v>294</v>
      </c>
      <c r="R254" s="112" t="s">
        <v>86</v>
      </c>
      <c r="S254" s="108">
        <v>511.71</v>
      </c>
    </row>
    <row r="255" spans="1:19">
      <c r="A255" s="41" t="s">
        <v>1</v>
      </c>
      <c r="B255" s="38" t="s">
        <v>86</v>
      </c>
      <c r="C255" s="57">
        <f t="shared" si="3"/>
        <v>6536.666666666667</v>
      </c>
      <c r="D255" s="52">
        <v>7844</v>
      </c>
      <c r="Q255" s="107" t="s">
        <v>294</v>
      </c>
      <c r="R255" s="112" t="s">
        <v>87</v>
      </c>
      <c r="S255" s="108">
        <v>511.71</v>
      </c>
    </row>
    <row r="256" spans="1:19">
      <c r="A256" s="41" t="s">
        <v>1</v>
      </c>
      <c r="B256" s="38" t="s">
        <v>87</v>
      </c>
      <c r="C256" s="57">
        <f t="shared" si="3"/>
        <v>6575</v>
      </c>
      <c r="D256" s="52">
        <v>7890</v>
      </c>
      <c r="Q256" s="107" t="s">
        <v>294</v>
      </c>
      <c r="R256" s="112" t="s">
        <v>88</v>
      </c>
      <c r="S256" s="108">
        <v>511.71</v>
      </c>
    </row>
    <row r="257" spans="1:19">
      <c r="A257" s="41" t="s">
        <v>1</v>
      </c>
      <c r="B257" s="38" t="s">
        <v>88</v>
      </c>
      <c r="C257" s="57">
        <f t="shared" si="3"/>
        <v>6615</v>
      </c>
      <c r="D257" s="52">
        <v>7938</v>
      </c>
      <c r="Q257" s="107" t="s">
        <v>294</v>
      </c>
      <c r="R257" s="112" t="s">
        <v>89</v>
      </c>
      <c r="S257" s="108">
        <v>511.71</v>
      </c>
    </row>
    <row r="258" spans="1:19">
      <c r="A258" s="41" t="s">
        <v>1</v>
      </c>
      <c r="B258" s="38" t="s">
        <v>89</v>
      </c>
      <c r="C258" s="57">
        <f t="shared" si="3"/>
        <v>6845</v>
      </c>
      <c r="D258" s="52">
        <v>8214</v>
      </c>
      <c r="Q258" s="107" t="s">
        <v>294</v>
      </c>
      <c r="R258" s="112" t="s">
        <v>90</v>
      </c>
      <c r="S258" s="108">
        <v>511.71</v>
      </c>
    </row>
    <row r="259" spans="1:19">
      <c r="A259" s="41" t="s">
        <v>1</v>
      </c>
      <c r="B259" s="38" t="s">
        <v>90</v>
      </c>
      <c r="C259" s="57">
        <f t="shared" si="3"/>
        <v>7039.166666666667</v>
      </c>
      <c r="D259" s="52">
        <v>8447</v>
      </c>
      <c r="Q259" s="107" t="s">
        <v>294</v>
      </c>
      <c r="R259" s="112" t="s">
        <v>91</v>
      </c>
      <c r="S259" s="108">
        <v>511.71</v>
      </c>
    </row>
    <row r="260" spans="1:19">
      <c r="A260" s="41" t="s">
        <v>1</v>
      </c>
      <c r="B260" s="38" t="s">
        <v>91</v>
      </c>
      <c r="C260" s="57">
        <f t="shared" ref="C260:C323" si="4">D260/1.2</f>
        <v>7328.3333333333339</v>
      </c>
      <c r="D260" s="52">
        <v>8794</v>
      </c>
      <c r="Q260" s="107" t="s">
        <v>294</v>
      </c>
      <c r="R260" s="112" t="s">
        <v>82</v>
      </c>
      <c r="S260" s="108">
        <v>511.71</v>
      </c>
    </row>
    <row r="261" spans="1:19">
      <c r="A261" s="41" t="s">
        <v>1</v>
      </c>
      <c r="B261" s="38" t="s">
        <v>82</v>
      </c>
      <c r="C261" s="57">
        <f t="shared" si="4"/>
        <v>7615.8333333333339</v>
      </c>
      <c r="D261" s="52">
        <v>9139</v>
      </c>
      <c r="Q261" s="107" t="s">
        <v>294</v>
      </c>
      <c r="R261" s="112" t="s">
        <v>92</v>
      </c>
      <c r="S261" s="108">
        <v>511.71</v>
      </c>
    </row>
    <row r="262" spans="1:19">
      <c r="A262" s="41" t="s">
        <v>1</v>
      </c>
      <c r="B262" s="38" t="s">
        <v>92</v>
      </c>
      <c r="C262" s="57">
        <f t="shared" si="4"/>
        <v>6460</v>
      </c>
      <c r="D262" s="52">
        <v>7752</v>
      </c>
      <c r="Q262" s="107" t="s">
        <v>294</v>
      </c>
      <c r="R262" s="112" t="s">
        <v>93</v>
      </c>
      <c r="S262" s="108">
        <v>511.71</v>
      </c>
    </row>
    <row r="263" spans="1:19">
      <c r="A263" s="41" t="s">
        <v>1</v>
      </c>
      <c r="B263" s="38" t="s">
        <v>93</v>
      </c>
      <c r="C263" s="57">
        <f t="shared" si="4"/>
        <v>6500</v>
      </c>
      <c r="D263" s="52">
        <v>7800</v>
      </c>
      <c r="Q263" s="107" t="s">
        <v>294</v>
      </c>
      <c r="R263" s="112" t="s">
        <v>235</v>
      </c>
      <c r="S263" s="108">
        <v>511.71</v>
      </c>
    </row>
    <row r="264" spans="1:19">
      <c r="A264" s="41" t="s">
        <v>1</v>
      </c>
      <c r="B264" s="38" t="s">
        <v>94</v>
      </c>
      <c r="C264" s="57">
        <f t="shared" si="4"/>
        <v>6536.666666666667</v>
      </c>
      <c r="D264" s="52">
        <v>7844</v>
      </c>
      <c r="Q264" s="107" t="s">
        <v>294</v>
      </c>
      <c r="R264" s="112" t="s">
        <v>95</v>
      </c>
      <c r="S264" s="108">
        <v>511.71</v>
      </c>
    </row>
    <row r="265" spans="1:19">
      <c r="A265" s="41" t="s">
        <v>1</v>
      </c>
      <c r="B265" s="38" t="s">
        <v>95</v>
      </c>
      <c r="C265" s="57">
        <f t="shared" si="4"/>
        <v>6575</v>
      </c>
      <c r="D265" s="52">
        <v>7890</v>
      </c>
      <c r="Q265" s="107" t="s">
        <v>294</v>
      </c>
      <c r="R265" s="112" t="s">
        <v>96</v>
      </c>
      <c r="S265" s="108">
        <v>511.71</v>
      </c>
    </row>
    <row r="266" spans="1:19">
      <c r="A266" s="41" t="s">
        <v>1</v>
      </c>
      <c r="B266" s="38" t="s">
        <v>96</v>
      </c>
      <c r="C266" s="57">
        <f t="shared" si="4"/>
        <v>6615</v>
      </c>
      <c r="D266" s="52">
        <v>7938</v>
      </c>
      <c r="Q266" s="107" t="s">
        <v>294</v>
      </c>
      <c r="R266" s="112" t="s">
        <v>97</v>
      </c>
      <c r="S266" s="108">
        <v>511.71</v>
      </c>
    </row>
    <row r="267" spans="1:19">
      <c r="A267" s="41" t="s">
        <v>1</v>
      </c>
      <c r="B267" s="38" t="s">
        <v>97</v>
      </c>
      <c r="C267" s="57">
        <f t="shared" si="4"/>
        <v>6845</v>
      </c>
      <c r="D267" s="52">
        <v>8214</v>
      </c>
      <c r="Q267" s="107" t="s">
        <v>294</v>
      </c>
      <c r="R267" s="112" t="s">
        <v>98</v>
      </c>
      <c r="S267" s="108">
        <v>511.71</v>
      </c>
    </row>
    <row r="268" spans="1:19">
      <c r="A268" s="41" t="s">
        <v>1</v>
      </c>
      <c r="B268" s="38" t="s">
        <v>98</v>
      </c>
      <c r="C268" s="57">
        <f t="shared" si="4"/>
        <v>7039.166666666667</v>
      </c>
      <c r="D268" s="52">
        <v>8447</v>
      </c>
      <c r="Q268" s="107" t="s">
        <v>294</v>
      </c>
      <c r="R268" s="112" t="s">
        <v>99</v>
      </c>
      <c r="S268" s="108">
        <v>511.71</v>
      </c>
    </row>
    <row r="269" spans="1:19">
      <c r="A269" s="41" t="s">
        <v>1</v>
      </c>
      <c r="B269" s="38" t="s">
        <v>99</v>
      </c>
      <c r="C269" s="57">
        <f t="shared" si="4"/>
        <v>7328.3333333333339</v>
      </c>
      <c r="D269" s="52">
        <v>8794</v>
      </c>
      <c r="Q269" s="107" t="s">
        <v>294</v>
      </c>
      <c r="R269" s="112" t="s">
        <v>100</v>
      </c>
      <c r="S269" s="108">
        <v>511.71</v>
      </c>
    </row>
    <row r="270" spans="1:19">
      <c r="A270" s="41" t="s">
        <v>1</v>
      </c>
      <c r="B270" s="38" t="s">
        <v>100</v>
      </c>
      <c r="C270" s="57">
        <f t="shared" si="4"/>
        <v>7615.8333333333339</v>
      </c>
      <c r="D270" s="52">
        <v>9139</v>
      </c>
      <c r="Q270" s="107" t="s">
        <v>294</v>
      </c>
      <c r="R270" s="112" t="s">
        <v>101</v>
      </c>
      <c r="S270" s="108">
        <v>511.71</v>
      </c>
    </row>
    <row r="271" spans="1:19">
      <c r="A271" s="41" t="s">
        <v>1</v>
      </c>
      <c r="B271" s="38" t="s">
        <v>101</v>
      </c>
      <c r="C271" s="57">
        <f t="shared" si="4"/>
        <v>7946.666666666667</v>
      </c>
      <c r="D271" s="52">
        <v>9536</v>
      </c>
      <c r="Q271" s="107" t="s">
        <v>294</v>
      </c>
      <c r="R271" s="112" t="s">
        <v>102</v>
      </c>
      <c r="S271" s="108">
        <v>511.71</v>
      </c>
    </row>
    <row r="272" spans="1:19">
      <c r="A272" s="41" t="s">
        <v>1</v>
      </c>
      <c r="B272" s="38" t="s">
        <v>102</v>
      </c>
      <c r="C272" s="57">
        <f t="shared" si="4"/>
        <v>6500</v>
      </c>
      <c r="D272" s="52">
        <v>7800</v>
      </c>
      <c r="Q272" s="107" t="s">
        <v>294</v>
      </c>
      <c r="R272" s="112" t="s">
        <v>103</v>
      </c>
      <c r="S272" s="108">
        <v>511.71</v>
      </c>
    </row>
    <row r="273" spans="1:19">
      <c r="A273" s="41" t="s">
        <v>1</v>
      </c>
      <c r="B273" s="38" t="s">
        <v>103</v>
      </c>
      <c r="C273" s="57">
        <f t="shared" si="4"/>
        <v>6536.666666666667</v>
      </c>
      <c r="D273" s="52">
        <v>7844</v>
      </c>
      <c r="Q273" s="107" t="s">
        <v>294</v>
      </c>
      <c r="R273" s="112" t="s">
        <v>104</v>
      </c>
      <c r="S273" s="108">
        <v>511.71</v>
      </c>
    </row>
    <row r="274" spans="1:19">
      <c r="A274" s="41" t="s">
        <v>1</v>
      </c>
      <c r="B274" s="38" t="s">
        <v>104</v>
      </c>
      <c r="C274" s="57">
        <f t="shared" si="4"/>
        <v>6575</v>
      </c>
      <c r="D274" s="52">
        <v>7890</v>
      </c>
      <c r="Q274" s="107" t="s">
        <v>294</v>
      </c>
      <c r="R274" s="112" t="s">
        <v>105</v>
      </c>
      <c r="S274" s="108">
        <v>511.71</v>
      </c>
    </row>
    <row r="275" spans="1:19">
      <c r="A275" s="41" t="s">
        <v>1</v>
      </c>
      <c r="B275" s="38" t="s">
        <v>105</v>
      </c>
      <c r="C275" s="57">
        <f t="shared" si="4"/>
        <v>6615</v>
      </c>
      <c r="D275" s="52">
        <v>7938</v>
      </c>
      <c r="Q275" s="107" t="s">
        <v>294</v>
      </c>
      <c r="R275" s="112" t="s">
        <v>106</v>
      </c>
      <c r="S275" s="108">
        <v>511.71</v>
      </c>
    </row>
    <row r="276" spans="1:19">
      <c r="A276" s="41" t="s">
        <v>1</v>
      </c>
      <c r="B276" s="38" t="s">
        <v>106</v>
      </c>
      <c r="C276" s="57">
        <f t="shared" si="4"/>
        <v>6845</v>
      </c>
      <c r="D276" s="52">
        <v>8214</v>
      </c>
      <c r="Q276" s="107" t="s">
        <v>294</v>
      </c>
      <c r="R276" s="112" t="s">
        <v>107</v>
      </c>
      <c r="S276" s="108">
        <v>511.71</v>
      </c>
    </row>
    <row r="277" spans="1:19">
      <c r="A277" s="41" t="s">
        <v>1</v>
      </c>
      <c r="B277" s="38" t="s">
        <v>107</v>
      </c>
      <c r="C277" s="57">
        <f t="shared" si="4"/>
        <v>7039.166666666667</v>
      </c>
      <c r="D277" s="52">
        <v>8447</v>
      </c>
      <c r="Q277" s="107" t="s">
        <v>294</v>
      </c>
      <c r="R277" s="112" t="s">
        <v>108</v>
      </c>
      <c r="S277" s="108">
        <v>511.71</v>
      </c>
    </row>
    <row r="278" spans="1:19">
      <c r="A278" s="41" t="s">
        <v>1</v>
      </c>
      <c r="B278" s="38" t="s">
        <v>108</v>
      </c>
      <c r="C278" s="57">
        <f t="shared" si="4"/>
        <v>7328.3333333333339</v>
      </c>
      <c r="D278" s="52">
        <v>8794</v>
      </c>
      <c r="Q278" s="107" t="s">
        <v>294</v>
      </c>
      <c r="R278" s="112" t="s">
        <v>109</v>
      </c>
      <c r="S278" s="108">
        <v>511.71</v>
      </c>
    </row>
    <row r="279" spans="1:19">
      <c r="A279" s="41" t="s">
        <v>1</v>
      </c>
      <c r="B279" s="38" t="s">
        <v>109</v>
      </c>
      <c r="C279" s="57">
        <f t="shared" si="4"/>
        <v>7615.8333333333339</v>
      </c>
      <c r="D279" s="52">
        <v>9139</v>
      </c>
      <c r="Q279" s="107" t="s">
        <v>294</v>
      </c>
      <c r="R279" s="112" t="s">
        <v>110</v>
      </c>
      <c r="S279" s="108">
        <v>511.71</v>
      </c>
    </row>
    <row r="280" spans="1:19">
      <c r="A280" s="41" t="s">
        <v>1</v>
      </c>
      <c r="B280" s="38" t="s">
        <v>110</v>
      </c>
      <c r="C280" s="57">
        <f t="shared" si="4"/>
        <v>7946.666666666667</v>
      </c>
      <c r="D280" s="52">
        <v>9536</v>
      </c>
      <c r="Q280" s="107" t="s">
        <v>294</v>
      </c>
      <c r="R280" s="112" t="s">
        <v>111</v>
      </c>
      <c r="S280" s="108">
        <v>511.71</v>
      </c>
    </row>
    <row r="281" spans="1:19">
      <c r="A281" s="41" t="s">
        <v>1</v>
      </c>
      <c r="B281" s="38" t="s">
        <v>111</v>
      </c>
      <c r="C281" s="57">
        <f t="shared" si="4"/>
        <v>8195.8333333333339</v>
      </c>
      <c r="D281" s="52">
        <v>9835</v>
      </c>
      <c r="Q281" s="107" t="s">
        <v>294</v>
      </c>
      <c r="R281" s="112" t="s">
        <v>112</v>
      </c>
      <c r="S281" s="108">
        <v>511.71</v>
      </c>
    </row>
    <row r="282" spans="1:19">
      <c r="A282" s="41" t="s">
        <v>1</v>
      </c>
      <c r="B282" s="38" t="s">
        <v>112</v>
      </c>
      <c r="C282" s="57">
        <f t="shared" si="4"/>
        <v>0</v>
      </c>
      <c r="D282" s="52"/>
      <c r="Q282" s="107" t="s">
        <v>294</v>
      </c>
      <c r="R282" s="112" t="s">
        <v>113</v>
      </c>
      <c r="S282" s="108">
        <v>511.71</v>
      </c>
    </row>
    <row r="283" spans="1:19">
      <c r="A283" s="41" t="s">
        <v>1</v>
      </c>
      <c r="B283" s="38" t="s">
        <v>113</v>
      </c>
      <c r="C283" s="57">
        <f t="shared" si="4"/>
        <v>0</v>
      </c>
      <c r="D283" s="52"/>
      <c r="Q283" s="107" t="s">
        <v>294</v>
      </c>
      <c r="R283" s="112" t="s">
        <v>114</v>
      </c>
      <c r="S283" s="108">
        <v>511.71</v>
      </c>
    </row>
    <row r="284" spans="1:19">
      <c r="A284" s="41" t="s">
        <v>1</v>
      </c>
      <c r="B284" s="38" t="s">
        <v>114</v>
      </c>
      <c r="C284" s="57">
        <f t="shared" si="4"/>
        <v>0</v>
      </c>
      <c r="D284" s="52"/>
      <c r="Q284" s="107" t="s">
        <v>294</v>
      </c>
      <c r="R284" s="112" t="s">
        <v>115</v>
      </c>
      <c r="S284" s="108">
        <v>511.71</v>
      </c>
    </row>
    <row r="285" spans="1:19">
      <c r="A285" s="41" t="s">
        <v>1</v>
      </c>
      <c r="B285" s="38" t="s">
        <v>115</v>
      </c>
      <c r="C285" s="57">
        <f t="shared" si="4"/>
        <v>0</v>
      </c>
      <c r="D285" s="52"/>
      <c r="Q285" s="107" t="s">
        <v>294</v>
      </c>
      <c r="R285" s="112" t="s">
        <v>116</v>
      </c>
      <c r="S285" s="108">
        <v>511.71</v>
      </c>
    </row>
    <row r="286" spans="1:19">
      <c r="A286" s="41" t="s">
        <v>1</v>
      </c>
      <c r="B286" s="38" t="s">
        <v>116</v>
      </c>
      <c r="C286" s="57">
        <f t="shared" si="4"/>
        <v>0</v>
      </c>
      <c r="D286" s="52"/>
      <c r="Q286" s="107" t="s">
        <v>294</v>
      </c>
      <c r="R286" s="112" t="s">
        <v>117</v>
      </c>
      <c r="S286" s="108">
        <v>511.71</v>
      </c>
    </row>
    <row r="287" spans="1:19">
      <c r="A287" s="41" t="s">
        <v>1</v>
      </c>
      <c r="B287" s="38" t="s">
        <v>117</v>
      </c>
      <c r="C287" s="57">
        <f t="shared" si="4"/>
        <v>0</v>
      </c>
      <c r="D287" s="52"/>
      <c r="Q287" s="107" t="s">
        <v>294</v>
      </c>
      <c r="R287" s="112" t="s">
        <v>118</v>
      </c>
      <c r="S287" s="108">
        <v>511.71</v>
      </c>
    </row>
    <row r="288" spans="1:19">
      <c r="A288" s="41" t="s">
        <v>1</v>
      </c>
      <c r="B288" s="38" t="s">
        <v>118</v>
      </c>
      <c r="C288" s="57">
        <f t="shared" si="4"/>
        <v>0</v>
      </c>
      <c r="D288" s="52"/>
      <c r="Q288" s="107" t="s">
        <v>294</v>
      </c>
      <c r="R288" s="112" t="s">
        <v>119</v>
      </c>
      <c r="S288" s="108">
        <v>511.71</v>
      </c>
    </row>
    <row r="289" spans="1:19">
      <c r="A289" s="41" t="s">
        <v>1</v>
      </c>
      <c r="B289" s="38" t="s">
        <v>119</v>
      </c>
      <c r="C289" s="57">
        <f t="shared" si="4"/>
        <v>0</v>
      </c>
      <c r="D289" s="52"/>
      <c r="Q289" s="107" t="s">
        <v>294</v>
      </c>
      <c r="R289" s="112" t="s">
        <v>120</v>
      </c>
      <c r="S289" s="108">
        <v>511.71</v>
      </c>
    </row>
    <row r="290" spans="1:19">
      <c r="A290" s="41" t="s">
        <v>1</v>
      </c>
      <c r="B290" s="38" t="s">
        <v>120</v>
      </c>
      <c r="C290" s="57">
        <f t="shared" si="4"/>
        <v>0</v>
      </c>
      <c r="D290" s="52"/>
      <c r="Q290" s="107" t="s">
        <v>294</v>
      </c>
      <c r="R290" s="112" t="s">
        <v>121</v>
      </c>
      <c r="S290" s="108">
        <v>511.71</v>
      </c>
    </row>
    <row r="291" spans="1:19">
      <c r="A291" s="41" t="s">
        <v>1</v>
      </c>
      <c r="B291" s="38" t="s">
        <v>121</v>
      </c>
      <c r="C291" s="57">
        <f t="shared" si="4"/>
        <v>0</v>
      </c>
      <c r="D291" s="52"/>
      <c r="Q291" s="107" t="s">
        <v>294</v>
      </c>
      <c r="R291" s="112" t="s">
        <v>122</v>
      </c>
      <c r="S291" s="108">
        <v>511.71</v>
      </c>
    </row>
    <row r="292" spans="1:19">
      <c r="A292" s="41" t="s">
        <v>1</v>
      </c>
      <c r="B292" s="38" t="s">
        <v>122</v>
      </c>
      <c r="C292" s="57">
        <f t="shared" si="4"/>
        <v>0</v>
      </c>
      <c r="D292" s="52"/>
      <c r="Q292" s="107" t="s">
        <v>294</v>
      </c>
      <c r="R292" s="112" t="s">
        <v>123</v>
      </c>
      <c r="S292" s="108">
        <v>511.71</v>
      </c>
    </row>
    <row r="293" spans="1:19">
      <c r="A293" s="41" t="s">
        <v>1</v>
      </c>
      <c r="B293" s="38" t="s">
        <v>123</v>
      </c>
      <c r="C293" s="57">
        <f t="shared" si="4"/>
        <v>0</v>
      </c>
      <c r="D293" s="52"/>
      <c r="Q293" s="107" t="s">
        <v>294</v>
      </c>
      <c r="R293" s="112" t="s">
        <v>124</v>
      </c>
      <c r="S293" s="108">
        <v>511.71</v>
      </c>
    </row>
    <row r="294" spans="1:19">
      <c r="A294" s="41" t="s">
        <v>1</v>
      </c>
      <c r="B294" s="38" t="s">
        <v>124</v>
      </c>
      <c r="C294" s="57">
        <f t="shared" si="4"/>
        <v>0</v>
      </c>
      <c r="D294" s="52"/>
      <c r="Q294" s="107" t="s">
        <v>294</v>
      </c>
      <c r="R294" s="112" t="s">
        <v>125</v>
      </c>
      <c r="S294" s="108">
        <v>511.71</v>
      </c>
    </row>
    <row r="295" spans="1:19">
      <c r="A295" s="41" t="s">
        <v>1</v>
      </c>
      <c r="B295" s="38" t="s">
        <v>125</v>
      </c>
      <c r="C295" s="57">
        <f t="shared" si="4"/>
        <v>0</v>
      </c>
      <c r="D295" s="52"/>
      <c r="Q295" s="107" t="s">
        <v>294</v>
      </c>
      <c r="R295" s="112" t="s">
        <v>126</v>
      </c>
      <c r="S295" s="108">
        <v>511.71</v>
      </c>
    </row>
    <row r="296" spans="1:19">
      <c r="A296" s="41" t="s">
        <v>1</v>
      </c>
      <c r="B296" s="38" t="s">
        <v>126</v>
      </c>
      <c r="C296" s="57">
        <f t="shared" si="4"/>
        <v>0</v>
      </c>
      <c r="D296" s="52"/>
      <c r="Q296" s="107" t="s">
        <v>294</v>
      </c>
      <c r="R296" s="112" t="s">
        <v>127</v>
      </c>
      <c r="S296" s="108">
        <v>511.71</v>
      </c>
    </row>
    <row r="297" spans="1:19">
      <c r="A297" s="41" t="s">
        <v>1</v>
      </c>
      <c r="B297" s="38" t="s">
        <v>127</v>
      </c>
      <c r="C297" s="57">
        <f t="shared" si="4"/>
        <v>0</v>
      </c>
      <c r="D297" s="52"/>
      <c r="Q297" s="107" t="s">
        <v>294</v>
      </c>
      <c r="R297" s="112" t="s">
        <v>128</v>
      </c>
      <c r="S297" s="108">
        <v>511.71</v>
      </c>
    </row>
    <row r="298" spans="1:19">
      <c r="A298" s="41" t="s">
        <v>1</v>
      </c>
      <c r="B298" s="38" t="s">
        <v>128</v>
      </c>
      <c r="C298" s="57">
        <f t="shared" si="4"/>
        <v>0</v>
      </c>
      <c r="D298" s="52"/>
      <c r="Q298" s="107" t="s">
        <v>294</v>
      </c>
      <c r="R298" s="112" t="s">
        <v>129</v>
      </c>
      <c r="S298" s="108">
        <v>511.71</v>
      </c>
    </row>
    <row r="299" spans="1:19">
      <c r="A299" s="41" t="s">
        <v>1</v>
      </c>
      <c r="B299" s="38" t="s">
        <v>129</v>
      </c>
      <c r="C299" s="57">
        <f t="shared" si="4"/>
        <v>0</v>
      </c>
      <c r="D299" s="52"/>
      <c r="Q299" s="107" t="s">
        <v>294</v>
      </c>
      <c r="R299" s="112" t="s">
        <v>130</v>
      </c>
      <c r="S299" s="108">
        <v>511.71</v>
      </c>
    </row>
    <row r="300" spans="1:19">
      <c r="A300" s="41" t="s">
        <v>1</v>
      </c>
      <c r="B300" s="38" t="s">
        <v>130</v>
      </c>
      <c r="C300" s="57">
        <f t="shared" si="4"/>
        <v>0</v>
      </c>
      <c r="D300" s="52"/>
      <c r="Q300" s="107" t="s">
        <v>294</v>
      </c>
      <c r="R300" s="112" t="s">
        <v>131</v>
      </c>
      <c r="S300" s="108">
        <v>511.71</v>
      </c>
    </row>
    <row r="301" spans="1:19">
      <c r="A301" s="41" t="s">
        <v>1</v>
      </c>
      <c r="B301" s="38" t="s">
        <v>131</v>
      </c>
      <c r="C301" s="57">
        <f t="shared" si="4"/>
        <v>0</v>
      </c>
      <c r="D301" s="52"/>
      <c r="Q301" s="107" t="s">
        <v>294</v>
      </c>
      <c r="R301" s="112" t="s">
        <v>132</v>
      </c>
      <c r="S301" s="108">
        <v>511.71</v>
      </c>
    </row>
    <row r="302" spans="1:19">
      <c r="A302" s="41" t="s">
        <v>1</v>
      </c>
      <c r="B302" s="38" t="s">
        <v>132</v>
      </c>
      <c r="C302" s="57">
        <f t="shared" si="4"/>
        <v>0</v>
      </c>
      <c r="D302" s="52"/>
      <c r="Q302" s="107" t="s">
        <v>294</v>
      </c>
      <c r="R302" s="112" t="s">
        <v>133</v>
      </c>
      <c r="S302" s="108">
        <v>511.71</v>
      </c>
    </row>
    <row r="303" spans="1:19">
      <c r="A303" s="41" t="s">
        <v>1</v>
      </c>
      <c r="B303" s="38" t="s">
        <v>133</v>
      </c>
      <c r="C303" s="57">
        <f t="shared" si="4"/>
        <v>0</v>
      </c>
      <c r="D303" s="52"/>
      <c r="Q303" s="107" t="s">
        <v>294</v>
      </c>
      <c r="R303" s="112" t="s">
        <v>134</v>
      </c>
      <c r="S303" s="108">
        <v>511.71</v>
      </c>
    </row>
    <row r="304" spans="1:19">
      <c r="A304" s="41" t="s">
        <v>1</v>
      </c>
      <c r="B304" s="38" t="s">
        <v>134</v>
      </c>
      <c r="C304" s="57">
        <f t="shared" si="4"/>
        <v>0</v>
      </c>
      <c r="D304" s="52"/>
      <c r="Q304" s="107" t="s">
        <v>294</v>
      </c>
      <c r="R304" s="112" t="s">
        <v>135</v>
      </c>
      <c r="S304" s="108">
        <v>511.71</v>
      </c>
    </row>
    <row r="305" spans="1:19">
      <c r="A305" s="41" t="s">
        <v>1</v>
      </c>
      <c r="B305" s="38" t="s">
        <v>135</v>
      </c>
      <c r="C305" s="57">
        <f t="shared" si="4"/>
        <v>0</v>
      </c>
      <c r="D305" s="52"/>
      <c r="Q305" s="107" t="s">
        <v>294</v>
      </c>
      <c r="R305" s="112" t="s">
        <v>136</v>
      </c>
      <c r="S305" s="108">
        <v>511.71</v>
      </c>
    </row>
    <row r="306" spans="1:19">
      <c r="A306" s="41" t="s">
        <v>1</v>
      </c>
      <c r="B306" s="38" t="s">
        <v>136</v>
      </c>
      <c r="C306" s="57">
        <f t="shared" si="4"/>
        <v>0</v>
      </c>
      <c r="D306" s="52"/>
      <c r="Q306" s="107" t="s">
        <v>294</v>
      </c>
      <c r="R306" s="112" t="s">
        <v>137</v>
      </c>
      <c r="S306" s="108">
        <v>511.71</v>
      </c>
    </row>
    <row r="307" spans="1:19">
      <c r="A307" s="41" t="s">
        <v>1</v>
      </c>
      <c r="B307" s="38" t="s">
        <v>137</v>
      </c>
      <c r="C307" s="57">
        <f t="shared" si="4"/>
        <v>0</v>
      </c>
      <c r="D307" s="52"/>
      <c r="Q307" s="107" t="s">
        <v>294</v>
      </c>
      <c r="R307" s="112" t="s">
        <v>138</v>
      </c>
      <c r="S307" s="108">
        <v>581.1</v>
      </c>
    </row>
    <row r="308" spans="1:19">
      <c r="A308" s="41" t="s">
        <v>1</v>
      </c>
      <c r="B308" s="38" t="s">
        <v>138</v>
      </c>
      <c r="C308" s="57">
        <f t="shared" si="4"/>
        <v>0</v>
      </c>
      <c r="D308" s="52"/>
      <c r="Q308" s="107" t="s">
        <v>294</v>
      </c>
      <c r="R308" s="112" t="s">
        <v>139</v>
      </c>
      <c r="S308" s="108">
        <v>581.1</v>
      </c>
    </row>
    <row r="309" spans="1:19">
      <c r="A309" s="41" t="s">
        <v>1</v>
      </c>
      <c r="B309" s="38" t="s">
        <v>139</v>
      </c>
      <c r="C309" s="57">
        <f t="shared" si="4"/>
        <v>0</v>
      </c>
      <c r="D309" s="52"/>
      <c r="Q309" s="107" t="s">
        <v>294</v>
      </c>
      <c r="R309" s="112" t="s">
        <v>140</v>
      </c>
      <c r="S309" s="108">
        <v>581.1</v>
      </c>
    </row>
    <row r="310" spans="1:19">
      <c r="A310" s="41" t="s">
        <v>1</v>
      </c>
      <c r="B310" s="38" t="s">
        <v>140</v>
      </c>
      <c r="C310" s="57">
        <f t="shared" si="4"/>
        <v>0</v>
      </c>
      <c r="D310" s="52"/>
      <c r="Q310" s="107" t="s">
        <v>294</v>
      </c>
      <c r="R310" s="112" t="s">
        <v>141</v>
      </c>
      <c r="S310" s="108">
        <v>581.1</v>
      </c>
    </row>
    <row r="311" spans="1:19">
      <c r="A311" s="41" t="s">
        <v>1</v>
      </c>
      <c r="B311" s="38" t="s">
        <v>141</v>
      </c>
      <c r="C311" s="57">
        <f t="shared" si="4"/>
        <v>0</v>
      </c>
      <c r="D311" s="52"/>
      <c r="Q311" s="107" t="s">
        <v>294</v>
      </c>
      <c r="R311" s="112" t="s">
        <v>142</v>
      </c>
      <c r="S311" s="108">
        <v>581.1</v>
      </c>
    </row>
    <row r="312" spans="1:19">
      <c r="A312" s="41" t="s">
        <v>1</v>
      </c>
      <c r="B312" s="38" t="s">
        <v>142</v>
      </c>
      <c r="C312" s="57">
        <f t="shared" si="4"/>
        <v>0</v>
      </c>
      <c r="D312" s="52"/>
      <c r="Q312" s="107" t="s">
        <v>294</v>
      </c>
      <c r="R312" s="112" t="s">
        <v>143</v>
      </c>
      <c r="S312" s="108">
        <v>581.1</v>
      </c>
    </row>
    <row r="313" spans="1:19">
      <c r="A313" s="41" t="s">
        <v>1</v>
      </c>
      <c r="B313" s="38" t="s">
        <v>143</v>
      </c>
      <c r="C313" s="57">
        <f t="shared" si="4"/>
        <v>0</v>
      </c>
      <c r="D313" s="52"/>
      <c r="Q313" s="107" t="s">
        <v>294</v>
      </c>
      <c r="R313" s="112" t="s">
        <v>144</v>
      </c>
      <c r="S313" s="108">
        <v>581.1</v>
      </c>
    </row>
    <row r="314" spans="1:19">
      <c r="A314" s="41" t="s">
        <v>1</v>
      </c>
      <c r="B314" s="38" t="s">
        <v>144</v>
      </c>
      <c r="C314" s="57">
        <f t="shared" si="4"/>
        <v>0</v>
      </c>
      <c r="D314" s="52"/>
      <c r="Q314" s="107" t="s">
        <v>294</v>
      </c>
      <c r="R314" s="112" t="s">
        <v>145</v>
      </c>
      <c r="S314" s="108">
        <v>581.1</v>
      </c>
    </row>
    <row r="315" spans="1:19">
      <c r="A315" s="41" t="s">
        <v>1</v>
      </c>
      <c r="B315" s="38" t="s">
        <v>145</v>
      </c>
      <c r="C315" s="57">
        <f t="shared" si="4"/>
        <v>0</v>
      </c>
      <c r="D315" s="52"/>
      <c r="Q315" s="107" t="s">
        <v>294</v>
      </c>
      <c r="R315" s="112" t="s">
        <v>146</v>
      </c>
      <c r="S315" s="108">
        <v>581.1</v>
      </c>
    </row>
    <row r="316" spans="1:19">
      <c r="A316" s="41" t="s">
        <v>1</v>
      </c>
      <c r="B316" s="38" t="s">
        <v>146</v>
      </c>
      <c r="C316" s="57">
        <f t="shared" si="4"/>
        <v>0</v>
      </c>
      <c r="D316" s="52"/>
      <c r="Q316" s="107" t="s">
        <v>294</v>
      </c>
      <c r="R316" s="112" t="s">
        <v>147</v>
      </c>
      <c r="S316" s="108">
        <v>581.1</v>
      </c>
    </row>
    <row r="317" spans="1:19">
      <c r="A317" s="41" t="s">
        <v>1</v>
      </c>
      <c r="B317" s="38" t="s">
        <v>147</v>
      </c>
      <c r="C317" s="57">
        <f t="shared" si="4"/>
        <v>0</v>
      </c>
      <c r="D317" s="52"/>
      <c r="Q317" s="107" t="s">
        <v>294</v>
      </c>
      <c r="R317" s="112" t="s">
        <v>148</v>
      </c>
      <c r="S317" s="108">
        <v>581.1</v>
      </c>
    </row>
    <row r="318" spans="1:19">
      <c r="A318" s="41" t="s">
        <v>1</v>
      </c>
      <c r="B318" s="38" t="s">
        <v>148</v>
      </c>
      <c r="C318" s="57">
        <f t="shared" si="4"/>
        <v>0</v>
      </c>
      <c r="D318" s="52"/>
      <c r="Q318" s="107" t="s">
        <v>294</v>
      </c>
      <c r="R318" s="112" t="s">
        <v>149</v>
      </c>
      <c r="S318" s="108">
        <v>581.1</v>
      </c>
    </row>
    <row r="319" spans="1:19">
      <c r="A319" s="41" t="s">
        <v>1</v>
      </c>
      <c r="B319" s="38" t="s">
        <v>149</v>
      </c>
      <c r="C319" s="57">
        <f t="shared" si="4"/>
        <v>0</v>
      </c>
      <c r="D319" s="52"/>
      <c r="Q319" s="107" t="s">
        <v>294</v>
      </c>
      <c r="R319" s="112" t="s">
        <v>150</v>
      </c>
      <c r="S319" s="108">
        <v>581.1</v>
      </c>
    </row>
    <row r="320" spans="1:19">
      <c r="A320" s="41" t="s">
        <v>1</v>
      </c>
      <c r="B320" s="38" t="s">
        <v>150</v>
      </c>
      <c r="C320" s="57">
        <f t="shared" si="4"/>
        <v>0</v>
      </c>
      <c r="D320" s="52"/>
      <c r="Q320" s="107" t="s">
        <v>294</v>
      </c>
      <c r="R320" s="112" t="s">
        <v>151</v>
      </c>
      <c r="S320" s="108">
        <v>581.1</v>
      </c>
    </row>
    <row r="321" spans="1:19">
      <c r="A321" s="41" t="s">
        <v>1</v>
      </c>
      <c r="B321" s="38" t="s">
        <v>151</v>
      </c>
      <c r="C321" s="57">
        <f t="shared" si="4"/>
        <v>0</v>
      </c>
      <c r="D321" s="52"/>
      <c r="Q321" s="107" t="s">
        <v>294</v>
      </c>
      <c r="R321" s="112" t="s">
        <v>152</v>
      </c>
      <c r="S321" s="108">
        <v>581.1</v>
      </c>
    </row>
    <row r="322" spans="1:19">
      <c r="A322" s="41" t="s">
        <v>1</v>
      </c>
      <c r="B322" s="38" t="s">
        <v>152</v>
      </c>
      <c r="C322" s="57">
        <f t="shared" si="4"/>
        <v>0</v>
      </c>
      <c r="D322" s="52"/>
      <c r="Q322" s="107" t="s">
        <v>294</v>
      </c>
      <c r="R322" s="112" t="s">
        <v>153</v>
      </c>
      <c r="S322" s="108">
        <v>581.1</v>
      </c>
    </row>
    <row r="323" spans="1:19">
      <c r="A323" s="41" t="s">
        <v>1</v>
      </c>
      <c r="B323" s="38" t="s">
        <v>153</v>
      </c>
      <c r="C323" s="57">
        <f t="shared" si="4"/>
        <v>0</v>
      </c>
      <c r="D323" s="52"/>
      <c r="Q323" s="107" t="s">
        <v>294</v>
      </c>
      <c r="R323" s="112" t="s">
        <v>154</v>
      </c>
      <c r="S323" s="108">
        <v>581.1</v>
      </c>
    </row>
    <row r="324" spans="1:19">
      <c r="A324" s="41" t="s">
        <v>1</v>
      </c>
      <c r="B324" s="38" t="s">
        <v>154</v>
      </c>
      <c r="C324" s="57">
        <f t="shared" ref="C324:C387" si="5">D324/1.2</f>
        <v>0</v>
      </c>
      <c r="D324" s="52"/>
      <c r="Q324" s="107" t="s">
        <v>294</v>
      </c>
      <c r="R324" s="112" t="s">
        <v>155</v>
      </c>
      <c r="S324" s="108">
        <v>581.1</v>
      </c>
    </row>
    <row r="325" spans="1:19">
      <c r="A325" s="41" t="s">
        <v>1</v>
      </c>
      <c r="B325" s="38" t="s">
        <v>155</v>
      </c>
      <c r="C325" s="57">
        <f t="shared" si="5"/>
        <v>0</v>
      </c>
      <c r="D325" s="52"/>
      <c r="Q325" s="107" t="s">
        <v>294</v>
      </c>
      <c r="R325" s="112" t="s">
        <v>156</v>
      </c>
      <c r="S325" s="108">
        <v>581.1</v>
      </c>
    </row>
    <row r="326" spans="1:19">
      <c r="A326" s="41" t="s">
        <v>1</v>
      </c>
      <c r="B326" s="38" t="s">
        <v>156</v>
      </c>
      <c r="C326" s="57">
        <f t="shared" si="5"/>
        <v>0</v>
      </c>
      <c r="D326" s="52"/>
      <c r="Q326" s="107" t="s">
        <v>294</v>
      </c>
      <c r="R326" s="112" t="s">
        <v>157</v>
      </c>
      <c r="S326" s="108">
        <v>581.1</v>
      </c>
    </row>
    <row r="327" spans="1:19">
      <c r="A327" s="41" t="s">
        <v>1</v>
      </c>
      <c r="B327" s="38" t="s">
        <v>157</v>
      </c>
      <c r="C327" s="57">
        <f t="shared" si="5"/>
        <v>0</v>
      </c>
      <c r="D327" s="52"/>
      <c r="Q327" s="107" t="s">
        <v>294</v>
      </c>
      <c r="R327" s="112" t="s">
        <v>158</v>
      </c>
      <c r="S327" s="108">
        <v>581.1</v>
      </c>
    </row>
    <row r="328" spans="1:19">
      <c r="A328" s="41" t="s">
        <v>1</v>
      </c>
      <c r="B328" s="38" t="s">
        <v>158</v>
      </c>
      <c r="C328" s="57">
        <f t="shared" si="5"/>
        <v>0</v>
      </c>
      <c r="D328" s="52"/>
      <c r="Q328" s="107" t="s">
        <v>294</v>
      </c>
      <c r="R328" s="112" t="s">
        <v>159</v>
      </c>
      <c r="S328" s="108">
        <v>581.1</v>
      </c>
    </row>
    <row r="329" spans="1:19">
      <c r="A329" s="41" t="s">
        <v>1</v>
      </c>
      <c r="B329" s="38" t="s">
        <v>159</v>
      </c>
      <c r="C329" s="57">
        <f t="shared" si="5"/>
        <v>0</v>
      </c>
      <c r="D329" s="52"/>
      <c r="Q329" s="107" t="s">
        <v>294</v>
      </c>
      <c r="R329" s="112" t="s">
        <v>160</v>
      </c>
      <c r="S329" s="108">
        <v>581.1</v>
      </c>
    </row>
    <row r="330" spans="1:19">
      <c r="A330" s="41" t="s">
        <v>1</v>
      </c>
      <c r="B330" s="38" t="s">
        <v>160</v>
      </c>
      <c r="C330" s="57">
        <f t="shared" si="5"/>
        <v>0</v>
      </c>
      <c r="D330" s="52"/>
      <c r="Q330" s="107" t="s">
        <v>294</v>
      </c>
      <c r="R330" s="112" t="s">
        <v>161</v>
      </c>
      <c r="S330" s="108">
        <v>581.1</v>
      </c>
    </row>
    <row r="331" spans="1:19">
      <c r="A331" s="41" t="s">
        <v>1</v>
      </c>
      <c r="B331" s="38" t="s">
        <v>161</v>
      </c>
      <c r="C331" s="57">
        <f t="shared" si="5"/>
        <v>0</v>
      </c>
      <c r="D331" s="52"/>
      <c r="Q331" s="107" t="s">
        <v>294</v>
      </c>
      <c r="R331" s="112" t="s">
        <v>162</v>
      </c>
      <c r="S331" s="108">
        <v>581.1</v>
      </c>
    </row>
    <row r="332" spans="1:19">
      <c r="A332" s="41" t="s">
        <v>1</v>
      </c>
      <c r="B332" s="38" t="s">
        <v>162</v>
      </c>
      <c r="C332" s="57">
        <f t="shared" si="5"/>
        <v>0</v>
      </c>
      <c r="D332" s="52"/>
      <c r="Q332" s="107" t="s">
        <v>294</v>
      </c>
      <c r="R332" s="112" t="s">
        <v>163</v>
      </c>
      <c r="S332" s="108">
        <v>581.1</v>
      </c>
    </row>
    <row r="333" spans="1:19">
      <c r="A333" s="41" t="s">
        <v>1</v>
      </c>
      <c r="B333" s="38" t="s">
        <v>163</v>
      </c>
      <c r="C333" s="57">
        <f t="shared" si="5"/>
        <v>0</v>
      </c>
      <c r="D333" s="52"/>
      <c r="Q333" s="107" t="s">
        <v>294</v>
      </c>
      <c r="R333" s="112" t="s">
        <v>164</v>
      </c>
      <c r="S333" s="108">
        <v>581.1</v>
      </c>
    </row>
    <row r="334" spans="1:19">
      <c r="A334" s="41" t="s">
        <v>1</v>
      </c>
      <c r="B334" s="38" t="s">
        <v>164</v>
      </c>
      <c r="C334" s="57">
        <f t="shared" si="5"/>
        <v>0</v>
      </c>
      <c r="D334" s="52"/>
      <c r="Q334" s="107" t="s">
        <v>294</v>
      </c>
      <c r="R334" s="112" t="s">
        <v>165</v>
      </c>
      <c r="S334" s="108">
        <v>581.1</v>
      </c>
    </row>
    <row r="335" spans="1:19">
      <c r="A335" s="41" t="s">
        <v>1</v>
      </c>
      <c r="B335" s="38" t="s">
        <v>165</v>
      </c>
      <c r="C335" s="57">
        <f t="shared" si="5"/>
        <v>0</v>
      </c>
      <c r="D335" s="52"/>
      <c r="Q335" s="107" t="s">
        <v>294</v>
      </c>
      <c r="R335" s="112" t="s">
        <v>166</v>
      </c>
      <c r="S335" s="108">
        <v>581.1</v>
      </c>
    </row>
    <row r="336" spans="1:19">
      <c r="A336" s="41" t="s">
        <v>1</v>
      </c>
      <c r="B336" s="38" t="s">
        <v>166</v>
      </c>
      <c r="C336" s="57">
        <f t="shared" si="5"/>
        <v>0</v>
      </c>
      <c r="D336" s="52"/>
      <c r="Q336" s="107" t="s">
        <v>294</v>
      </c>
      <c r="R336" s="112" t="s">
        <v>167</v>
      </c>
      <c r="S336" s="108">
        <v>581.1</v>
      </c>
    </row>
    <row r="337" spans="1:19">
      <c r="A337" s="41" t="s">
        <v>1</v>
      </c>
      <c r="B337" s="38" t="s">
        <v>167</v>
      </c>
      <c r="C337" s="57">
        <f t="shared" si="5"/>
        <v>0</v>
      </c>
      <c r="D337" s="52"/>
      <c r="Q337" s="107" t="s">
        <v>294</v>
      </c>
      <c r="R337" s="112" t="s">
        <v>168</v>
      </c>
      <c r="S337" s="108">
        <v>581.1</v>
      </c>
    </row>
    <row r="338" spans="1:19">
      <c r="A338" s="41" t="s">
        <v>1</v>
      </c>
      <c r="B338" s="38" t="s">
        <v>168</v>
      </c>
      <c r="C338" s="57">
        <f t="shared" si="5"/>
        <v>0</v>
      </c>
      <c r="D338" s="52"/>
      <c r="Q338" s="107" t="s">
        <v>294</v>
      </c>
      <c r="R338" s="112" t="s">
        <v>169</v>
      </c>
      <c r="S338" s="108">
        <v>638.79999999999995</v>
      </c>
    </row>
    <row r="339" spans="1:19">
      <c r="A339" s="41" t="s">
        <v>1</v>
      </c>
      <c r="B339" s="38" t="s">
        <v>169</v>
      </c>
      <c r="C339" s="57">
        <f t="shared" si="5"/>
        <v>0</v>
      </c>
      <c r="D339" s="52"/>
      <c r="Q339" s="107" t="s">
        <v>294</v>
      </c>
      <c r="R339" s="112" t="s">
        <v>170</v>
      </c>
      <c r="S339" s="108">
        <v>638.79999999999995</v>
      </c>
    </row>
    <row r="340" spans="1:19">
      <c r="A340" s="41" t="s">
        <v>1</v>
      </c>
      <c r="B340" s="38" t="s">
        <v>170</v>
      </c>
      <c r="C340" s="57">
        <f t="shared" si="5"/>
        <v>0</v>
      </c>
      <c r="D340" s="52"/>
      <c r="Q340" s="107" t="s">
        <v>294</v>
      </c>
      <c r="R340" s="112" t="s">
        <v>171</v>
      </c>
      <c r="S340" s="108">
        <v>638.79999999999995</v>
      </c>
    </row>
    <row r="341" spans="1:19">
      <c r="A341" s="41" t="s">
        <v>1</v>
      </c>
      <c r="B341" s="38" t="s">
        <v>171</v>
      </c>
      <c r="C341" s="57">
        <f t="shared" si="5"/>
        <v>0</v>
      </c>
      <c r="D341" s="52"/>
      <c r="Q341" s="107" t="s">
        <v>294</v>
      </c>
      <c r="R341" s="112" t="s">
        <v>172</v>
      </c>
      <c r="S341" s="108">
        <v>638.79999999999995</v>
      </c>
    </row>
    <row r="342" spans="1:19">
      <c r="A342" s="41" t="s">
        <v>1</v>
      </c>
      <c r="B342" s="38" t="s">
        <v>172</v>
      </c>
      <c r="C342" s="57">
        <f t="shared" si="5"/>
        <v>0</v>
      </c>
      <c r="D342" s="52"/>
      <c r="Q342" s="107" t="s">
        <v>294</v>
      </c>
      <c r="R342" s="112" t="s">
        <v>173</v>
      </c>
      <c r="S342" s="108">
        <v>638.79999999999995</v>
      </c>
    </row>
    <row r="343" spans="1:19">
      <c r="A343" s="41" t="s">
        <v>1</v>
      </c>
      <c r="B343" s="38" t="s">
        <v>173</v>
      </c>
      <c r="C343" s="57">
        <f t="shared" si="5"/>
        <v>0</v>
      </c>
      <c r="D343" s="52"/>
      <c r="Q343" s="107" t="s">
        <v>294</v>
      </c>
      <c r="R343" s="112" t="s">
        <v>174</v>
      </c>
      <c r="S343" s="108">
        <v>638.79999999999995</v>
      </c>
    </row>
    <row r="344" spans="1:19">
      <c r="A344" s="41" t="s">
        <v>1</v>
      </c>
      <c r="B344" s="38" t="s">
        <v>174</v>
      </c>
      <c r="C344" s="57">
        <f t="shared" si="5"/>
        <v>0</v>
      </c>
      <c r="D344" s="52"/>
      <c r="Q344" s="107" t="s">
        <v>294</v>
      </c>
      <c r="R344" s="112" t="s">
        <v>175</v>
      </c>
      <c r="S344" s="108">
        <v>638.79999999999995</v>
      </c>
    </row>
    <row r="345" spans="1:19">
      <c r="A345" s="41" t="s">
        <v>1</v>
      </c>
      <c r="B345" s="38" t="s">
        <v>175</v>
      </c>
      <c r="C345" s="57">
        <f t="shared" si="5"/>
        <v>0</v>
      </c>
      <c r="D345" s="52"/>
      <c r="Q345" s="107" t="s">
        <v>294</v>
      </c>
      <c r="R345" s="112" t="s">
        <v>176</v>
      </c>
      <c r="S345" s="108">
        <v>638.79999999999995</v>
      </c>
    </row>
    <row r="346" spans="1:19">
      <c r="A346" s="41" t="s">
        <v>1</v>
      </c>
      <c r="B346" s="38" t="s">
        <v>176</v>
      </c>
      <c r="C346" s="57">
        <f t="shared" si="5"/>
        <v>0</v>
      </c>
      <c r="D346" s="52"/>
      <c r="Q346" s="107" t="s">
        <v>294</v>
      </c>
      <c r="R346" s="112" t="s">
        <v>177</v>
      </c>
      <c r="S346" s="108">
        <v>638.79999999999995</v>
      </c>
    </row>
    <row r="347" spans="1:19">
      <c r="A347" s="41" t="s">
        <v>1</v>
      </c>
      <c r="B347" s="38" t="s">
        <v>177</v>
      </c>
      <c r="C347" s="57">
        <f t="shared" si="5"/>
        <v>0</v>
      </c>
      <c r="D347" s="52"/>
      <c r="Q347" s="107" t="s">
        <v>294</v>
      </c>
      <c r="R347" s="112" t="s">
        <v>178</v>
      </c>
      <c r="S347" s="108">
        <v>638.79999999999995</v>
      </c>
    </row>
    <row r="348" spans="1:19">
      <c r="A348" s="41" t="s">
        <v>1</v>
      </c>
      <c r="B348" s="38" t="s">
        <v>178</v>
      </c>
      <c r="C348" s="57">
        <f t="shared" si="5"/>
        <v>0</v>
      </c>
      <c r="D348" s="52"/>
      <c r="Q348" s="107" t="s">
        <v>294</v>
      </c>
      <c r="R348" s="112" t="s">
        <v>179</v>
      </c>
      <c r="S348" s="108">
        <v>638.79999999999995</v>
      </c>
    </row>
    <row r="349" spans="1:19">
      <c r="A349" s="41" t="s">
        <v>1</v>
      </c>
      <c r="B349" s="38" t="s">
        <v>179</v>
      </c>
      <c r="C349" s="57">
        <f t="shared" si="5"/>
        <v>0</v>
      </c>
      <c r="D349" s="52"/>
      <c r="Q349" s="107" t="s">
        <v>294</v>
      </c>
      <c r="R349" s="112" t="s">
        <v>180</v>
      </c>
      <c r="S349" s="108">
        <v>638.79999999999995</v>
      </c>
    </row>
    <row r="350" spans="1:19">
      <c r="A350" s="41" t="s">
        <v>1</v>
      </c>
      <c r="B350" s="38" t="s">
        <v>180</v>
      </c>
      <c r="C350" s="57">
        <f t="shared" si="5"/>
        <v>0</v>
      </c>
      <c r="D350" s="52"/>
      <c r="Q350" s="107" t="s">
        <v>294</v>
      </c>
      <c r="R350" s="112" t="s">
        <v>181</v>
      </c>
      <c r="S350" s="108">
        <v>638.79999999999995</v>
      </c>
    </row>
    <row r="351" spans="1:19">
      <c r="A351" s="41" t="s">
        <v>1</v>
      </c>
      <c r="B351" s="38" t="s">
        <v>181</v>
      </c>
      <c r="C351" s="57">
        <f t="shared" si="5"/>
        <v>0</v>
      </c>
      <c r="D351" s="52"/>
      <c r="Q351" s="107" t="s">
        <v>294</v>
      </c>
      <c r="R351" s="112" t="s">
        <v>182</v>
      </c>
      <c r="S351" s="108">
        <v>638.79999999999995</v>
      </c>
    </row>
    <row r="352" spans="1:19">
      <c r="A352" s="41" t="s">
        <v>1</v>
      </c>
      <c r="B352" s="38" t="s">
        <v>182</v>
      </c>
      <c r="C352" s="57">
        <f t="shared" si="5"/>
        <v>0</v>
      </c>
      <c r="D352" s="52"/>
      <c r="Q352" s="107" t="s">
        <v>294</v>
      </c>
      <c r="R352" s="112" t="s">
        <v>183</v>
      </c>
      <c r="S352" s="108">
        <v>638.79999999999995</v>
      </c>
    </row>
    <row r="353" spans="1:19">
      <c r="A353" s="41" t="s">
        <v>1</v>
      </c>
      <c r="B353" s="38" t="s">
        <v>183</v>
      </c>
      <c r="C353" s="57">
        <f t="shared" si="5"/>
        <v>0</v>
      </c>
      <c r="D353" s="52"/>
      <c r="Q353" s="107" t="s">
        <v>294</v>
      </c>
      <c r="R353" s="112" t="s">
        <v>184</v>
      </c>
      <c r="S353" s="108">
        <v>638.79999999999995</v>
      </c>
    </row>
    <row r="354" spans="1:19">
      <c r="A354" s="41" t="s">
        <v>1</v>
      </c>
      <c r="B354" s="38" t="s">
        <v>184</v>
      </c>
      <c r="C354" s="57">
        <f t="shared" si="5"/>
        <v>0</v>
      </c>
      <c r="D354" s="52"/>
      <c r="Q354" s="107" t="s">
        <v>294</v>
      </c>
      <c r="R354" s="112" t="s">
        <v>185</v>
      </c>
      <c r="S354" s="108">
        <v>638.79999999999995</v>
      </c>
    </row>
    <row r="355" spans="1:19">
      <c r="A355" s="41" t="s">
        <v>1</v>
      </c>
      <c r="B355" s="38" t="s">
        <v>185</v>
      </c>
      <c r="C355" s="57">
        <f t="shared" si="5"/>
        <v>0</v>
      </c>
      <c r="D355" s="52"/>
      <c r="Q355" s="107" t="s">
        <v>294</v>
      </c>
      <c r="R355" s="112" t="s">
        <v>186</v>
      </c>
      <c r="S355" s="108">
        <v>638.79999999999995</v>
      </c>
    </row>
    <row r="356" spans="1:19">
      <c r="A356" s="41" t="s">
        <v>1</v>
      </c>
      <c r="B356" s="38" t="s">
        <v>186</v>
      </c>
      <c r="C356" s="57">
        <f t="shared" si="5"/>
        <v>0</v>
      </c>
      <c r="D356" s="52"/>
      <c r="Q356" s="107" t="s">
        <v>294</v>
      </c>
      <c r="R356" s="112" t="s">
        <v>187</v>
      </c>
      <c r="S356" s="108">
        <v>638.79999999999995</v>
      </c>
    </row>
    <row r="357" spans="1:19">
      <c r="A357" s="41" t="s">
        <v>1</v>
      </c>
      <c r="B357" s="38" t="s">
        <v>187</v>
      </c>
      <c r="C357" s="57">
        <f t="shared" si="5"/>
        <v>0</v>
      </c>
      <c r="D357" s="52"/>
      <c r="Q357" s="107" t="s">
        <v>294</v>
      </c>
      <c r="R357" s="112" t="s">
        <v>188</v>
      </c>
      <c r="S357" s="108">
        <v>638.79999999999995</v>
      </c>
    </row>
    <row r="358" spans="1:19">
      <c r="A358" s="41" t="s">
        <v>1</v>
      </c>
      <c r="B358" s="38" t="s">
        <v>188</v>
      </c>
      <c r="C358" s="57">
        <f t="shared" si="5"/>
        <v>0</v>
      </c>
      <c r="D358" s="52"/>
      <c r="Q358" s="107" t="s">
        <v>294</v>
      </c>
      <c r="R358" s="112" t="s">
        <v>189</v>
      </c>
      <c r="S358" s="108">
        <v>638.79999999999995</v>
      </c>
    </row>
    <row r="359" spans="1:19">
      <c r="A359" s="41" t="s">
        <v>1</v>
      </c>
      <c r="B359" s="38" t="s">
        <v>189</v>
      </c>
      <c r="C359" s="57">
        <f t="shared" si="5"/>
        <v>0</v>
      </c>
      <c r="D359" s="52"/>
      <c r="Q359" s="107" t="s">
        <v>294</v>
      </c>
      <c r="R359" s="112" t="s">
        <v>190</v>
      </c>
      <c r="S359" s="108">
        <v>638.79999999999995</v>
      </c>
    </row>
    <row r="360" spans="1:19">
      <c r="A360" s="41" t="s">
        <v>1</v>
      </c>
      <c r="B360" s="38" t="s">
        <v>190</v>
      </c>
      <c r="C360" s="57">
        <f t="shared" si="5"/>
        <v>0</v>
      </c>
      <c r="D360" s="52"/>
      <c r="Q360" s="107" t="s">
        <v>294</v>
      </c>
      <c r="R360" s="112" t="s">
        <v>191</v>
      </c>
      <c r="S360" s="108">
        <v>638.79999999999995</v>
      </c>
    </row>
    <row r="361" spans="1:19">
      <c r="A361" s="41" t="s">
        <v>1</v>
      </c>
      <c r="B361" s="38" t="s">
        <v>191</v>
      </c>
      <c r="C361" s="57">
        <f t="shared" si="5"/>
        <v>0</v>
      </c>
      <c r="D361" s="52"/>
      <c r="Q361" s="107" t="s">
        <v>294</v>
      </c>
      <c r="R361" s="112" t="s">
        <v>192</v>
      </c>
      <c r="S361" s="108">
        <v>638.79999999999995</v>
      </c>
    </row>
    <row r="362" spans="1:19">
      <c r="A362" s="41" t="s">
        <v>1</v>
      </c>
      <c r="B362" s="38" t="s">
        <v>192</v>
      </c>
      <c r="C362" s="57">
        <f t="shared" si="5"/>
        <v>0</v>
      </c>
      <c r="D362" s="52"/>
      <c r="Q362" s="107" t="s">
        <v>294</v>
      </c>
      <c r="R362" s="112" t="s">
        <v>193</v>
      </c>
      <c r="S362" s="108">
        <v>638.79999999999995</v>
      </c>
    </row>
    <row r="363" spans="1:19">
      <c r="A363" s="41" t="s">
        <v>1</v>
      </c>
      <c r="B363" s="38" t="s">
        <v>193</v>
      </c>
      <c r="C363" s="57">
        <f t="shared" si="5"/>
        <v>0</v>
      </c>
      <c r="D363" s="52"/>
      <c r="Q363" s="107" t="s">
        <v>294</v>
      </c>
      <c r="R363" s="112" t="s">
        <v>194</v>
      </c>
      <c r="S363" s="108">
        <v>638.79999999999995</v>
      </c>
    </row>
    <row r="364" spans="1:19">
      <c r="A364" s="41" t="s">
        <v>1</v>
      </c>
      <c r="B364" s="38" t="s">
        <v>194</v>
      </c>
      <c r="C364" s="57">
        <f t="shared" si="5"/>
        <v>0</v>
      </c>
      <c r="D364" s="52"/>
      <c r="Q364" s="107" t="s">
        <v>294</v>
      </c>
      <c r="R364" s="112" t="s">
        <v>195</v>
      </c>
      <c r="S364" s="108">
        <v>638.79999999999995</v>
      </c>
    </row>
    <row r="365" spans="1:19">
      <c r="A365" s="41" t="s">
        <v>1</v>
      </c>
      <c r="B365" s="38" t="s">
        <v>195</v>
      </c>
      <c r="C365" s="57">
        <f t="shared" si="5"/>
        <v>0</v>
      </c>
      <c r="D365" s="52"/>
      <c r="Q365" s="107" t="s">
        <v>294</v>
      </c>
      <c r="R365" s="112" t="s">
        <v>196</v>
      </c>
      <c r="S365" s="108">
        <v>638.79999999999995</v>
      </c>
    </row>
    <row r="366" spans="1:19">
      <c r="A366" s="41" t="s">
        <v>1</v>
      </c>
      <c r="B366" s="38" t="s">
        <v>196</v>
      </c>
      <c r="C366" s="57">
        <f t="shared" si="5"/>
        <v>0</v>
      </c>
      <c r="D366" s="52"/>
      <c r="Q366" s="107" t="s">
        <v>294</v>
      </c>
      <c r="R366" s="112" t="s">
        <v>197</v>
      </c>
      <c r="S366" s="108">
        <v>638.79999999999995</v>
      </c>
    </row>
    <row r="367" spans="1:19">
      <c r="A367" s="41" t="s">
        <v>1</v>
      </c>
      <c r="B367" s="38" t="s">
        <v>197</v>
      </c>
      <c r="C367" s="57">
        <f t="shared" si="5"/>
        <v>0</v>
      </c>
      <c r="D367" s="52"/>
      <c r="Q367" s="107" t="s">
        <v>294</v>
      </c>
      <c r="R367" s="112" t="s">
        <v>198</v>
      </c>
      <c r="S367" s="108">
        <v>638.79999999999995</v>
      </c>
    </row>
    <row r="368" spans="1:19">
      <c r="A368" s="41" t="s">
        <v>1</v>
      </c>
      <c r="B368" s="38" t="s">
        <v>198</v>
      </c>
      <c r="C368" s="57">
        <f t="shared" si="5"/>
        <v>0</v>
      </c>
      <c r="D368" s="52"/>
      <c r="Q368" s="107" t="s">
        <v>294</v>
      </c>
      <c r="R368" s="112" t="s">
        <v>199</v>
      </c>
      <c r="S368" s="108">
        <v>638.79999999999995</v>
      </c>
    </row>
    <row r="369" spans="1:19">
      <c r="A369" s="41" t="s">
        <v>1</v>
      </c>
      <c r="B369" s="38" t="s">
        <v>199</v>
      </c>
      <c r="C369" s="57">
        <f t="shared" si="5"/>
        <v>0</v>
      </c>
      <c r="D369" s="52"/>
      <c r="Q369" s="107" t="s">
        <v>294</v>
      </c>
      <c r="R369" s="112" t="s">
        <v>200</v>
      </c>
      <c r="S369" s="108">
        <v>638.79999999999995</v>
      </c>
    </row>
    <row r="370" spans="1:19">
      <c r="A370" s="41" t="s">
        <v>1</v>
      </c>
      <c r="B370" s="38" t="s">
        <v>200</v>
      </c>
      <c r="C370" s="57">
        <f t="shared" si="5"/>
        <v>0</v>
      </c>
      <c r="D370" s="52"/>
      <c r="Q370" s="107" t="s">
        <v>294</v>
      </c>
      <c r="R370" s="112" t="s">
        <v>201</v>
      </c>
      <c r="S370" s="108">
        <v>674.75</v>
      </c>
    </row>
    <row r="371" spans="1:19">
      <c r="A371" s="41" t="s">
        <v>1</v>
      </c>
      <c r="B371" s="38" t="s">
        <v>201</v>
      </c>
      <c r="C371" s="57">
        <f t="shared" si="5"/>
        <v>0</v>
      </c>
      <c r="D371" s="52"/>
      <c r="Q371" s="107" t="s">
        <v>294</v>
      </c>
      <c r="R371" s="112" t="s">
        <v>202</v>
      </c>
      <c r="S371" s="108">
        <v>674.75</v>
      </c>
    </row>
    <row r="372" spans="1:19">
      <c r="A372" s="41" t="s">
        <v>1</v>
      </c>
      <c r="B372" s="38" t="s">
        <v>202</v>
      </c>
      <c r="C372" s="57">
        <f t="shared" si="5"/>
        <v>0</v>
      </c>
      <c r="D372" s="52"/>
      <c r="Q372" s="107" t="s">
        <v>294</v>
      </c>
      <c r="R372" s="112" t="s">
        <v>203</v>
      </c>
      <c r="S372" s="108">
        <v>674.75</v>
      </c>
    </row>
    <row r="373" spans="1:19">
      <c r="A373" s="41" t="s">
        <v>1</v>
      </c>
      <c r="B373" s="38" t="s">
        <v>203</v>
      </c>
      <c r="C373" s="57">
        <f t="shared" si="5"/>
        <v>0</v>
      </c>
      <c r="D373" s="52"/>
      <c r="Q373" s="107" t="s">
        <v>294</v>
      </c>
      <c r="R373" s="112" t="s">
        <v>204</v>
      </c>
      <c r="S373" s="108">
        <v>674.75</v>
      </c>
    </row>
    <row r="374" spans="1:19">
      <c r="A374" s="41" t="s">
        <v>1</v>
      </c>
      <c r="B374" s="38" t="s">
        <v>204</v>
      </c>
      <c r="C374" s="57">
        <f t="shared" si="5"/>
        <v>0</v>
      </c>
      <c r="D374" s="52"/>
      <c r="Q374" s="107" t="s">
        <v>294</v>
      </c>
      <c r="R374" s="112" t="s">
        <v>205</v>
      </c>
      <c r="S374" s="108">
        <v>674.75</v>
      </c>
    </row>
    <row r="375" spans="1:19">
      <c r="A375" s="41" t="s">
        <v>1</v>
      </c>
      <c r="B375" s="38" t="s">
        <v>205</v>
      </c>
      <c r="C375" s="57">
        <f t="shared" si="5"/>
        <v>0</v>
      </c>
      <c r="D375" s="52"/>
      <c r="Q375" s="107" t="s">
        <v>294</v>
      </c>
      <c r="R375" s="112" t="s">
        <v>206</v>
      </c>
      <c r="S375" s="108">
        <v>674.75</v>
      </c>
    </row>
    <row r="376" spans="1:19">
      <c r="A376" s="41" t="s">
        <v>1</v>
      </c>
      <c r="B376" s="38" t="s">
        <v>206</v>
      </c>
      <c r="C376" s="57">
        <f t="shared" si="5"/>
        <v>0</v>
      </c>
      <c r="D376" s="52"/>
      <c r="Q376" s="107" t="s">
        <v>294</v>
      </c>
      <c r="R376" s="112" t="s">
        <v>207</v>
      </c>
      <c r="S376" s="108">
        <v>674.75</v>
      </c>
    </row>
    <row r="377" spans="1:19">
      <c r="A377" s="41" t="s">
        <v>1</v>
      </c>
      <c r="B377" s="38" t="s">
        <v>207</v>
      </c>
      <c r="C377" s="57">
        <f t="shared" si="5"/>
        <v>0</v>
      </c>
      <c r="D377" s="52"/>
      <c r="Q377" s="107" t="s">
        <v>294</v>
      </c>
      <c r="R377" s="112" t="s">
        <v>208</v>
      </c>
      <c r="S377" s="108">
        <v>674.75</v>
      </c>
    </row>
    <row r="378" spans="1:19">
      <c r="A378" s="41" t="s">
        <v>1</v>
      </c>
      <c r="B378" s="38" t="s">
        <v>208</v>
      </c>
      <c r="C378" s="57">
        <f t="shared" si="5"/>
        <v>0</v>
      </c>
      <c r="D378" s="52"/>
      <c r="Q378" s="107" t="s">
        <v>294</v>
      </c>
      <c r="R378" s="112" t="s">
        <v>209</v>
      </c>
      <c r="S378" s="108">
        <v>674.75</v>
      </c>
    </row>
    <row r="379" spans="1:19">
      <c r="A379" s="41" t="s">
        <v>1</v>
      </c>
      <c r="B379" s="38" t="s">
        <v>209</v>
      </c>
      <c r="C379" s="57">
        <f t="shared" si="5"/>
        <v>0</v>
      </c>
      <c r="D379" s="52"/>
      <c r="Q379" s="107" t="s">
        <v>294</v>
      </c>
      <c r="R379" s="112" t="s">
        <v>210</v>
      </c>
      <c r="S379" s="108">
        <v>674.75</v>
      </c>
    </row>
    <row r="380" spans="1:19">
      <c r="A380" s="41" t="s">
        <v>1</v>
      </c>
      <c r="B380" s="38" t="s">
        <v>210</v>
      </c>
      <c r="C380" s="57">
        <f t="shared" si="5"/>
        <v>0</v>
      </c>
      <c r="D380" s="52"/>
      <c r="Q380" s="107" t="s">
        <v>294</v>
      </c>
      <c r="R380" s="112" t="s">
        <v>211</v>
      </c>
      <c r="S380" s="108">
        <v>674.75</v>
      </c>
    </row>
    <row r="381" spans="1:19">
      <c r="A381" s="41" t="s">
        <v>1</v>
      </c>
      <c r="B381" s="38" t="s">
        <v>211</v>
      </c>
      <c r="C381" s="57">
        <f t="shared" si="5"/>
        <v>0</v>
      </c>
      <c r="D381" s="52"/>
      <c r="Q381" s="107" t="s">
        <v>294</v>
      </c>
      <c r="R381" s="112" t="s">
        <v>212</v>
      </c>
      <c r="S381" s="108">
        <v>674.75</v>
      </c>
    </row>
    <row r="382" spans="1:19">
      <c r="A382" s="41" t="s">
        <v>1</v>
      </c>
      <c r="B382" s="38" t="s">
        <v>212</v>
      </c>
      <c r="C382" s="57">
        <f t="shared" si="5"/>
        <v>0</v>
      </c>
      <c r="D382" s="52"/>
      <c r="Q382" s="107" t="s">
        <v>294</v>
      </c>
      <c r="R382" s="112" t="s">
        <v>213</v>
      </c>
      <c r="S382" s="108">
        <v>674.75</v>
      </c>
    </row>
    <row r="383" spans="1:19">
      <c r="A383" s="41" t="s">
        <v>1</v>
      </c>
      <c r="B383" s="38" t="s">
        <v>213</v>
      </c>
      <c r="C383" s="57">
        <f t="shared" si="5"/>
        <v>0</v>
      </c>
      <c r="D383" s="52"/>
      <c r="Q383" s="107" t="s">
        <v>294</v>
      </c>
      <c r="R383" s="112" t="s">
        <v>214</v>
      </c>
      <c r="S383" s="108">
        <v>674.75</v>
      </c>
    </row>
    <row r="384" spans="1:19">
      <c r="A384" s="41" t="s">
        <v>1</v>
      </c>
      <c r="B384" s="38" t="s">
        <v>214</v>
      </c>
      <c r="C384" s="57">
        <f t="shared" si="5"/>
        <v>0</v>
      </c>
      <c r="D384" s="52"/>
      <c r="Q384" s="107" t="s">
        <v>294</v>
      </c>
      <c r="R384" s="112" t="s">
        <v>215</v>
      </c>
      <c r="S384" s="108">
        <v>674.75</v>
      </c>
    </row>
    <row r="385" spans="1:19">
      <c r="A385" s="41" t="s">
        <v>1</v>
      </c>
      <c r="B385" s="38" t="s">
        <v>215</v>
      </c>
      <c r="C385" s="57">
        <f t="shared" si="5"/>
        <v>0</v>
      </c>
      <c r="D385" s="52"/>
      <c r="Q385" s="107" t="s">
        <v>294</v>
      </c>
      <c r="R385" s="112" t="s">
        <v>216</v>
      </c>
      <c r="S385" s="108">
        <v>674.75</v>
      </c>
    </row>
    <row r="386" spans="1:19">
      <c r="A386" s="41" t="s">
        <v>1</v>
      </c>
      <c r="B386" s="38" t="s">
        <v>216</v>
      </c>
      <c r="C386" s="57">
        <f t="shared" si="5"/>
        <v>0</v>
      </c>
      <c r="D386" s="52"/>
      <c r="Q386" s="107" t="s">
        <v>294</v>
      </c>
      <c r="R386" s="112" t="s">
        <v>217</v>
      </c>
      <c r="S386" s="108">
        <v>674.75</v>
      </c>
    </row>
    <row r="387" spans="1:19">
      <c r="A387" s="41" t="s">
        <v>1</v>
      </c>
      <c r="B387" s="38" t="s">
        <v>217</v>
      </c>
      <c r="C387" s="57">
        <f t="shared" si="5"/>
        <v>0</v>
      </c>
      <c r="D387" s="52"/>
      <c r="Q387" s="107" t="s">
        <v>294</v>
      </c>
      <c r="R387" s="112" t="s">
        <v>218</v>
      </c>
      <c r="S387" s="108">
        <v>674.75</v>
      </c>
    </row>
    <row r="388" spans="1:19">
      <c r="A388" s="41" t="s">
        <v>1</v>
      </c>
      <c r="B388" s="38" t="s">
        <v>218</v>
      </c>
      <c r="C388" s="57">
        <f t="shared" ref="C388:C451" si="6">D388/1.2</f>
        <v>0</v>
      </c>
      <c r="D388" s="52"/>
      <c r="Q388" s="107" t="s">
        <v>294</v>
      </c>
      <c r="R388" s="112" t="s">
        <v>219</v>
      </c>
      <c r="S388" s="108">
        <v>674.75</v>
      </c>
    </row>
    <row r="389" spans="1:19">
      <c r="A389" s="41" t="s">
        <v>1</v>
      </c>
      <c r="B389" s="38" t="s">
        <v>219</v>
      </c>
      <c r="C389" s="57">
        <f t="shared" si="6"/>
        <v>0</v>
      </c>
      <c r="D389" s="52"/>
      <c r="Q389" s="107" t="s">
        <v>294</v>
      </c>
      <c r="R389" s="112" t="s">
        <v>220</v>
      </c>
      <c r="S389" s="108">
        <v>674.75</v>
      </c>
    </row>
    <row r="390" spans="1:19">
      <c r="A390" s="41" t="s">
        <v>1</v>
      </c>
      <c r="B390" s="38" t="s">
        <v>220</v>
      </c>
      <c r="C390" s="57">
        <f t="shared" si="6"/>
        <v>0</v>
      </c>
      <c r="D390" s="52"/>
      <c r="Q390" s="107" t="s">
        <v>294</v>
      </c>
      <c r="R390" s="112" t="s">
        <v>221</v>
      </c>
      <c r="S390" s="108">
        <v>674.75</v>
      </c>
    </row>
    <row r="391" spans="1:19">
      <c r="A391" s="41" t="s">
        <v>1</v>
      </c>
      <c r="B391" s="38" t="s">
        <v>221</v>
      </c>
      <c r="C391" s="57">
        <f t="shared" si="6"/>
        <v>0</v>
      </c>
      <c r="D391" s="52"/>
      <c r="Q391" s="107" t="s">
        <v>294</v>
      </c>
      <c r="R391" s="112" t="s">
        <v>222</v>
      </c>
      <c r="S391" s="108">
        <v>674.75</v>
      </c>
    </row>
    <row r="392" spans="1:19">
      <c r="A392" s="41" t="s">
        <v>1</v>
      </c>
      <c r="B392" s="38" t="s">
        <v>222</v>
      </c>
      <c r="C392" s="57">
        <f t="shared" si="6"/>
        <v>0</v>
      </c>
      <c r="D392" s="52"/>
      <c r="Q392" s="107" t="s">
        <v>294</v>
      </c>
      <c r="R392" s="112" t="s">
        <v>223</v>
      </c>
      <c r="S392" s="108">
        <v>674.75</v>
      </c>
    </row>
    <row r="393" spans="1:19">
      <c r="A393" s="41" t="s">
        <v>1</v>
      </c>
      <c r="B393" s="38" t="s">
        <v>223</v>
      </c>
      <c r="C393" s="57">
        <f t="shared" si="6"/>
        <v>0</v>
      </c>
      <c r="D393" s="52"/>
      <c r="Q393" s="107" t="s">
        <v>294</v>
      </c>
      <c r="R393" s="112" t="s">
        <v>224</v>
      </c>
      <c r="S393" s="108">
        <v>674.75</v>
      </c>
    </row>
    <row r="394" spans="1:19">
      <c r="A394" s="41" t="s">
        <v>1</v>
      </c>
      <c r="B394" s="38" t="s">
        <v>224</v>
      </c>
      <c r="C394" s="57">
        <f t="shared" si="6"/>
        <v>0</v>
      </c>
      <c r="D394" s="52"/>
      <c r="Q394" s="107" t="s">
        <v>294</v>
      </c>
      <c r="R394" s="112" t="s">
        <v>225</v>
      </c>
      <c r="S394" s="108">
        <v>674.75</v>
      </c>
    </row>
    <row r="395" spans="1:19">
      <c r="A395" s="41" t="s">
        <v>1</v>
      </c>
      <c r="B395" s="38" t="s">
        <v>225</v>
      </c>
      <c r="C395" s="57">
        <f t="shared" si="6"/>
        <v>0</v>
      </c>
      <c r="D395" s="52"/>
      <c r="Q395" s="107" t="s">
        <v>294</v>
      </c>
      <c r="R395" s="112" t="s">
        <v>226</v>
      </c>
      <c r="S395" s="108">
        <v>674.75</v>
      </c>
    </row>
    <row r="396" spans="1:19">
      <c r="A396" s="41" t="s">
        <v>1</v>
      </c>
      <c r="B396" s="38" t="s">
        <v>226</v>
      </c>
      <c r="C396" s="57">
        <f t="shared" si="6"/>
        <v>0</v>
      </c>
      <c r="D396" s="52"/>
      <c r="Q396" s="107" t="s">
        <v>294</v>
      </c>
      <c r="R396" s="112" t="s">
        <v>227</v>
      </c>
      <c r="S396" s="108">
        <v>674.75</v>
      </c>
    </row>
    <row r="397" spans="1:19">
      <c r="A397" s="41" t="s">
        <v>1</v>
      </c>
      <c r="B397" s="38" t="s">
        <v>227</v>
      </c>
      <c r="C397" s="57">
        <f t="shared" si="6"/>
        <v>0</v>
      </c>
      <c r="D397" s="52"/>
      <c r="Q397" s="107" t="s">
        <v>294</v>
      </c>
      <c r="R397" s="112" t="s">
        <v>228</v>
      </c>
      <c r="S397" s="108">
        <v>674.75</v>
      </c>
    </row>
    <row r="398" spans="1:19">
      <c r="A398" s="41" t="s">
        <v>1</v>
      </c>
      <c r="B398" s="38" t="s">
        <v>228</v>
      </c>
      <c r="C398" s="57">
        <f t="shared" si="6"/>
        <v>0</v>
      </c>
      <c r="D398" s="52"/>
      <c r="Q398" s="107" t="s">
        <v>294</v>
      </c>
      <c r="R398" s="112" t="s">
        <v>229</v>
      </c>
      <c r="S398" s="108">
        <v>674.75</v>
      </c>
    </row>
    <row r="399" spans="1:19">
      <c r="A399" s="41" t="s">
        <v>1</v>
      </c>
      <c r="B399" s="38" t="s">
        <v>229</v>
      </c>
      <c r="C399" s="57">
        <f t="shared" si="6"/>
        <v>0</v>
      </c>
      <c r="D399" s="52"/>
      <c r="Q399" s="107" t="s">
        <v>294</v>
      </c>
      <c r="R399" s="112" t="s">
        <v>230</v>
      </c>
      <c r="S399" s="108">
        <v>674.75</v>
      </c>
    </row>
    <row r="400" spans="1:19">
      <c r="A400" s="41" t="s">
        <v>1</v>
      </c>
      <c r="B400" s="38" t="s">
        <v>230</v>
      </c>
      <c r="C400" s="57">
        <f t="shared" si="6"/>
        <v>0</v>
      </c>
      <c r="D400" s="52"/>
      <c r="Q400" s="107" t="s">
        <v>294</v>
      </c>
      <c r="R400" s="112" t="s">
        <v>231</v>
      </c>
      <c r="S400" s="108">
        <v>674.75</v>
      </c>
    </row>
    <row r="401" spans="1:19">
      <c r="A401" s="41" t="s">
        <v>1</v>
      </c>
      <c r="B401" s="38" t="s">
        <v>231</v>
      </c>
      <c r="C401" s="57">
        <f t="shared" si="6"/>
        <v>0</v>
      </c>
      <c r="D401" s="52"/>
      <c r="Q401" s="113" t="s">
        <v>299</v>
      </c>
      <c r="R401" s="37" t="s">
        <v>34</v>
      </c>
      <c r="S401" s="109">
        <v>526.76</v>
      </c>
    </row>
    <row r="402" spans="1:19">
      <c r="A402" s="34" t="s">
        <v>28</v>
      </c>
      <c r="B402" s="39" t="s">
        <v>34</v>
      </c>
      <c r="C402" s="48">
        <f t="shared" si="6"/>
        <v>0</v>
      </c>
      <c r="D402" s="49"/>
      <c r="Q402" s="113" t="s">
        <v>299</v>
      </c>
      <c r="R402" s="37" t="s">
        <v>33</v>
      </c>
      <c r="S402" s="109">
        <v>526.76</v>
      </c>
    </row>
    <row r="403" spans="1:19">
      <c r="A403" s="34" t="s">
        <v>28</v>
      </c>
      <c r="B403" s="39" t="s">
        <v>33</v>
      </c>
      <c r="C403" s="48">
        <f t="shared" si="6"/>
        <v>0</v>
      </c>
      <c r="D403" s="49"/>
      <c r="Q403" s="113" t="s">
        <v>299</v>
      </c>
      <c r="R403" s="37" t="s">
        <v>35</v>
      </c>
      <c r="S403" s="109">
        <v>526.76</v>
      </c>
    </row>
    <row r="404" spans="1:19">
      <c r="A404" s="34" t="s">
        <v>28</v>
      </c>
      <c r="B404" s="39" t="s">
        <v>35</v>
      </c>
      <c r="C404" s="48">
        <f t="shared" si="6"/>
        <v>0</v>
      </c>
      <c r="D404" s="49"/>
      <c r="Q404" s="113" t="s">
        <v>299</v>
      </c>
      <c r="R404" s="37" t="s">
        <v>36</v>
      </c>
      <c r="S404" s="109">
        <v>526.76</v>
      </c>
    </row>
    <row r="405" spans="1:19">
      <c r="A405" s="34" t="s">
        <v>28</v>
      </c>
      <c r="B405" s="39" t="s">
        <v>36</v>
      </c>
      <c r="C405" s="48">
        <f t="shared" si="6"/>
        <v>0</v>
      </c>
      <c r="D405" s="49"/>
      <c r="Q405" s="113" t="s">
        <v>299</v>
      </c>
      <c r="R405" s="37" t="s">
        <v>37</v>
      </c>
      <c r="S405" s="109">
        <v>526.76</v>
      </c>
    </row>
    <row r="406" spans="1:19">
      <c r="A406" s="34" t="s">
        <v>28</v>
      </c>
      <c r="B406" s="39" t="s">
        <v>37</v>
      </c>
      <c r="C406" s="48">
        <f t="shared" si="6"/>
        <v>0</v>
      </c>
      <c r="D406" s="49"/>
      <c r="Q406" s="113" t="s">
        <v>299</v>
      </c>
      <c r="R406" s="37" t="s">
        <v>38</v>
      </c>
      <c r="S406" s="109">
        <v>526.76</v>
      </c>
    </row>
    <row r="407" spans="1:19">
      <c r="A407" s="34" t="s">
        <v>28</v>
      </c>
      <c r="B407" s="39" t="s">
        <v>38</v>
      </c>
      <c r="C407" s="48">
        <f t="shared" si="6"/>
        <v>0</v>
      </c>
      <c r="D407" s="49"/>
      <c r="Q407" s="113" t="s">
        <v>299</v>
      </c>
      <c r="R407" s="37" t="s">
        <v>39</v>
      </c>
      <c r="S407" s="109">
        <v>526.76</v>
      </c>
    </row>
    <row r="408" spans="1:19">
      <c r="A408" s="34" t="s">
        <v>28</v>
      </c>
      <c r="B408" s="39" t="s">
        <v>39</v>
      </c>
      <c r="C408" s="48">
        <f t="shared" si="6"/>
        <v>0</v>
      </c>
      <c r="D408" s="49"/>
      <c r="Q408" s="113" t="s">
        <v>299</v>
      </c>
      <c r="R408" s="37" t="s">
        <v>40</v>
      </c>
      <c r="S408" s="109">
        <v>526.76</v>
      </c>
    </row>
    <row r="409" spans="1:19">
      <c r="A409" s="34" t="s">
        <v>28</v>
      </c>
      <c r="B409" s="39" t="s">
        <v>40</v>
      </c>
      <c r="C409" s="48">
        <f t="shared" si="6"/>
        <v>0</v>
      </c>
      <c r="D409" s="49"/>
      <c r="Q409" s="113" t="s">
        <v>299</v>
      </c>
      <c r="R409" s="37" t="s">
        <v>41</v>
      </c>
      <c r="S409" s="109">
        <v>526.76</v>
      </c>
    </row>
    <row r="410" spans="1:19">
      <c r="A410" s="34" t="s">
        <v>28</v>
      </c>
      <c r="B410" s="39" t="s">
        <v>41</v>
      </c>
      <c r="C410" s="48">
        <f t="shared" si="6"/>
        <v>0</v>
      </c>
      <c r="D410" s="49"/>
      <c r="Q410" s="113" t="s">
        <v>299</v>
      </c>
      <c r="R410" s="37" t="s">
        <v>42</v>
      </c>
      <c r="S410" s="109">
        <v>526.76</v>
      </c>
    </row>
    <row r="411" spans="1:19">
      <c r="A411" s="34" t="s">
        <v>28</v>
      </c>
      <c r="B411" s="39" t="s">
        <v>42</v>
      </c>
      <c r="C411" s="48">
        <f t="shared" si="6"/>
        <v>0</v>
      </c>
      <c r="D411" s="49"/>
      <c r="Q411" s="113" t="s">
        <v>299</v>
      </c>
      <c r="R411" s="37" t="s">
        <v>43</v>
      </c>
      <c r="S411" s="109">
        <v>526.76</v>
      </c>
    </row>
    <row r="412" spans="1:19">
      <c r="A412" s="34" t="s">
        <v>28</v>
      </c>
      <c r="B412" s="39" t="s">
        <v>43</v>
      </c>
      <c r="C412" s="48">
        <f t="shared" si="6"/>
        <v>0</v>
      </c>
      <c r="D412" s="49"/>
      <c r="Q412" s="113" t="s">
        <v>299</v>
      </c>
      <c r="R412" s="37" t="s">
        <v>44</v>
      </c>
      <c r="S412" s="109">
        <v>526.76</v>
      </c>
    </row>
    <row r="413" spans="1:19">
      <c r="A413" s="34" t="s">
        <v>28</v>
      </c>
      <c r="B413" s="39" t="s">
        <v>44</v>
      </c>
      <c r="C413" s="48">
        <f t="shared" si="6"/>
        <v>0</v>
      </c>
      <c r="D413" s="49"/>
      <c r="Q413" s="113" t="s">
        <v>299</v>
      </c>
      <c r="R413" s="37" t="s">
        <v>45</v>
      </c>
      <c r="S413" s="109">
        <v>526.76</v>
      </c>
    </row>
    <row r="414" spans="1:19">
      <c r="A414" s="34" t="s">
        <v>28</v>
      </c>
      <c r="B414" s="39" t="s">
        <v>45</v>
      </c>
      <c r="C414" s="48">
        <f t="shared" si="6"/>
        <v>0</v>
      </c>
      <c r="D414" s="49"/>
      <c r="Q414" s="113" t="s">
        <v>299</v>
      </c>
      <c r="R414" s="37" t="s">
        <v>46</v>
      </c>
      <c r="S414" s="109">
        <v>526.76</v>
      </c>
    </row>
    <row r="415" spans="1:19">
      <c r="A415" s="34" t="s">
        <v>28</v>
      </c>
      <c r="B415" s="39" t="s">
        <v>46</v>
      </c>
      <c r="C415" s="48">
        <f t="shared" si="6"/>
        <v>0</v>
      </c>
      <c r="D415" s="49"/>
      <c r="Q415" s="113" t="s">
        <v>299</v>
      </c>
      <c r="R415" s="37" t="s">
        <v>47</v>
      </c>
      <c r="S415" s="109">
        <v>526.76</v>
      </c>
    </row>
    <row r="416" spans="1:19">
      <c r="A416" s="34" t="s">
        <v>28</v>
      </c>
      <c r="B416" s="39" t="s">
        <v>47</v>
      </c>
      <c r="C416" s="48">
        <f t="shared" si="6"/>
        <v>0</v>
      </c>
      <c r="D416" s="49"/>
      <c r="Q416" s="113" t="s">
        <v>299</v>
      </c>
      <c r="R416" s="37" t="s">
        <v>48</v>
      </c>
      <c r="S416" s="109">
        <v>526.76</v>
      </c>
    </row>
    <row r="417" spans="1:19">
      <c r="A417" s="34" t="s">
        <v>28</v>
      </c>
      <c r="B417" s="39" t="s">
        <v>48</v>
      </c>
      <c r="C417" s="48">
        <f t="shared" si="6"/>
        <v>0</v>
      </c>
      <c r="D417" s="49"/>
      <c r="Q417" s="113" t="s">
        <v>299</v>
      </c>
      <c r="R417" s="37" t="s">
        <v>49</v>
      </c>
      <c r="S417" s="109">
        <v>526.76</v>
      </c>
    </row>
    <row r="418" spans="1:19">
      <c r="A418" s="34" t="s">
        <v>28</v>
      </c>
      <c r="B418" s="39" t="s">
        <v>49</v>
      </c>
      <c r="C418" s="48">
        <f t="shared" si="6"/>
        <v>0</v>
      </c>
      <c r="D418" s="49"/>
      <c r="Q418" s="113" t="s">
        <v>299</v>
      </c>
      <c r="R418" s="37" t="s">
        <v>50</v>
      </c>
      <c r="S418" s="109">
        <v>526.76</v>
      </c>
    </row>
    <row r="419" spans="1:19">
      <c r="A419" s="34" t="s">
        <v>28</v>
      </c>
      <c r="B419" s="39" t="s">
        <v>50</v>
      </c>
      <c r="C419" s="48">
        <f t="shared" si="6"/>
        <v>0</v>
      </c>
      <c r="D419" s="49"/>
      <c r="Q419" s="113" t="s">
        <v>299</v>
      </c>
      <c r="R419" s="37" t="s">
        <v>51</v>
      </c>
      <c r="S419" s="109">
        <v>526.76</v>
      </c>
    </row>
    <row r="420" spans="1:19">
      <c r="A420" s="34" t="s">
        <v>28</v>
      </c>
      <c r="B420" s="39" t="s">
        <v>51</v>
      </c>
      <c r="C420" s="48">
        <f t="shared" si="6"/>
        <v>0</v>
      </c>
      <c r="D420" s="49"/>
      <c r="Q420" s="113" t="s">
        <v>299</v>
      </c>
      <c r="R420" s="37" t="s">
        <v>52</v>
      </c>
      <c r="S420" s="109">
        <v>526.76</v>
      </c>
    </row>
    <row r="421" spans="1:19">
      <c r="A421" s="34" t="s">
        <v>28</v>
      </c>
      <c r="B421" s="39" t="s">
        <v>52</v>
      </c>
      <c r="C421" s="48">
        <f t="shared" si="6"/>
        <v>0</v>
      </c>
      <c r="D421" s="49"/>
      <c r="Q421" s="113" t="s">
        <v>299</v>
      </c>
      <c r="R421" s="37" t="s">
        <v>53</v>
      </c>
      <c r="S421" s="109">
        <v>526.76</v>
      </c>
    </row>
    <row r="422" spans="1:19">
      <c r="A422" s="34" t="s">
        <v>28</v>
      </c>
      <c r="B422" s="39" t="s">
        <v>53</v>
      </c>
      <c r="C422" s="48">
        <f t="shared" si="6"/>
        <v>0</v>
      </c>
      <c r="D422" s="49"/>
      <c r="Q422" s="113" t="s">
        <v>299</v>
      </c>
      <c r="R422" s="37" t="s">
        <v>54</v>
      </c>
      <c r="S422" s="109">
        <v>526.76</v>
      </c>
    </row>
    <row r="423" spans="1:19">
      <c r="A423" s="34" t="s">
        <v>28</v>
      </c>
      <c r="B423" s="39" t="s">
        <v>54</v>
      </c>
      <c r="C423" s="48">
        <f t="shared" si="6"/>
        <v>0</v>
      </c>
      <c r="D423" s="49"/>
      <c r="Q423" s="113" t="s">
        <v>299</v>
      </c>
      <c r="R423" s="37" t="s">
        <v>55</v>
      </c>
      <c r="S423" s="109">
        <v>526.76</v>
      </c>
    </row>
    <row r="424" spans="1:19">
      <c r="A424" s="34" t="s">
        <v>28</v>
      </c>
      <c r="B424" s="39" t="s">
        <v>55</v>
      </c>
      <c r="C424" s="48">
        <f t="shared" si="6"/>
        <v>0</v>
      </c>
      <c r="D424" s="49"/>
      <c r="Q424" s="113" t="s">
        <v>299</v>
      </c>
      <c r="R424" s="37" t="s">
        <v>56</v>
      </c>
      <c r="S424" s="109">
        <v>526.76</v>
      </c>
    </row>
    <row r="425" spans="1:19">
      <c r="A425" s="34" t="s">
        <v>28</v>
      </c>
      <c r="B425" s="39" t="s">
        <v>56</v>
      </c>
      <c r="C425" s="48">
        <f t="shared" si="6"/>
        <v>0</v>
      </c>
      <c r="D425" s="49"/>
      <c r="Q425" s="113" t="s">
        <v>299</v>
      </c>
      <c r="R425" s="37" t="s">
        <v>57</v>
      </c>
      <c r="S425" s="109">
        <v>526.76</v>
      </c>
    </row>
    <row r="426" spans="1:19">
      <c r="A426" s="34" t="s">
        <v>28</v>
      </c>
      <c r="B426" s="39" t="s">
        <v>57</v>
      </c>
      <c r="C426" s="48">
        <f t="shared" si="6"/>
        <v>0</v>
      </c>
      <c r="D426" s="49"/>
      <c r="Q426" s="113" t="s">
        <v>299</v>
      </c>
      <c r="R426" s="37" t="s">
        <v>58</v>
      </c>
      <c r="S426" s="109">
        <v>526.76</v>
      </c>
    </row>
    <row r="427" spans="1:19">
      <c r="A427" s="34" t="s">
        <v>28</v>
      </c>
      <c r="B427" s="39" t="s">
        <v>58</v>
      </c>
      <c r="C427" s="48">
        <f t="shared" si="6"/>
        <v>0</v>
      </c>
      <c r="D427" s="49"/>
      <c r="Q427" s="113" t="s">
        <v>299</v>
      </c>
      <c r="R427" s="37" t="s">
        <v>59</v>
      </c>
      <c r="S427" s="109">
        <v>526.76</v>
      </c>
    </row>
    <row r="428" spans="1:19">
      <c r="A428" s="34" t="s">
        <v>28</v>
      </c>
      <c r="B428" s="39" t="s">
        <v>59</v>
      </c>
      <c r="C428" s="48">
        <f t="shared" si="6"/>
        <v>0</v>
      </c>
      <c r="D428" s="49"/>
      <c r="Q428" s="113" t="s">
        <v>299</v>
      </c>
      <c r="R428" s="37" t="s">
        <v>60</v>
      </c>
      <c r="S428" s="109">
        <v>526.76</v>
      </c>
    </row>
    <row r="429" spans="1:19">
      <c r="A429" s="34" t="s">
        <v>28</v>
      </c>
      <c r="B429" s="39" t="s">
        <v>60</v>
      </c>
      <c r="C429" s="48">
        <f t="shared" si="6"/>
        <v>0</v>
      </c>
      <c r="D429" s="49"/>
      <c r="Q429" s="113" t="s">
        <v>299</v>
      </c>
      <c r="R429" s="37" t="s">
        <v>61</v>
      </c>
      <c r="S429" s="109">
        <v>526.76</v>
      </c>
    </row>
    <row r="430" spans="1:19">
      <c r="A430" s="34" t="s">
        <v>28</v>
      </c>
      <c r="B430" s="39" t="s">
        <v>61</v>
      </c>
      <c r="C430" s="48">
        <f t="shared" si="6"/>
        <v>0</v>
      </c>
      <c r="D430" s="49"/>
      <c r="Q430" s="113" t="s">
        <v>299</v>
      </c>
      <c r="R430" s="37" t="s">
        <v>62</v>
      </c>
      <c r="S430" s="109">
        <v>526.76</v>
      </c>
    </row>
    <row r="431" spans="1:19">
      <c r="A431" s="34" t="s">
        <v>28</v>
      </c>
      <c r="B431" s="39" t="s">
        <v>62</v>
      </c>
      <c r="C431" s="48">
        <f t="shared" si="6"/>
        <v>0</v>
      </c>
      <c r="D431" s="49"/>
      <c r="Q431" s="113" t="s">
        <v>299</v>
      </c>
      <c r="R431" s="37" t="s">
        <v>63</v>
      </c>
      <c r="S431" s="109">
        <v>526.76</v>
      </c>
    </row>
    <row r="432" spans="1:19">
      <c r="A432" s="34" t="s">
        <v>28</v>
      </c>
      <c r="B432" s="39" t="s">
        <v>63</v>
      </c>
      <c r="C432" s="48">
        <f t="shared" si="6"/>
        <v>0</v>
      </c>
      <c r="D432" s="49"/>
      <c r="Q432" s="113" t="s">
        <v>299</v>
      </c>
      <c r="R432" s="37" t="s">
        <v>64</v>
      </c>
      <c r="S432" s="109">
        <v>526.76</v>
      </c>
    </row>
    <row r="433" spans="1:19">
      <c r="A433" s="34" t="s">
        <v>28</v>
      </c>
      <c r="B433" s="39" t="s">
        <v>64</v>
      </c>
      <c r="C433" s="48">
        <f t="shared" si="6"/>
        <v>0</v>
      </c>
      <c r="D433" s="49"/>
      <c r="Q433" s="113" t="s">
        <v>299</v>
      </c>
      <c r="R433" s="37" t="s">
        <v>65</v>
      </c>
      <c r="S433" s="109">
        <v>526.76</v>
      </c>
    </row>
    <row r="434" spans="1:19">
      <c r="A434" s="34" t="s">
        <v>28</v>
      </c>
      <c r="B434" s="39" t="s">
        <v>65</v>
      </c>
      <c r="C434" s="48">
        <f t="shared" si="6"/>
        <v>0</v>
      </c>
      <c r="D434" s="49"/>
      <c r="Q434" s="113" t="s">
        <v>299</v>
      </c>
      <c r="R434" s="37" t="s">
        <v>66</v>
      </c>
      <c r="S434" s="109">
        <v>526.76</v>
      </c>
    </row>
    <row r="435" spans="1:19">
      <c r="A435" s="34" t="s">
        <v>28</v>
      </c>
      <c r="B435" s="39" t="s">
        <v>66</v>
      </c>
      <c r="C435" s="48">
        <f t="shared" si="6"/>
        <v>0</v>
      </c>
      <c r="D435" s="49"/>
      <c r="Q435" s="113" t="s">
        <v>299</v>
      </c>
      <c r="R435" s="37" t="s">
        <v>67</v>
      </c>
      <c r="S435" s="109">
        <v>526.76</v>
      </c>
    </row>
    <row r="436" spans="1:19">
      <c r="A436" s="34" t="s">
        <v>28</v>
      </c>
      <c r="B436" s="39" t="s">
        <v>67</v>
      </c>
      <c r="C436" s="48">
        <f t="shared" si="6"/>
        <v>0</v>
      </c>
      <c r="D436" s="49"/>
      <c r="Q436" s="113" t="s">
        <v>299</v>
      </c>
      <c r="R436" s="37" t="s">
        <v>68</v>
      </c>
      <c r="S436" s="109">
        <v>526.76</v>
      </c>
    </row>
    <row r="437" spans="1:19">
      <c r="A437" s="34" t="s">
        <v>28</v>
      </c>
      <c r="B437" s="39" t="s">
        <v>68</v>
      </c>
      <c r="C437" s="48">
        <f t="shared" si="6"/>
        <v>0</v>
      </c>
      <c r="D437" s="49"/>
      <c r="Q437" s="113" t="s">
        <v>299</v>
      </c>
      <c r="R437" s="37" t="s">
        <v>69</v>
      </c>
      <c r="S437" s="109">
        <v>526.76</v>
      </c>
    </row>
    <row r="438" spans="1:19">
      <c r="A438" s="34" t="s">
        <v>28</v>
      </c>
      <c r="B438" s="39" t="s">
        <v>69</v>
      </c>
      <c r="C438" s="48">
        <f t="shared" si="6"/>
        <v>0</v>
      </c>
      <c r="D438" s="49"/>
      <c r="Q438" s="113" t="s">
        <v>299</v>
      </c>
      <c r="R438" s="37" t="s">
        <v>70</v>
      </c>
      <c r="S438" s="109">
        <v>526.76</v>
      </c>
    </row>
    <row r="439" spans="1:19">
      <c r="A439" s="34" t="s">
        <v>28</v>
      </c>
      <c r="B439" s="39" t="s">
        <v>70</v>
      </c>
      <c r="C439" s="48">
        <f t="shared" si="6"/>
        <v>0</v>
      </c>
      <c r="D439" s="49"/>
      <c r="Q439" s="113" t="s">
        <v>299</v>
      </c>
      <c r="R439" s="37" t="s">
        <v>71</v>
      </c>
      <c r="S439" s="109">
        <v>526.76</v>
      </c>
    </row>
    <row r="440" spans="1:19">
      <c r="A440" s="34" t="s">
        <v>28</v>
      </c>
      <c r="B440" s="39" t="s">
        <v>71</v>
      </c>
      <c r="C440" s="48">
        <f t="shared" si="6"/>
        <v>0</v>
      </c>
      <c r="D440" s="49"/>
      <c r="Q440" s="113" t="s">
        <v>299</v>
      </c>
      <c r="R440" s="37" t="s">
        <v>72</v>
      </c>
      <c r="S440" s="109">
        <v>526.76</v>
      </c>
    </row>
    <row r="441" spans="1:19">
      <c r="A441" s="34" t="s">
        <v>28</v>
      </c>
      <c r="B441" s="39" t="s">
        <v>72</v>
      </c>
      <c r="C441" s="48">
        <f t="shared" si="6"/>
        <v>0</v>
      </c>
      <c r="D441" s="49"/>
      <c r="Q441" s="113" t="s">
        <v>299</v>
      </c>
      <c r="R441" s="37" t="s">
        <v>73</v>
      </c>
      <c r="S441" s="109">
        <v>526.76</v>
      </c>
    </row>
    <row r="442" spans="1:19">
      <c r="A442" s="34" t="s">
        <v>28</v>
      </c>
      <c r="B442" s="39" t="s">
        <v>73</v>
      </c>
      <c r="C442" s="48">
        <f t="shared" si="6"/>
        <v>0</v>
      </c>
      <c r="D442" s="49"/>
      <c r="Q442" s="113" t="s">
        <v>299</v>
      </c>
      <c r="R442" s="37" t="s">
        <v>74</v>
      </c>
      <c r="S442" s="109">
        <v>526.76</v>
      </c>
    </row>
    <row r="443" spans="1:19">
      <c r="A443" s="34" t="s">
        <v>28</v>
      </c>
      <c r="B443" s="39" t="s">
        <v>74</v>
      </c>
      <c r="C443" s="48">
        <f t="shared" si="6"/>
        <v>0</v>
      </c>
      <c r="D443" s="49"/>
      <c r="Q443" s="113" t="s">
        <v>299</v>
      </c>
      <c r="R443" s="37" t="s">
        <v>75</v>
      </c>
      <c r="S443" s="109">
        <v>526.76</v>
      </c>
    </row>
    <row r="444" spans="1:19">
      <c r="A444" s="34" t="s">
        <v>28</v>
      </c>
      <c r="B444" s="39" t="s">
        <v>75</v>
      </c>
      <c r="C444" s="48">
        <f t="shared" si="6"/>
        <v>0</v>
      </c>
      <c r="D444" s="49"/>
      <c r="Q444" s="113" t="s">
        <v>299</v>
      </c>
      <c r="R444" s="37" t="s">
        <v>76</v>
      </c>
      <c r="S444" s="109">
        <v>526.76</v>
      </c>
    </row>
    <row r="445" spans="1:19">
      <c r="A445" s="34" t="s">
        <v>28</v>
      </c>
      <c r="B445" s="39" t="s">
        <v>76</v>
      </c>
      <c r="C445" s="48">
        <f t="shared" si="6"/>
        <v>0</v>
      </c>
      <c r="D445" s="49"/>
      <c r="Q445" s="113" t="s">
        <v>299</v>
      </c>
      <c r="R445" s="37" t="s">
        <v>77</v>
      </c>
      <c r="S445" s="109">
        <v>526.76</v>
      </c>
    </row>
    <row r="446" spans="1:19">
      <c r="A446" s="34" t="s">
        <v>28</v>
      </c>
      <c r="B446" s="39" t="s">
        <v>77</v>
      </c>
      <c r="C446" s="48">
        <f t="shared" si="6"/>
        <v>0</v>
      </c>
      <c r="D446" s="49"/>
      <c r="Q446" s="113" t="s">
        <v>299</v>
      </c>
      <c r="R446" s="37" t="s">
        <v>78</v>
      </c>
      <c r="S446" s="109">
        <v>526.76</v>
      </c>
    </row>
    <row r="447" spans="1:19">
      <c r="A447" s="34" t="s">
        <v>28</v>
      </c>
      <c r="B447" s="39" t="s">
        <v>78</v>
      </c>
      <c r="C447" s="48">
        <f t="shared" si="6"/>
        <v>0</v>
      </c>
      <c r="D447" s="49"/>
      <c r="Q447" s="113" t="s">
        <v>299</v>
      </c>
      <c r="R447" s="37" t="s">
        <v>79</v>
      </c>
      <c r="S447" s="109">
        <v>526.76</v>
      </c>
    </row>
    <row r="448" spans="1:19">
      <c r="A448" s="34" t="s">
        <v>28</v>
      </c>
      <c r="B448" s="39" t="s">
        <v>79</v>
      </c>
      <c r="C448" s="48">
        <f t="shared" si="6"/>
        <v>0</v>
      </c>
      <c r="D448" s="49"/>
      <c r="Q448" s="113" t="s">
        <v>299</v>
      </c>
      <c r="R448" s="37" t="s">
        <v>80</v>
      </c>
      <c r="S448" s="109">
        <v>526.76</v>
      </c>
    </row>
    <row r="449" spans="1:19">
      <c r="A449" s="34" t="s">
        <v>28</v>
      </c>
      <c r="B449" s="39" t="s">
        <v>80</v>
      </c>
      <c r="C449" s="48">
        <f t="shared" si="6"/>
        <v>0</v>
      </c>
      <c r="D449" s="49"/>
      <c r="Q449" s="113" t="s">
        <v>299</v>
      </c>
      <c r="R449" s="37" t="s">
        <v>81</v>
      </c>
      <c r="S449" s="109">
        <v>526.76</v>
      </c>
    </row>
    <row r="450" spans="1:19">
      <c r="A450" s="34" t="s">
        <v>28</v>
      </c>
      <c r="B450" s="39" t="s">
        <v>81</v>
      </c>
      <c r="C450" s="48">
        <f t="shared" si="6"/>
        <v>0</v>
      </c>
      <c r="D450" s="49"/>
      <c r="Q450" s="113" t="s">
        <v>299</v>
      </c>
      <c r="R450" s="37" t="s">
        <v>83</v>
      </c>
      <c r="S450" s="109">
        <v>526.76</v>
      </c>
    </row>
    <row r="451" spans="1:19">
      <c r="A451" s="34" t="s">
        <v>28</v>
      </c>
      <c r="B451" s="39" t="s">
        <v>83</v>
      </c>
      <c r="C451" s="48">
        <f t="shared" si="6"/>
        <v>0</v>
      </c>
      <c r="D451" s="49"/>
      <c r="Q451" s="113" t="s">
        <v>299</v>
      </c>
      <c r="R451" s="37" t="s">
        <v>84</v>
      </c>
      <c r="S451" s="109">
        <v>526.76</v>
      </c>
    </row>
    <row r="452" spans="1:19">
      <c r="A452" s="34" t="s">
        <v>28</v>
      </c>
      <c r="B452" s="39" t="s">
        <v>84</v>
      </c>
      <c r="C452" s="48">
        <f t="shared" ref="C452:C515" si="7">D452/1.2</f>
        <v>0</v>
      </c>
      <c r="D452" s="49"/>
      <c r="Q452" s="113" t="s">
        <v>299</v>
      </c>
      <c r="R452" s="37" t="s">
        <v>85</v>
      </c>
      <c r="S452" s="109">
        <v>526.76</v>
      </c>
    </row>
    <row r="453" spans="1:19">
      <c r="A453" s="34" t="s">
        <v>28</v>
      </c>
      <c r="B453" s="39" t="s">
        <v>85</v>
      </c>
      <c r="C453" s="48">
        <f t="shared" si="7"/>
        <v>0</v>
      </c>
      <c r="D453" s="49"/>
      <c r="Q453" s="113" t="s">
        <v>299</v>
      </c>
      <c r="R453" s="37" t="s">
        <v>86</v>
      </c>
      <c r="S453" s="109">
        <v>526.76</v>
      </c>
    </row>
    <row r="454" spans="1:19">
      <c r="A454" s="34" t="s">
        <v>28</v>
      </c>
      <c r="B454" s="39" t="s">
        <v>86</v>
      </c>
      <c r="C454" s="48">
        <f t="shared" si="7"/>
        <v>0</v>
      </c>
      <c r="D454" s="49"/>
      <c r="Q454" s="113" t="s">
        <v>299</v>
      </c>
      <c r="R454" s="37" t="s">
        <v>87</v>
      </c>
      <c r="S454" s="109">
        <v>526.76</v>
      </c>
    </row>
    <row r="455" spans="1:19">
      <c r="A455" s="34" t="s">
        <v>28</v>
      </c>
      <c r="B455" s="39" t="s">
        <v>87</v>
      </c>
      <c r="C455" s="48">
        <f t="shared" si="7"/>
        <v>0</v>
      </c>
      <c r="D455" s="49"/>
      <c r="Q455" s="113" t="s">
        <v>299</v>
      </c>
      <c r="R455" s="37" t="s">
        <v>88</v>
      </c>
      <c r="S455" s="109">
        <v>526.76</v>
      </c>
    </row>
    <row r="456" spans="1:19">
      <c r="A456" s="34" t="s">
        <v>28</v>
      </c>
      <c r="B456" s="39" t="s">
        <v>88</v>
      </c>
      <c r="C456" s="48">
        <f t="shared" si="7"/>
        <v>0</v>
      </c>
      <c r="D456" s="49"/>
      <c r="Q456" s="113" t="s">
        <v>299</v>
      </c>
      <c r="R456" s="37" t="s">
        <v>89</v>
      </c>
      <c r="S456" s="109">
        <v>526.76</v>
      </c>
    </row>
    <row r="457" spans="1:19">
      <c r="A457" s="34" t="s">
        <v>28</v>
      </c>
      <c r="B457" s="39" t="s">
        <v>89</v>
      </c>
      <c r="C457" s="48">
        <f t="shared" si="7"/>
        <v>0</v>
      </c>
      <c r="D457" s="49"/>
      <c r="Q457" s="113" t="s">
        <v>299</v>
      </c>
      <c r="R457" s="37" t="s">
        <v>90</v>
      </c>
      <c r="S457" s="109">
        <v>526.76</v>
      </c>
    </row>
    <row r="458" spans="1:19">
      <c r="A458" s="34" t="s">
        <v>28</v>
      </c>
      <c r="B458" s="39" t="s">
        <v>90</v>
      </c>
      <c r="C458" s="48">
        <f t="shared" si="7"/>
        <v>0</v>
      </c>
      <c r="D458" s="49"/>
      <c r="Q458" s="113" t="s">
        <v>299</v>
      </c>
      <c r="R458" s="37" t="s">
        <v>91</v>
      </c>
      <c r="S458" s="109">
        <v>526.76</v>
      </c>
    </row>
    <row r="459" spans="1:19">
      <c r="A459" s="34" t="s">
        <v>28</v>
      </c>
      <c r="B459" s="39" t="s">
        <v>91</v>
      </c>
      <c r="C459" s="48">
        <f t="shared" si="7"/>
        <v>0</v>
      </c>
      <c r="D459" s="49"/>
      <c r="Q459" s="113" t="s">
        <v>299</v>
      </c>
      <c r="R459" s="37" t="s">
        <v>82</v>
      </c>
      <c r="S459" s="109">
        <v>526.76</v>
      </c>
    </row>
    <row r="460" spans="1:19">
      <c r="A460" s="34" t="s">
        <v>28</v>
      </c>
      <c r="B460" s="39" t="s">
        <v>82</v>
      </c>
      <c r="C460" s="48">
        <f t="shared" si="7"/>
        <v>0</v>
      </c>
      <c r="D460" s="49"/>
      <c r="Q460" s="113" t="s">
        <v>299</v>
      </c>
      <c r="R460" s="37" t="s">
        <v>92</v>
      </c>
      <c r="S460" s="109">
        <v>526.76</v>
      </c>
    </row>
    <row r="461" spans="1:19">
      <c r="A461" s="34" t="s">
        <v>28</v>
      </c>
      <c r="B461" s="39" t="s">
        <v>92</v>
      </c>
      <c r="C461" s="48">
        <f t="shared" si="7"/>
        <v>0</v>
      </c>
      <c r="D461" s="49"/>
      <c r="Q461" s="113" t="s">
        <v>299</v>
      </c>
      <c r="R461" s="37" t="s">
        <v>93</v>
      </c>
      <c r="S461" s="109">
        <v>526.76</v>
      </c>
    </row>
    <row r="462" spans="1:19">
      <c r="A462" s="34" t="s">
        <v>28</v>
      </c>
      <c r="B462" s="39" t="s">
        <v>93</v>
      </c>
      <c r="C462" s="48">
        <f t="shared" si="7"/>
        <v>0</v>
      </c>
      <c r="D462" s="49"/>
      <c r="Q462" s="113" t="s">
        <v>299</v>
      </c>
      <c r="R462" s="37" t="s">
        <v>235</v>
      </c>
      <c r="S462" s="109">
        <v>526.76</v>
      </c>
    </row>
    <row r="463" spans="1:19">
      <c r="A463" s="34" t="s">
        <v>28</v>
      </c>
      <c r="B463" s="39" t="s">
        <v>94</v>
      </c>
      <c r="C463" s="48">
        <f t="shared" si="7"/>
        <v>0</v>
      </c>
      <c r="D463" s="49"/>
      <c r="Q463" s="113" t="s">
        <v>299</v>
      </c>
      <c r="R463" s="37" t="s">
        <v>95</v>
      </c>
      <c r="S463" s="109">
        <v>526.76</v>
      </c>
    </row>
    <row r="464" spans="1:19">
      <c r="A464" s="34" t="s">
        <v>28</v>
      </c>
      <c r="B464" s="39" t="s">
        <v>95</v>
      </c>
      <c r="C464" s="48">
        <f t="shared" si="7"/>
        <v>0</v>
      </c>
      <c r="D464" s="49"/>
      <c r="Q464" s="113" t="s">
        <v>299</v>
      </c>
      <c r="R464" s="37" t="s">
        <v>96</v>
      </c>
      <c r="S464" s="109">
        <v>526.76</v>
      </c>
    </row>
    <row r="465" spans="1:19">
      <c r="A465" s="34" t="s">
        <v>28</v>
      </c>
      <c r="B465" s="39" t="s">
        <v>96</v>
      </c>
      <c r="C465" s="48">
        <f t="shared" si="7"/>
        <v>0</v>
      </c>
      <c r="D465" s="49"/>
      <c r="Q465" s="113" t="s">
        <v>299</v>
      </c>
      <c r="R465" s="37" t="s">
        <v>97</v>
      </c>
      <c r="S465" s="109">
        <v>526.76</v>
      </c>
    </row>
    <row r="466" spans="1:19">
      <c r="A466" s="34" t="s">
        <v>28</v>
      </c>
      <c r="B466" s="39" t="s">
        <v>97</v>
      </c>
      <c r="C466" s="48">
        <f t="shared" si="7"/>
        <v>0</v>
      </c>
      <c r="D466" s="49"/>
      <c r="Q466" s="113" t="s">
        <v>299</v>
      </c>
      <c r="R466" s="37" t="s">
        <v>98</v>
      </c>
      <c r="S466" s="109">
        <v>526.76</v>
      </c>
    </row>
    <row r="467" spans="1:19">
      <c r="A467" s="34" t="s">
        <v>28</v>
      </c>
      <c r="B467" s="39" t="s">
        <v>98</v>
      </c>
      <c r="C467" s="48">
        <f t="shared" si="7"/>
        <v>0</v>
      </c>
      <c r="D467" s="49"/>
      <c r="Q467" s="113" t="s">
        <v>299</v>
      </c>
      <c r="R467" s="37" t="s">
        <v>99</v>
      </c>
      <c r="S467" s="109">
        <v>526.76</v>
      </c>
    </row>
    <row r="468" spans="1:19">
      <c r="A468" s="34" t="s">
        <v>28</v>
      </c>
      <c r="B468" s="39" t="s">
        <v>99</v>
      </c>
      <c r="C468" s="48">
        <f t="shared" si="7"/>
        <v>0</v>
      </c>
      <c r="D468" s="49"/>
      <c r="Q468" s="113" t="s">
        <v>299</v>
      </c>
      <c r="R468" s="37" t="s">
        <v>100</v>
      </c>
      <c r="S468" s="109">
        <v>526.76</v>
      </c>
    </row>
    <row r="469" spans="1:19">
      <c r="A469" s="34" t="s">
        <v>28</v>
      </c>
      <c r="B469" s="39" t="s">
        <v>100</v>
      </c>
      <c r="C469" s="48">
        <f t="shared" si="7"/>
        <v>0</v>
      </c>
      <c r="D469" s="49"/>
      <c r="Q469" s="113" t="s">
        <v>299</v>
      </c>
      <c r="R469" s="37" t="s">
        <v>101</v>
      </c>
      <c r="S469" s="109">
        <v>526.76</v>
      </c>
    </row>
    <row r="470" spans="1:19">
      <c r="A470" s="34" t="s">
        <v>28</v>
      </c>
      <c r="B470" s="39" t="s">
        <v>101</v>
      </c>
      <c r="C470" s="48">
        <f t="shared" si="7"/>
        <v>0</v>
      </c>
      <c r="D470" s="49"/>
      <c r="Q470" s="113" t="s">
        <v>299</v>
      </c>
      <c r="R470" s="37" t="s">
        <v>102</v>
      </c>
      <c r="S470" s="109">
        <v>526.76</v>
      </c>
    </row>
    <row r="471" spans="1:19">
      <c r="A471" s="34" t="s">
        <v>28</v>
      </c>
      <c r="B471" s="39" t="s">
        <v>102</v>
      </c>
      <c r="C471" s="48">
        <f t="shared" si="7"/>
        <v>0</v>
      </c>
      <c r="D471" s="49"/>
      <c r="Q471" s="113" t="s">
        <v>299</v>
      </c>
      <c r="R471" s="37" t="s">
        <v>103</v>
      </c>
      <c r="S471" s="109">
        <v>526.76</v>
      </c>
    </row>
    <row r="472" spans="1:19">
      <c r="A472" s="34" t="s">
        <v>28</v>
      </c>
      <c r="B472" s="39" t="s">
        <v>103</v>
      </c>
      <c r="C472" s="48">
        <f t="shared" si="7"/>
        <v>0</v>
      </c>
      <c r="D472" s="49"/>
      <c r="Q472" s="113" t="s">
        <v>299</v>
      </c>
      <c r="R472" s="37" t="s">
        <v>104</v>
      </c>
      <c r="S472" s="109">
        <v>526.76</v>
      </c>
    </row>
    <row r="473" spans="1:19">
      <c r="A473" s="34" t="s">
        <v>28</v>
      </c>
      <c r="B473" s="39" t="s">
        <v>104</v>
      </c>
      <c r="C473" s="48">
        <f t="shared" si="7"/>
        <v>0</v>
      </c>
      <c r="D473" s="49"/>
      <c r="Q473" s="113" t="s">
        <v>299</v>
      </c>
      <c r="R473" s="37" t="s">
        <v>105</v>
      </c>
      <c r="S473" s="109">
        <v>526.76</v>
      </c>
    </row>
    <row r="474" spans="1:19">
      <c r="A474" s="34" t="s">
        <v>28</v>
      </c>
      <c r="B474" s="39" t="s">
        <v>105</v>
      </c>
      <c r="C474" s="48">
        <f t="shared" si="7"/>
        <v>0</v>
      </c>
      <c r="D474" s="49"/>
      <c r="Q474" s="113" t="s">
        <v>299</v>
      </c>
      <c r="R474" s="37" t="s">
        <v>106</v>
      </c>
      <c r="S474" s="109">
        <v>526.76</v>
      </c>
    </row>
    <row r="475" spans="1:19">
      <c r="A475" s="34" t="s">
        <v>28</v>
      </c>
      <c r="B475" s="39" t="s">
        <v>106</v>
      </c>
      <c r="C475" s="48">
        <f t="shared" si="7"/>
        <v>0</v>
      </c>
      <c r="D475" s="49"/>
      <c r="Q475" s="113" t="s">
        <v>299</v>
      </c>
      <c r="R475" s="37" t="s">
        <v>107</v>
      </c>
      <c r="S475" s="109">
        <v>526.76</v>
      </c>
    </row>
    <row r="476" spans="1:19">
      <c r="A476" s="34" t="s">
        <v>28</v>
      </c>
      <c r="B476" s="39" t="s">
        <v>107</v>
      </c>
      <c r="C476" s="48">
        <f t="shared" si="7"/>
        <v>0</v>
      </c>
      <c r="D476" s="49"/>
      <c r="Q476" s="113" t="s">
        <v>299</v>
      </c>
      <c r="R476" s="37" t="s">
        <v>108</v>
      </c>
      <c r="S476" s="109">
        <v>526.76</v>
      </c>
    </row>
    <row r="477" spans="1:19">
      <c r="A477" s="34" t="s">
        <v>28</v>
      </c>
      <c r="B477" s="39" t="s">
        <v>108</v>
      </c>
      <c r="C477" s="48">
        <f t="shared" si="7"/>
        <v>0</v>
      </c>
      <c r="D477" s="49"/>
      <c r="Q477" s="113" t="s">
        <v>299</v>
      </c>
      <c r="R477" s="37" t="s">
        <v>109</v>
      </c>
      <c r="S477" s="109">
        <v>526.76</v>
      </c>
    </row>
    <row r="478" spans="1:19">
      <c r="A478" s="34" t="s">
        <v>28</v>
      </c>
      <c r="B478" s="39" t="s">
        <v>109</v>
      </c>
      <c r="C478" s="48">
        <f t="shared" si="7"/>
        <v>0</v>
      </c>
      <c r="D478" s="49"/>
      <c r="Q478" s="113" t="s">
        <v>299</v>
      </c>
      <c r="R478" s="37" t="s">
        <v>110</v>
      </c>
      <c r="S478" s="109">
        <v>526.76</v>
      </c>
    </row>
    <row r="479" spans="1:19">
      <c r="A479" s="34" t="s">
        <v>28</v>
      </c>
      <c r="B479" s="39" t="s">
        <v>110</v>
      </c>
      <c r="C479" s="48">
        <f t="shared" si="7"/>
        <v>0</v>
      </c>
      <c r="D479" s="49"/>
      <c r="Q479" s="113" t="s">
        <v>299</v>
      </c>
      <c r="R479" s="37" t="s">
        <v>111</v>
      </c>
      <c r="S479" s="109">
        <v>526.76</v>
      </c>
    </row>
    <row r="480" spans="1:19">
      <c r="A480" s="34" t="s">
        <v>28</v>
      </c>
      <c r="B480" s="39" t="s">
        <v>111</v>
      </c>
      <c r="C480" s="48">
        <f t="shared" si="7"/>
        <v>0</v>
      </c>
      <c r="D480" s="49"/>
      <c r="Q480" s="113" t="s">
        <v>299</v>
      </c>
      <c r="R480" s="37" t="s">
        <v>112</v>
      </c>
      <c r="S480" s="109">
        <v>526.76</v>
      </c>
    </row>
    <row r="481" spans="1:19">
      <c r="A481" s="34" t="s">
        <v>28</v>
      </c>
      <c r="B481" s="39" t="s">
        <v>112</v>
      </c>
      <c r="C481" s="48">
        <f t="shared" si="7"/>
        <v>0</v>
      </c>
      <c r="D481" s="49"/>
      <c r="Q481" s="113" t="s">
        <v>299</v>
      </c>
      <c r="R481" s="37" t="s">
        <v>113</v>
      </c>
      <c r="S481" s="109">
        <v>526.76</v>
      </c>
    </row>
    <row r="482" spans="1:19">
      <c r="A482" s="34" t="s">
        <v>28</v>
      </c>
      <c r="B482" s="39" t="s">
        <v>113</v>
      </c>
      <c r="C482" s="48">
        <f t="shared" si="7"/>
        <v>0</v>
      </c>
      <c r="D482" s="49"/>
      <c r="Q482" s="113" t="s">
        <v>299</v>
      </c>
      <c r="R482" s="37" t="s">
        <v>114</v>
      </c>
      <c r="S482" s="109">
        <v>526.76</v>
      </c>
    </row>
    <row r="483" spans="1:19">
      <c r="A483" s="34" t="s">
        <v>28</v>
      </c>
      <c r="B483" s="39" t="s">
        <v>114</v>
      </c>
      <c r="C483" s="48">
        <f t="shared" si="7"/>
        <v>0</v>
      </c>
      <c r="D483" s="49"/>
      <c r="Q483" s="113" t="s">
        <v>299</v>
      </c>
      <c r="R483" s="37" t="s">
        <v>115</v>
      </c>
      <c r="S483" s="109">
        <v>526.76</v>
      </c>
    </row>
    <row r="484" spans="1:19">
      <c r="A484" s="34" t="s">
        <v>28</v>
      </c>
      <c r="B484" s="39" t="s">
        <v>115</v>
      </c>
      <c r="C484" s="48">
        <f t="shared" si="7"/>
        <v>0</v>
      </c>
      <c r="D484" s="49"/>
      <c r="Q484" s="113" t="s">
        <v>299</v>
      </c>
      <c r="R484" s="37" t="s">
        <v>116</v>
      </c>
      <c r="S484" s="109">
        <v>526.76</v>
      </c>
    </row>
    <row r="485" spans="1:19">
      <c r="A485" s="34" t="s">
        <v>28</v>
      </c>
      <c r="B485" s="39" t="s">
        <v>116</v>
      </c>
      <c r="C485" s="48">
        <f t="shared" si="7"/>
        <v>0</v>
      </c>
      <c r="D485" s="49"/>
      <c r="Q485" s="113" t="s">
        <v>299</v>
      </c>
      <c r="R485" s="37" t="s">
        <v>117</v>
      </c>
      <c r="S485" s="109">
        <v>526.76</v>
      </c>
    </row>
    <row r="486" spans="1:19">
      <c r="A486" s="34" t="s">
        <v>28</v>
      </c>
      <c r="B486" s="39" t="s">
        <v>117</v>
      </c>
      <c r="C486" s="48">
        <f t="shared" si="7"/>
        <v>0</v>
      </c>
      <c r="D486" s="49"/>
      <c r="Q486" s="113" t="s">
        <v>299</v>
      </c>
      <c r="R486" s="37" t="s">
        <v>118</v>
      </c>
      <c r="S486" s="109">
        <v>526.76</v>
      </c>
    </row>
    <row r="487" spans="1:19">
      <c r="A487" s="34" t="s">
        <v>28</v>
      </c>
      <c r="B487" s="39" t="s">
        <v>118</v>
      </c>
      <c r="C487" s="48">
        <f t="shared" si="7"/>
        <v>0</v>
      </c>
      <c r="D487" s="49"/>
      <c r="Q487" s="113" t="s">
        <v>299</v>
      </c>
      <c r="R487" s="37" t="s">
        <v>119</v>
      </c>
      <c r="S487" s="109">
        <v>526.76</v>
      </c>
    </row>
    <row r="488" spans="1:19">
      <c r="A488" s="34" t="s">
        <v>28</v>
      </c>
      <c r="B488" s="39" t="s">
        <v>119</v>
      </c>
      <c r="C488" s="48">
        <f t="shared" si="7"/>
        <v>0</v>
      </c>
      <c r="D488" s="49"/>
      <c r="Q488" s="113" t="s">
        <v>299</v>
      </c>
      <c r="R488" s="37" t="s">
        <v>120</v>
      </c>
      <c r="S488" s="109">
        <v>526.76</v>
      </c>
    </row>
    <row r="489" spans="1:19">
      <c r="A489" s="34" t="s">
        <v>28</v>
      </c>
      <c r="B489" s="39" t="s">
        <v>120</v>
      </c>
      <c r="C489" s="48">
        <f t="shared" si="7"/>
        <v>0</v>
      </c>
      <c r="D489" s="49"/>
      <c r="Q489" s="113" t="s">
        <v>299</v>
      </c>
      <c r="R489" s="37" t="s">
        <v>121</v>
      </c>
      <c r="S489" s="109">
        <v>526.76</v>
      </c>
    </row>
    <row r="490" spans="1:19">
      <c r="A490" s="34" t="s">
        <v>28</v>
      </c>
      <c r="B490" s="39" t="s">
        <v>121</v>
      </c>
      <c r="C490" s="48">
        <f t="shared" si="7"/>
        <v>0</v>
      </c>
      <c r="D490" s="49"/>
      <c r="Q490" s="113" t="s">
        <v>299</v>
      </c>
      <c r="R490" s="37" t="s">
        <v>122</v>
      </c>
      <c r="S490" s="109">
        <v>526.76</v>
      </c>
    </row>
    <row r="491" spans="1:19">
      <c r="A491" s="34" t="s">
        <v>28</v>
      </c>
      <c r="B491" s="39" t="s">
        <v>122</v>
      </c>
      <c r="C491" s="48">
        <f t="shared" si="7"/>
        <v>0</v>
      </c>
      <c r="D491" s="49"/>
      <c r="Q491" s="113" t="s">
        <v>299</v>
      </c>
      <c r="R491" s="37" t="s">
        <v>123</v>
      </c>
      <c r="S491" s="109">
        <v>526.76</v>
      </c>
    </row>
    <row r="492" spans="1:19">
      <c r="A492" s="34" t="s">
        <v>28</v>
      </c>
      <c r="B492" s="39" t="s">
        <v>123</v>
      </c>
      <c r="C492" s="48">
        <f t="shared" si="7"/>
        <v>0</v>
      </c>
      <c r="D492" s="49"/>
      <c r="Q492" s="113" t="s">
        <v>299</v>
      </c>
      <c r="R492" s="37" t="s">
        <v>124</v>
      </c>
      <c r="S492" s="109">
        <v>526.76</v>
      </c>
    </row>
    <row r="493" spans="1:19">
      <c r="A493" s="34" t="s">
        <v>28</v>
      </c>
      <c r="B493" s="39" t="s">
        <v>124</v>
      </c>
      <c r="C493" s="48">
        <f t="shared" si="7"/>
        <v>0</v>
      </c>
      <c r="D493" s="49"/>
      <c r="Q493" s="113" t="s">
        <v>299</v>
      </c>
      <c r="R493" s="37" t="s">
        <v>125</v>
      </c>
      <c r="S493" s="109">
        <v>526.76</v>
      </c>
    </row>
    <row r="494" spans="1:19">
      <c r="A494" s="34" t="s">
        <v>28</v>
      </c>
      <c r="B494" s="39" t="s">
        <v>125</v>
      </c>
      <c r="C494" s="48">
        <f t="shared" si="7"/>
        <v>0</v>
      </c>
      <c r="D494" s="49"/>
      <c r="Q494" s="113" t="s">
        <v>299</v>
      </c>
      <c r="R494" s="37" t="s">
        <v>126</v>
      </c>
      <c r="S494" s="109">
        <v>526.76</v>
      </c>
    </row>
    <row r="495" spans="1:19">
      <c r="A495" s="34" t="s">
        <v>28</v>
      </c>
      <c r="B495" s="39" t="s">
        <v>126</v>
      </c>
      <c r="C495" s="48">
        <f t="shared" si="7"/>
        <v>0</v>
      </c>
      <c r="D495" s="49"/>
      <c r="Q495" s="113" t="s">
        <v>299</v>
      </c>
      <c r="R495" s="37" t="s">
        <v>127</v>
      </c>
      <c r="S495" s="109">
        <v>526.76</v>
      </c>
    </row>
    <row r="496" spans="1:19">
      <c r="A496" s="34" t="s">
        <v>28</v>
      </c>
      <c r="B496" s="39" t="s">
        <v>127</v>
      </c>
      <c r="C496" s="48">
        <f t="shared" si="7"/>
        <v>0</v>
      </c>
      <c r="D496" s="49"/>
      <c r="Q496" s="113" t="s">
        <v>299</v>
      </c>
      <c r="R496" s="37" t="s">
        <v>128</v>
      </c>
      <c r="S496" s="109">
        <v>526.76</v>
      </c>
    </row>
    <row r="497" spans="1:19">
      <c r="A497" s="34" t="s">
        <v>28</v>
      </c>
      <c r="B497" s="39" t="s">
        <v>128</v>
      </c>
      <c r="C497" s="48">
        <f t="shared" si="7"/>
        <v>0</v>
      </c>
      <c r="D497" s="49"/>
      <c r="Q497" s="113" t="s">
        <v>299</v>
      </c>
      <c r="R497" s="37" t="s">
        <v>129</v>
      </c>
      <c r="S497" s="109">
        <v>526.76</v>
      </c>
    </row>
    <row r="498" spans="1:19">
      <c r="A498" s="34" t="s">
        <v>28</v>
      </c>
      <c r="B498" s="39" t="s">
        <v>129</v>
      </c>
      <c r="C498" s="48">
        <f t="shared" si="7"/>
        <v>0</v>
      </c>
      <c r="D498" s="49"/>
      <c r="Q498" s="113" t="s">
        <v>299</v>
      </c>
      <c r="R498" s="37" t="s">
        <v>130</v>
      </c>
      <c r="S498" s="109">
        <v>526.76</v>
      </c>
    </row>
    <row r="499" spans="1:19">
      <c r="A499" s="34" t="s">
        <v>28</v>
      </c>
      <c r="B499" s="39" t="s">
        <v>130</v>
      </c>
      <c r="C499" s="48">
        <f t="shared" si="7"/>
        <v>0</v>
      </c>
      <c r="D499" s="49"/>
      <c r="Q499" s="113" t="s">
        <v>299</v>
      </c>
      <c r="R499" s="37" t="s">
        <v>131</v>
      </c>
      <c r="S499" s="109">
        <v>526.76</v>
      </c>
    </row>
    <row r="500" spans="1:19">
      <c r="A500" s="34" t="s">
        <v>28</v>
      </c>
      <c r="B500" s="39" t="s">
        <v>131</v>
      </c>
      <c r="C500" s="48">
        <f t="shared" si="7"/>
        <v>0</v>
      </c>
      <c r="D500" s="49"/>
      <c r="Q500" s="113" t="s">
        <v>299</v>
      </c>
      <c r="R500" s="37" t="s">
        <v>132</v>
      </c>
      <c r="S500" s="109">
        <v>526.76</v>
      </c>
    </row>
    <row r="501" spans="1:19">
      <c r="A501" s="34" t="s">
        <v>28</v>
      </c>
      <c r="B501" s="39" t="s">
        <v>132</v>
      </c>
      <c r="C501" s="48">
        <f t="shared" si="7"/>
        <v>0</v>
      </c>
      <c r="D501" s="49"/>
      <c r="Q501" s="113" t="s">
        <v>299</v>
      </c>
      <c r="R501" s="37" t="s">
        <v>133</v>
      </c>
      <c r="S501" s="109">
        <v>526.76</v>
      </c>
    </row>
    <row r="502" spans="1:19">
      <c r="A502" s="34" t="s">
        <v>28</v>
      </c>
      <c r="B502" s="39" t="s">
        <v>133</v>
      </c>
      <c r="C502" s="48">
        <f t="shared" si="7"/>
        <v>0</v>
      </c>
      <c r="D502" s="49"/>
      <c r="Q502" s="113" t="s">
        <v>299</v>
      </c>
      <c r="R502" s="37" t="s">
        <v>134</v>
      </c>
      <c r="S502" s="109">
        <v>526.76</v>
      </c>
    </row>
    <row r="503" spans="1:19">
      <c r="A503" s="34" t="s">
        <v>28</v>
      </c>
      <c r="B503" s="39" t="s">
        <v>134</v>
      </c>
      <c r="C503" s="48">
        <f t="shared" si="7"/>
        <v>0</v>
      </c>
      <c r="D503" s="49"/>
      <c r="Q503" s="113" t="s">
        <v>299</v>
      </c>
      <c r="R503" s="37" t="s">
        <v>135</v>
      </c>
      <c r="S503" s="109">
        <v>526.76</v>
      </c>
    </row>
    <row r="504" spans="1:19">
      <c r="A504" s="34" t="s">
        <v>28</v>
      </c>
      <c r="B504" s="39" t="s">
        <v>135</v>
      </c>
      <c r="C504" s="48">
        <f t="shared" si="7"/>
        <v>0</v>
      </c>
      <c r="D504" s="49"/>
      <c r="Q504" s="113" t="s">
        <v>299</v>
      </c>
      <c r="R504" s="37" t="s">
        <v>136</v>
      </c>
      <c r="S504" s="109">
        <v>526.76</v>
      </c>
    </row>
    <row r="505" spans="1:19">
      <c r="A505" s="34" t="s">
        <v>28</v>
      </c>
      <c r="B505" s="39" t="s">
        <v>136</v>
      </c>
      <c r="C505" s="48">
        <f t="shared" si="7"/>
        <v>0</v>
      </c>
      <c r="D505" s="49"/>
      <c r="Q505" s="113" t="s">
        <v>299</v>
      </c>
      <c r="R505" s="37" t="s">
        <v>137</v>
      </c>
      <c r="S505" s="109">
        <v>526.76</v>
      </c>
    </row>
    <row r="506" spans="1:19">
      <c r="A506" s="34" t="s">
        <v>28</v>
      </c>
      <c r="B506" s="39" t="s">
        <v>137</v>
      </c>
      <c r="C506" s="48">
        <f t="shared" si="7"/>
        <v>0</v>
      </c>
      <c r="D506" s="49"/>
      <c r="Q506" s="113" t="s">
        <v>299</v>
      </c>
      <c r="R506" s="37" t="s">
        <v>138</v>
      </c>
      <c r="S506" s="109">
        <v>563.54999999999995</v>
      </c>
    </row>
    <row r="507" spans="1:19">
      <c r="A507" s="34" t="s">
        <v>28</v>
      </c>
      <c r="B507" s="39" t="s">
        <v>138</v>
      </c>
      <c r="C507" s="48">
        <f t="shared" si="7"/>
        <v>0</v>
      </c>
      <c r="D507" s="49"/>
      <c r="Q507" s="113" t="s">
        <v>299</v>
      </c>
      <c r="R507" s="37" t="s">
        <v>139</v>
      </c>
      <c r="S507" s="109">
        <v>563.54999999999995</v>
      </c>
    </row>
    <row r="508" spans="1:19">
      <c r="A508" s="34" t="s">
        <v>28</v>
      </c>
      <c r="B508" s="39" t="s">
        <v>139</v>
      </c>
      <c r="C508" s="48">
        <f t="shared" si="7"/>
        <v>0</v>
      </c>
      <c r="D508" s="49"/>
      <c r="Q508" s="113" t="s">
        <v>299</v>
      </c>
      <c r="R508" s="37" t="s">
        <v>140</v>
      </c>
      <c r="S508" s="109">
        <v>563.54999999999995</v>
      </c>
    </row>
    <row r="509" spans="1:19">
      <c r="A509" s="34" t="s">
        <v>28</v>
      </c>
      <c r="B509" s="39" t="s">
        <v>140</v>
      </c>
      <c r="C509" s="48">
        <f t="shared" si="7"/>
        <v>0</v>
      </c>
      <c r="D509" s="49"/>
      <c r="Q509" s="113" t="s">
        <v>299</v>
      </c>
      <c r="R509" s="37" t="s">
        <v>141</v>
      </c>
      <c r="S509" s="109">
        <v>563.54999999999995</v>
      </c>
    </row>
    <row r="510" spans="1:19">
      <c r="A510" s="34" t="s">
        <v>28</v>
      </c>
      <c r="B510" s="39" t="s">
        <v>141</v>
      </c>
      <c r="C510" s="48">
        <f t="shared" si="7"/>
        <v>0</v>
      </c>
      <c r="D510" s="49"/>
      <c r="Q510" s="113" t="s">
        <v>299</v>
      </c>
      <c r="R510" s="37" t="s">
        <v>142</v>
      </c>
      <c r="S510" s="109">
        <v>563.54999999999995</v>
      </c>
    </row>
    <row r="511" spans="1:19">
      <c r="A511" s="34" t="s">
        <v>28</v>
      </c>
      <c r="B511" s="39" t="s">
        <v>142</v>
      </c>
      <c r="C511" s="48">
        <f t="shared" si="7"/>
        <v>0</v>
      </c>
      <c r="D511" s="49"/>
      <c r="Q511" s="113" t="s">
        <v>299</v>
      </c>
      <c r="R511" s="37" t="s">
        <v>143</v>
      </c>
      <c r="S511" s="109">
        <v>563.54999999999995</v>
      </c>
    </row>
    <row r="512" spans="1:19">
      <c r="A512" s="34" t="s">
        <v>28</v>
      </c>
      <c r="B512" s="39" t="s">
        <v>143</v>
      </c>
      <c r="C512" s="48">
        <f t="shared" si="7"/>
        <v>0</v>
      </c>
      <c r="D512" s="49"/>
      <c r="Q512" s="113" t="s">
        <v>299</v>
      </c>
      <c r="R512" s="37" t="s">
        <v>144</v>
      </c>
      <c r="S512" s="109">
        <v>563.54999999999995</v>
      </c>
    </row>
    <row r="513" spans="1:19">
      <c r="A513" s="34" t="s">
        <v>28</v>
      </c>
      <c r="B513" s="39" t="s">
        <v>144</v>
      </c>
      <c r="C513" s="48">
        <f t="shared" si="7"/>
        <v>0</v>
      </c>
      <c r="D513" s="49"/>
      <c r="Q513" s="113" t="s">
        <v>299</v>
      </c>
      <c r="R513" s="37" t="s">
        <v>145</v>
      </c>
      <c r="S513" s="109">
        <v>563.54999999999995</v>
      </c>
    </row>
    <row r="514" spans="1:19">
      <c r="A514" s="34" t="s">
        <v>28</v>
      </c>
      <c r="B514" s="39" t="s">
        <v>145</v>
      </c>
      <c r="C514" s="48">
        <f t="shared" si="7"/>
        <v>0</v>
      </c>
      <c r="D514" s="49"/>
      <c r="Q514" s="113" t="s">
        <v>299</v>
      </c>
      <c r="R514" s="37" t="s">
        <v>146</v>
      </c>
      <c r="S514" s="109">
        <v>563.54999999999995</v>
      </c>
    </row>
    <row r="515" spans="1:19">
      <c r="A515" s="34" t="s">
        <v>28</v>
      </c>
      <c r="B515" s="39" t="s">
        <v>146</v>
      </c>
      <c r="C515" s="48">
        <f t="shared" si="7"/>
        <v>0</v>
      </c>
      <c r="D515" s="49"/>
      <c r="Q515" s="113" t="s">
        <v>299</v>
      </c>
      <c r="R515" s="37" t="s">
        <v>147</v>
      </c>
      <c r="S515" s="109">
        <v>563.54999999999995</v>
      </c>
    </row>
    <row r="516" spans="1:19">
      <c r="A516" s="34" t="s">
        <v>28</v>
      </c>
      <c r="B516" s="39" t="s">
        <v>147</v>
      </c>
      <c r="C516" s="48">
        <f t="shared" ref="C516:C579" si="8">D516/1.2</f>
        <v>0</v>
      </c>
      <c r="D516" s="49"/>
      <c r="Q516" s="113" t="s">
        <v>299</v>
      </c>
      <c r="R516" s="37" t="s">
        <v>148</v>
      </c>
      <c r="S516" s="109">
        <v>563.54999999999995</v>
      </c>
    </row>
    <row r="517" spans="1:19">
      <c r="A517" s="34" t="s">
        <v>28</v>
      </c>
      <c r="B517" s="39" t="s">
        <v>148</v>
      </c>
      <c r="C517" s="48">
        <f t="shared" si="8"/>
        <v>0</v>
      </c>
      <c r="D517" s="49"/>
      <c r="Q517" s="113" t="s">
        <v>299</v>
      </c>
      <c r="R517" s="37" t="s">
        <v>149</v>
      </c>
      <c r="S517" s="109">
        <v>563.54999999999995</v>
      </c>
    </row>
    <row r="518" spans="1:19">
      <c r="A518" s="34" t="s">
        <v>28</v>
      </c>
      <c r="B518" s="39" t="s">
        <v>149</v>
      </c>
      <c r="C518" s="48">
        <f t="shared" si="8"/>
        <v>0</v>
      </c>
      <c r="D518" s="49"/>
      <c r="Q518" s="113" t="s">
        <v>299</v>
      </c>
      <c r="R518" s="37" t="s">
        <v>150</v>
      </c>
      <c r="S518" s="109">
        <v>563.54999999999995</v>
      </c>
    </row>
    <row r="519" spans="1:19">
      <c r="A519" s="34" t="s">
        <v>28</v>
      </c>
      <c r="B519" s="39" t="s">
        <v>150</v>
      </c>
      <c r="C519" s="48">
        <f t="shared" si="8"/>
        <v>0</v>
      </c>
      <c r="D519" s="49"/>
      <c r="Q519" s="113" t="s">
        <v>299</v>
      </c>
      <c r="R519" s="37" t="s">
        <v>151</v>
      </c>
      <c r="S519" s="109">
        <v>563.54999999999995</v>
      </c>
    </row>
    <row r="520" spans="1:19">
      <c r="A520" s="34" t="s">
        <v>28</v>
      </c>
      <c r="B520" s="39" t="s">
        <v>151</v>
      </c>
      <c r="C520" s="48">
        <f t="shared" si="8"/>
        <v>0</v>
      </c>
      <c r="D520" s="49"/>
      <c r="Q520" s="113" t="s">
        <v>299</v>
      </c>
      <c r="R520" s="37" t="s">
        <v>152</v>
      </c>
      <c r="S520" s="109">
        <v>563.54999999999995</v>
      </c>
    </row>
    <row r="521" spans="1:19">
      <c r="A521" s="34" t="s">
        <v>28</v>
      </c>
      <c r="B521" s="39" t="s">
        <v>152</v>
      </c>
      <c r="C521" s="48">
        <f t="shared" si="8"/>
        <v>0</v>
      </c>
      <c r="D521" s="49"/>
      <c r="Q521" s="113" t="s">
        <v>299</v>
      </c>
      <c r="R521" s="37" t="s">
        <v>153</v>
      </c>
      <c r="S521" s="109">
        <v>563.54999999999995</v>
      </c>
    </row>
    <row r="522" spans="1:19">
      <c r="A522" s="34" t="s">
        <v>28</v>
      </c>
      <c r="B522" s="39" t="s">
        <v>153</v>
      </c>
      <c r="C522" s="48">
        <f t="shared" si="8"/>
        <v>0</v>
      </c>
      <c r="D522" s="49"/>
      <c r="Q522" s="113" t="s">
        <v>299</v>
      </c>
      <c r="R522" s="37" t="s">
        <v>154</v>
      </c>
      <c r="S522" s="109">
        <v>563.54999999999995</v>
      </c>
    </row>
    <row r="523" spans="1:19">
      <c r="A523" s="34" t="s">
        <v>28</v>
      </c>
      <c r="B523" s="39" t="s">
        <v>154</v>
      </c>
      <c r="C523" s="48">
        <f t="shared" si="8"/>
        <v>0</v>
      </c>
      <c r="D523" s="49"/>
      <c r="Q523" s="113" t="s">
        <v>299</v>
      </c>
      <c r="R523" s="37" t="s">
        <v>155</v>
      </c>
      <c r="S523" s="109">
        <v>563.54999999999995</v>
      </c>
    </row>
    <row r="524" spans="1:19">
      <c r="A524" s="34" t="s">
        <v>28</v>
      </c>
      <c r="B524" s="39" t="s">
        <v>155</v>
      </c>
      <c r="C524" s="48">
        <f t="shared" si="8"/>
        <v>0</v>
      </c>
      <c r="D524" s="49"/>
      <c r="Q524" s="113" t="s">
        <v>299</v>
      </c>
      <c r="R524" s="37" t="s">
        <v>156</v>
      </c>
      <c r="S524" s="109">
        <v>563.54999999999995</v>
      </c>
    </row>
    <row r="525" spans="1:19">
      <c r="A525" s="34" t="s">
        <v>28</v>
      </c>
      <c r="B525" s="39" t="s">
        <v>156</v>
      </c>
      <c r="C525" s="48">
        <f t="shared" si="8"/>
        <v>0</v>
      </c>
      <c r="D525" s="49"/>
      <c r="Q525" s="113" t="s">
        <v>299</v>
      </c>
      <c r="R525" s="37" t="s">
        <v>157</v>
      </c>
      <c r="S525" s="109">
        <v>563.54999999999995</v>
      </c>
    </row>
    <row r="526" spans="1:19">
      <c r="A526" s="34" t="s">
        <v>28</v>
      </c>
      <c r="B526" s="39" t="s">
        <v>157</v>
      </c>
      <c r="C526" s="48">
        <f t="shared" si="8"/>
        <v>0</v>
      </c>
      <c r="D526" s="49"/>
      <c r="Q526" s="113" t="s">
        <v>299</v>
      </c>
      <c r="R526" s="37" t="s">
        <v>158</v>
      </c>
      <c r="S526" s="109">
        <v>563.54999999999995</v>
      </c>
    </row>
    <row r="527" spans="1:19">
      <c r="A527" s="34" t="s">
        <v>28</v>
      </c>
      <c r="B527" s="39" t="s">
        <v>158</v>
      </c>
      <c r="C527" s="48">
        <f t="shared" si="8"/>
        <v>0</v>
      </c>
      <c r="D527" s="49"/>
      <c r="Q527" s="113" t="s">
        <v>299</v>
      </c>
      <c r="R527" s="37" t="s">
        <v>159</v>
      </c>
      <c r="S527" s="109">
        <v>563.54999999999995</v>
      </c>
    </row>
    <row r="528" spans="1:19">
      <c r="A528" s="34" t="s">
        <v>28</v>
      </c>
      <c r="B528" s="39" t="s">
        <v>159</v>
      </c>
      <c r="C528" s="48">
        <f t="shared" si="8"/>
        <v>0</v>
      </c>
      <c r="D528" s="49"/>
      <c r="Q528" s="113" t="s">
        <v>299</v>
      </c>
      <c r="R528" s="37" t="s">
        <v>160</v>
      </c>
      <c r="S528" s="109">
        <v>563.54999999999995</v>
      </c>
    </row>
    <row r="529" spans="1:19">
      <c r="A529" s="34" t="s">
        <v>28</v>
      </c>
      <c r="B529" s="39" t="s">
        <v>160</v>
      </c>
      <c r="C529" s="48">
        <f t="shared" si="8"/>
        <v>0</v>
      </c>
      <c r="D529" s="49"/>
      <c r="Q529" s="113" t="s">
        <v>299</v>
      </c>
      <c r="R529" s="37" t="s">
        <v>161</v>
      </c>
      <c r="S529" s="109">
        <v>563.54999999999995</v>
      </c>
    </row>
    <row r="530" spans="1:19">
      <c r="A530" s="34" t="s">
        <v>28</v>
      </c>
      <c r="B530" s="39" t="s">
        <v>161</v>
      </c>
      <c r="C530" s="48">
        <f t="shared" si="8"/>
        <v>0</v>
      </c>
      <c r="D530" s="49"/>
      <c r="Q530" s="113" t="s">
        <v>299</v>
      </c>
      <c r="R530" s="37" t="s">
        <v>162</v>
      </c>
      <c r="S530" s="109">
        <v>563.54999999999995</v>
      </c>
    </row>
    <row r="531" spans="1:19">
      <c r="A531" s="34" t="s">
        <v>28</v>
      </c>
      <c r="B531" s="39" t="s">
        <v>162</v>
      </c>
      <c r="C531" s="48">
        <f t="shared" si="8"/>
        <v>0</v>
      </c>
      <c r="D531" s="49"/>
      <c r="Q531" s="113" t="s">
        <v>299</v>
      </c>
      <c r="R531" s="37" t="s">
        <v>163</v>
      </c>
      <c r="S531" s="109">
        <v>563.54999999999995</v>
      </c>
    </row>
    <row r="532" spans="1:19">
      <c r="A532" s="34" t="s">
        <v>28</v>
      </c>
      <c r="B532" s="39" t="s">
        <v>163</v>
      </c>
      <c r="C532" s="48">
        <f t="shared" si="8"/>
        <v>0</v>
      </c>
      <c r="D532" s="49"/>
      <c r="Q532" s="113" t="s">
        <v>299</v>
      </c>
      <c r="R532" s="37" t="s">
        <v>164</v>
      </c>
      <c r="S532" s="109">
        <v>563.54999999999995</v>
      </c>
    </row>
    <row r="533" spans="1:19">
      <c r="A533" s="34" t="s">
        <v>28</v>
      </c>
      <c r="B533" s="39" t="s">
        <v>164</v>
      </c>
      <c r="C533" s="48">
        <f t="shared" si="8"/>
        <v>0</v>
      </c>
      <c r="D533" s="49"/>
      <c r="Q533" s="113" t="s">
        <v>299</v>
      </c>
      <c r="R533" s="37" t="s">
        <v>165</v>
      </c>
      <c r="S533" s="109">
        <v>563.54999999999995</v>
      </c>
    </row>
    <row r="534" spans="1:19">
      <c r="A534" s="34" t="s">
        <v>28</v>
      </c>
      <c r="B534" s="39" t="s">
        <v>165</v>
      </c>
      <c r="C534" s="48">
        <f t="shared" si="8"/>
        <v>0</v>
      </c>
      <c r="D534" s="49"/>
      <c r="Q534" s="113" t="s">
        <v>299</v>
      </c>
      <c r="R534" s="37" t="s">
        <v>166</v>
      </c>
      <c r="S534" s="109">
        <v>563.54999999999995</v>
      </c>
    </row>
    <row r="535" spans="1:19">
      <c r="A535" s="34" t="s">
        <v>28</v>
      </c>
      <c r="B535" s="39" t="s">
        <v>166</v>
      </c>
      <c r="C535" s="48">
        <f t="shared" si="8"/>
        <v>0</v>
      </c>
      <c r="D535" s="49"/>
      <c r="Q535" s="113" t="s">
        <v>299</v>
      </c>
      <c r="R535" s="37" t="s">
        <v>167</v>
      </c>
      <c r="S535" s="109">
        <v>563.54999999999995</v>
      </c>
    </row>
    <row r="536" spans="1:19">
      <c r="A536" s="34" t="s">
        <v>28</v>
      </c>
      <c r="B536" s="39" t="s">
        <v>167</v>
      </c>
      <c r="C536" s="48">
        <f t="shared" si="8"/>
        <v>0</v>
      </c>
      <c r="D536" s="49"/>
      <c r="Q536" s="113" t="s">
        <v>299</v>
      </c>
      <c r="R536" s="37" t="s">
        <v>168</v>
      </c>
      <c r="S536" s="109">
        <v>563.54999999999995</v>
      </c>
    </row>
    <row r="537" spans="1:19">
      <c r="A537" s="34" t="s">
        <v>28</v>
      </c>
      <c r="B537" s="39" t="s">
        <v>168</v>
      </c>
      <c r="C537" s="48">
        <f t="shared" si="8"/>
        <v>0</v>
      </c>
      <c r="D537" s="49"/>
      <c r="Q537" s="113" t="s">
        <v>299</v>
      </c>
      <c r="R537" s="37" t="s">
        <v>169</v>
      </c>
      <c r="S537" s="109">
        <v>618.73</v>
      </c>
    </row>
    <row r="538" spans="1:19">
      <c r="A538" s="34" t="s">
        <v>28</v>
      </c>
      <c r="B538" s="39" t="s">
        <v>169</v>
      </c>
      <c r="C538" s="48">
        <f t="shared" si="8"/>
        <v>0</v>
      </c>
      <c r="D538" s="49"/>
      <c r="Q538" s="113" t="s">
        <v>299</v>
      </c>
      <c r="R538" s="37" t="s">
        <v>170</v>
      </c>
      <c r="S538" s="109">
        <v>618.73</v>
      </c>
    </row>
    <row r="539" spans="1:19">
      <c r="A539" s="34" t="s">
        <v>28</v>
      </c>
      <c r="B539" s="39" t="s">
        <v>170</v>
      </c>
      <c r="C539" s="48">
        <f t="shared" si="8"/>
        <v>0</v>
      </c>
      <c r="D539" s="49"/>
      <c r="Q539" s="113" t="s">
        <v>299</v>
      </c>
      <c r="R539" s="37" t="s">
        <v>171</v>
      </c>
      <c r="S539" s="109">
        <v>618.73</v>
      </c>
    </row>
    <row r="540" spans="1:19">
      <c r="A540" s="34" t="s">
        <v>28</v>
      </c>
      <c r="B540" s="39" t="s">
        <v>171</v>
      </c>
      <c r="C540" s="48">
        <f t="shared" si="8"/>
        <v>0</v>
      </c>
      <c r="D540" s="49"/>
      <c r="Q540" s="113" t="s">
        <v>299</v>
      </c>
      <c r="R540" s="37" t="s">
        <v>172</v>
      </c>
      <c r="S540" s="109">
        <v>618.73</v>
      </c>
    </row>
    <row r="541" spans="1:19">
      <c r="A541" s="34" t="s">
        <v>28</v>
      </c>
      <c r="B541" s="39" t="s">
        <v>172</v>
      </c>
      <c r="C541" s="48">
        <f t="shared" si="8"/>
        <v>0</v>
      </c>
      <c r="D541" s="49"/>
      <c r="Q541" s="113" t="s">
        <v>299</v>
      </c>
      <c r="R541" s="37" t="s">
        <v>173</v>
      </c>
      <c r="S541" s="109">
        <v>618.73</v>
      </c>
    </row>
    <row r="542" spans="1:19">
      <c r="A542" s="34" t="s">
        <v>28</v>
      </c>
      <c r="B542" s="39" t="s">
        <v>173</v>
      </c>
      <c r="C542" s="48">
        <f t="shared" si="8"/>
        <v>0</v>
      </c>
      <c r="D542" s="49"/>
      <c r="Q542" s="113" t="s">
        <v>299</v>
      </c>
      <c r="R542" s="37" t="s">
        <v>174</v>
      </c>
      <c r="S542" s="109">
        <v>618.73</v>
      </c>
    </row>
    <row r="543" spans="1:19">
      <c r="A543" s="34" t="s">
        <v>28</v>
      </c>
      <c r="B543" s="39" t="s">
        <v>174</v>
      </c>
      <c r="C543" s="48">
        <f t="shared" si="8"/>
        <v>0</v>
      </c>
      <c r="D543" s="49"/>
      <c r="Q543" s="113" t="s">
        <v>299</v>
      </c>
      <c r="R543" s="37" t="s">
        <v>175</v>
      </c>
      <c r="S543" s="109">
        <v>618.73</v>
      </c>
    </row>
    <row r="544" spans="1:19">
      <c r="A544" s="34" t="s">
        <v>28</v>
      </c>
      <c r="B544" s="39" t="s">
        <v>175</v>
      </c>
      <c r="C544" s="48">
        <f t="shared" si="8"/>
        <v>0</v>
      </c>
      <c r="D544" s="49"/>
      <c r="Q544" s="113" t="s">
        <v>299</v>
      </c>
      <c r="R544" s="37" t="s">
        <v>176</v>
      </c>
      <c r="S544" s="109">
        <v>618.73</v>
      </c>
    </row>
    <row r="545" spans="1:19">
      <c r="A545" s="34" t="s">
        <v>28</v>
      </c>
      <c r="B545" s="39" t="s">
        <v>176</v>
      </c>
      <c r="C545" s="48">
        <f t="shared" si="8"/>
        <v>0</v>
      </c>
      <c r="D545" s="49"/>
      <c r="Q545" s="113" t="s">
        <v>299</v>
      </c>
      <c r="R545" s="37" t="s">
        <v>177</v>
      </c>
      <c r="S545" s="109">
        <v>618.73</v>
      </c>
    </row>
    <row r="546" spans="1:19">
      <c r="A546" s="34" t="s">
        <v>28</v>
      </c>
      <c r="B546" s="39" t="s">
        <v>177</v>
      </c>
      <c r="C546" s="48">
        <f t="shared" si="8"/>
        <v>0</v>
      </c>
      <c r="D546" s="49"/>
      <c r="Q546" s="113" t="s">
        <v>299</v>
      </c>
      <c r="R546" s="37" t="s">
        <v>178</v>
      </c>
      <c r="S546" s="109">
        <v>618.73</v>
      </c>
    </row>
    <row r="547" spans="1:19">
      <c r="A547" s="34" t="s">
        <v>28</v>
      </c>
      <c r="B547" s="39" t="s">
        <v>178</v>
      </c>
      <c r="C547" s="48">
        <f t="shared" si="8"/>
        <v>0</v>
      </c>
      <c r="D547" s="49"/>
      <c r="Q547" s="113" t="s">
        <v>299</v>
      </c>
      <c r="R547" s="37" t="s">
        <v>179</v>
      </c>
      <c r="S547" s="109">
        <v>618.73</v>
      </c>
    </row>
    <row r="548" spans="1:19">
      <c r="A548" s="34" t="s">
        <v>28</v>
      </c>
      <c r="B548" s="39" t="s">
        <v>179</v>
      </c>
      <c r="C548" s="48">
        <f t="shared" si="8"/>
        <v>0</v>
      </c>
      <c r="D548" s="49"/>
      <c r="Q548" s="113" t="s">
        <v>299</v>
      </c>
      <c r="R548" s="37" t="s">
        <v>180</v>
      </c>
      <c r="S548" s="109">
        <v>618.73</v>
      </c>
    </row>
    <row r="549" spans="1:19">
      <c r="A549" s="34" t="s">
        <v>28</v>
      </c>
      <c r="B549" s="39" t="s">
        <v>180</v>
      </c>
      <c r="C549" s="48">
        <f t="shared" si="8"/>
        <v>0</v>
      </c>
      <c r="D549" s="49"/>
      <c r="Q549" s="113" t="s">
        <v>299</v>
      </c>
      <c r="R549" s="37" t="s">
        <v>181</v>
      </c>
      <c r="S549" s="109">
        <v>618.73</v>
      </c>
    </row>
    <row r="550" spans="1:19">
      <c r="A550" s="34" t="s">
        <v>28</v>
      </c>
      <c r="B550" s="39" t="s">
        <v>181</v>
      </c>
      <c r="C550" s="48">
        <f t="shared" si="8"/>
        <v>0</v>
      </c>
      <c r="D550" s="49"/>
      <c r="Q550" s="113" t="s">
        <v>299</v>
      </c>
      <c r="R550" s="37" t="s">
        <v>182</v>
      </c>
      <c r="S550" s="109">
        <v>618.73</v>
      </c>
    </row>
    <row r="551" spans="1:19">
      <c r="A551" s="34" t="s">
        <v>28</v>
      </c>
      <c r="B551" s="39" t="s">
        <v>182</v>
      </c>
      <c r="C551" s="48">
        <f t="shared" si="8"/>
        <v>0</v>
      </c>
      <c r="D551" s="49"/>
      <c r="Q551" s="113" t="s">
        <v>299</v>
      </c>
      <c r="R551" s="37" t="s">
        <v>183</v>
      </c>
      <c r="S551" s="109">
        <v>618.73</v>
      </c>
    </row>
    <row r="552" spans="1:19">
      <c r="A552" s="34" t="s">
        <v>28</v>
      </c>
      <c r="B552" s="39" t="s">
        <v>183</v>
      </c>
      <c r="C552" s="48">
        <f t="shared" si="8"/>
        <v>0</v>
      </c>
      <c r="D552" s="49"/>
      <c r="Q552" s="113" t="s">
        <v>299</v>
      </c>
      <c r="R552" s="37" t="s">
        <v>184</v>
      </c>
      <c r="S552" s="109">
        <v>618.73</v>
      </c>
    </row>
    <row r="553" spans="1:19">
      <c r="A553" s="34" t="s">
        <v>28</v>
      </c>
      <c r="B553" s="39" t="s">
        <v>184</v>
      </c>
      <c r="C553" s="48">
        <f t="shared" si="8"/>
        <v>0</v>
      </c>
      <c r="D553" s="49"/>
      <c r="Q553" s="113" t="s">
        <v>299</v>
      </c>
      <c r="R553" s="37" t="s">
        <v>185</v>
      </c>
      <c r="S553" s="109">
        <v>618.73</v>
      </c>
    </row>
    <row r="554" spans="1:19">
      <c r="A554" s="34" t="s">
        <v>28</v>
      </c>
      <c r="B554" s="39" t="s">
        <v>185</v>
      </c>
      <c r="C554" s="48">
        <f t="shared" si="8"/>
        <v>0</v>
      </c>
      <c r="D554" s="49"/>
      <c r="Q554" s="113" t="s">
        <v>299</v>
      </c>
      <c r="R554" s="37" t="s">
        <v>186</v>
      </c>
      <c r="S554" s="109">
        <v>618.73</v>
      </c>
    </row>
    <row r="555" spans="1:19">
      <c r="A555" s="34" t="s">
        <v>28</v>
      </c>
      <c r="B555" s="39" t="s">
        <v>186</v>
      </c>
      <c r="C555" s="48">
        <f t="shared" si="8"/>
        <v>0</v>
      </c>
      <c r="D555" s="49"/>
      <c r="Q555" s="113" t="s">
        <v>299</v>
      </c>
      <c r="R555" s="37" t="s">
        <v>187</v>
      </c>
      <c r="S555" s="109">
        <v>618.73</v>
      </c>
    </row>
    <row r="556" spans="1:19">
      <c r="A556" s="34" t="s">
        <v>28</v>
      </c>
      <c r="B556" s="39" t="s">
        <v>187</v>
      </c>
      <c r="C556" s="48">
        <f t="shared" si="8"/>
        <v>0</v>
      </c>
      <c r="D556" s="49"/>
      <c r="Q556" s="113" t="s">
        <v>299</v>
      </c>
      <c r="R556" s="37" t="s">
        <v>188</v>
      </c>
      <c r="S556" s="109">
        <v>618.73</v>
      </c>
    </row>
    <row r="557" spans="1:19">
      <c r="A557" s="34" t="s">
        <v>28</v>
      </c>
      <c r="B557" s="39" t="s">
        <v>188</v>
      </c>
      <c r="C557" s="48">
        <f t="shared" si="8"/>
        <v>0</v>
      </c>
      <c r="D557" s="49"/>
      <c r="Q557" s="113" t="s">
        <v>299</v>
      </c>
      <c r="R557" s="37" t="s">
        <v>189</v>
      </c>
      <c r="S557" s="109">
        <v>618.73</v>
      </c>
    </row>
    <row r="558" spans="1:19">
      <c r="A558" s="34" t="s">
        <v>28</v>
      </c>
      <c r="B558" s="39" t="s">
        <v>189</v>
      </c>
      <c r="C558" s="48">
        <f t="shared" si="8"/>
        <v>0</v>
      </c>
      <c r="D558" s="49"/>
      <c r="Q558" s="113" t="s">
        <v>299</v>
      </c>
      <c r="R558" s="37" t="s">
        <v>190</v>
      </c>
      <c r="S558" s="109">
        <v>618.73</v>
      </c>
    </row>
    <row r="559" spans="1:19">
      <c r="A559" s="34" t="s">
        <v>28</v>
      </c>
      <c r="B559" s="39" t="s">
        <v>190</v>
      </c>
      <c r="C559" s="48">
        <f t="shared" si="8"/>
        <v>0</v>
      </c>
      <c r="D559" s="49"/>
      <c r="Q559" s="113" t="s">
        <v>299</v>
      </c>
      <c r="R559" s="37" t="s">
        <v>191</v>
      </c>
      <c r="S559" s="109">
        <v>618.73</v>
      </c>
    </row>
    <row r="560" spans="1:19">
      <c r="A560" s="34" t="s">
        <v>28</v>
      </c>
      <c r="B560" s="39" t="s">
        <v>191</v>
      </c>
      <c r="C560" s="48">
        <f t="shared" si="8"/>
        <v>0</v>
      </c>
      <c r="D560" s="49"/>
      <c r="Q560" s="113" t="s">
        <v>299</v>
      </c>
      <c r="R560" s="37" t="s">
        <v>192</v>
      </c>
      <c r="S560" s="109">
        <v>618.73</v>
      </c>
    </row>
    <row r="561" spans="1:19">
      <c r="A561" s="34" t="s">
        <v>28</v>
      </c>
      <c r="B561" s="39" t="s">
        <v>192</v>
      </c>
      <c r="C561" s="48">
        <f t="shared" si="8"/>
        <v>0</v>
      </c>
      <c r="D561" s="49"/>
      <c r="Q561" s="113" t="s">
        <v>299</v>
      </c>
      <c r="R561" s="37" t="s">
        <v>193</v>
      </c>
      <c r="S561" s="109">
        <v>618.73</v>
      </c>
    </row>
    <row r="562" spans="1:19">
      <c r="A562" s="34" t="s">
        <v>28</v>
      </c>
      <c r="B562" s="39" t="s">
        <v>193</v>
      </c>
      <c r="C562" s="48">
        <f t="shared" si="8"/>
        <v>0</v>
      </c>
      <c r="D562" s="49"/>
      <c r="Q562" s="113" t="s">
        <v>299</v>
      </c>
      <c r="R562" s="37" t="s">
        <v>194</v>
      </c>
      <c r="S562" s="109">
        <v>618.73</v>
      </c>
    </row>
    <row r="563" spans="1:19">
      <c r="A563" s="34" t="s">
        <v>28</v>
      </c>
      <c r="B563" s="39" t="s">
        <v>194</v>
      </c>
      <c r="C563" s="48">
        <f t="shared" si="8"/>
        <v>0</v>
      </c>
      <c r="D563" s="49"/>
      <c r="Q563" s="113" t="s">
        <v>299</v>
      </c>
      <c r="R563" s="37" t="s">
        <v>195</v>
      </c>
      <c r="S563" s="109">
        <v>618.73</v>
      </c>
    </row>
    <row r="564" spans="1:19">
      <c r="A564" s="34" t="s">
        <v>28</v>
      </c>
      <c r="B564" s="39" t="s">
        <v>195</v>
      </c>
      <c r="C564" s="48">
        <f t="shared" si="8"/>
        <v>0</v>
      </c>
      <c r="D564" s="49"/>
      <c r="Q564" s="113" t="s">
        <v>299</v>
      </c>
      <c r="R564" s="37" t="s">
        <v>196</v>
      </c>
      <c r="S564" s="109">
        <v>618.73</v>
      </c>
    </row>
    <row r="565" spans="1:19">
      <c r="A565" s="34" t="s">
        <v>28</v>
      </c>
      <c r="B565" s="39" t="s">
        <v>196</v>
      </c>
      <c r="C565" s="48">
        <f t="shared" si="8"/>
        <v>0</v>
      </c>
      <c r="D565" s="49"/>
      <c r="Q565" s="113" t="s">
        <v>299</v>
      </c>
      <c r="R565" s="37" t="s">
        <v>197</v>
      </c>
      <c r="S565" s="109">
        <v>618.73</v>
      </c>
    </row>
    <row r="566" spans="1:19">
      <c r="A566" s="34" t="s">
        <v>28</v>
      </c>
      <c r="B566" s="39" t="s">
        <v>197</v>
      </c>
      <c r="C566" s="48">
        <f t="shared" si="8"/>
        <v>0</v>
      </c>
      <c r="D566" s="49"/>
      <c r="Q566" s="113" t="s">
        <v>299</v>
      </c>
      <c r="R566" s="37" t="s">
        <v>198</v>
      </c>
      <c r="S566" s="109">
        <v>618.73</v>
      </c>
    </row>
    <row r="567" spans="1:19">
      <c r="A567" s="34" t="s">
        <v>28</v>
      </c>
      <c r="B567" s="39" t="s">
        <v>198</v>
      </c>
      <c r="C567" s="48">
        <f t="shared" si="8"/>
        <v>0</v>
      </c>
      <c r="D567" s="49"/>
      <c r="Q567" s="113" t="s">
        <v>299</v>
      </c>
      <c r="R567" s="37" t="s">
        <v>199</v>
      </c>
      <c r="S567" s="109">
        <v>618.73</v>
      </c>
    </row>
    <row r="568" spans="1:19">
      <c r="A568" s="34" t="s">
        <v>28</v>
      </c>
      <c r="B568" s="39" t="s">
        <v>199</v>
      </c>
      <c r="C568" s="48">
        <f t="shared" si="8"/>
        <v>0</v>
      </c>
      <c r="D568" s="49"/>
      <c r="Q568" s="113" t="s">
        <v>299</v>
      </c>
      <c r="R568" s="37" t="s">
        <v>200</v>
      </c>
      <c r="S568" s="109">
        <v>618.73</v>
      </c>
    </row>
    <row r="569" spans="1:19">
      <c r="A569" s="34" t="s">
        <v>28</v>
      </c>
      <c r="B569" s="39" t="s">
        <v>200</v>
      </c>
      <c r="C569" s="48">
        <f t="shared" si="8"/>
        <v>0</v>
      </c>
      <c r="D569" s="49"/>
      <c r="Q569" s="113" t="s">
        <v>299</v>
      </c>
      <c r="R569" s="37" t="s">
        <v>201</v>
      </c>
      <c r="S569" s="109">
        <v>674.75</v>
      </c>
    </row>
    <row r="570" spans="1:19">
      <c r="A570" s="34" t="s">
        <v>28</v>
      </c>
      <c r="B570" s="39" t="s">
        <v>201</v>
      </c>
      <c r="C570" s="48">
        <f t="shared" si="8"/>
        <v>0</v>
      </c>
      <c r="D570" s="49"/>
      <c r="Q570" s="113" t="s">
        <v>299</v>
      </c>
      <c r="R570" s="37" t="s">
        <v>202</v>
      </c>
      <c r="S570" s="109">
        <v>674.75</v>
      </c>
    </row>
    <row r="571" spans="1:19">
      <c r="A571" s="34" t="s">
        <v>28</v>
      </c>
      <c r="B571" s="39" t="s">
        <v>202</v>
      </c>
      <c r="C571" s="48">
        <f t="shared" si="8"/>
        <v>0</v>
      </c>
      <c r="D571" s="49"/>
      <c r="Q571" s="113" t="s">
        <v>299</v>
      </c>
      <c r="R571" s="37" t="s">
        <v>203</v>
      </c>
      <c r="S571" s="109">
        <v>674.75</v>
      </c>
    </row>
    <row r="572" spans="1:19">
      <c r="A572" s="34" t="s">
        <v>28</v>
      </c>
      <c r="B572" s="39" t="s">
        <v>203</v>
      </c>
      <c r="C572" s="48">
        <f t="shared" si="8"/>
        <v>0</v>
      </c>
      <c r="D572" s="49"/>
      <c r="Q572" s="113" t="s">
        <v>299</v>
      </c>
      <c r="R572" s="37" t="s">
        <v>204</v>
      </c>
      <c r="S572" s="109">
        <v>674.75</v>
      </c>
    </row>
    <row r="573" spans="1:19">
      <c r="A573" s="34" t="s">
        <v>28</v>
      </c>
      <c r="B573" s="39" t="s">
        <v>204</v>
      </c>
      <c r="C573" s="48">
        <f t="shared" si="8"/>
        <v>0</v>
      </c>
      <c r="D573" s="49"/>
      <c r="Q573" s="113" t="s">
        <v>299</v>
      </c>
      <c r="R573" s="37" t="s">
        <v>205</v>
      </c>
      <c r="S573" s="109">
        <v>674.75</v>
      </c>
    </row>
    <row r="574" spans="1:19">
      <c r="A574" s="34" t="s">
        <v>28</v>
      </c>
      <c r="B574" s="39" t="s">
        <v>205</v>
      </c>
      <c r="C574" s="48">
        <f t="shared" si="8"/>
        <v>0</v>
      </c>
      <c r="D574" s="49"/>
      <c r="Q574" s="113" t="s">
        <v>299</v>
      </c>
      <c r="R574" s="37" t="s">
        <v>206</v>
      </c>
      <c r="S574" s="109">
        <v>674.75</v>
      </c>
    </row>
    <row r="575" spans="1:19">
      <c r="A575" s="34" t="s">
        <v>28</v>
      </c>
      <c r="B575" s="39" t="s">
        <v>206</v>
      </c>
      <c r="C575" s="48">
        <f t="shared" si="8"/>
        <v>0</v>
      </c>
      <c r="D575" s="49"/>
      <c r="Q575" s="113" t="s">
        <v>299</v>
      </c>
      <c r="R575" s="37" t="s">
        <v>207</v>
      </c>
      <c r="S575" s="109">
        <v>674.75</v>
      </c>
    </row>
    <row r="576" spans="1:19">
      <c r="A576" s="34" t="s">
        <v>28</v>
      </c>
      <c r="B576" s="39" t="s">
        <v>207</v>
      </c>
      <c r="C576" s="48">
        <f t="shared" si="8"/>
        <v>0</v>
      </c>
      <c r="D576" s="49"/>
      <c r="Q576" s="113" t="s">
        <v>299</v>
      </c>
      <c r="R576" s="37" t="s">
        <v>208</v>
      </c>
      <c r="S576" s="109">
        <v>674.75</v>
      </c>
    </row>
    <row r="577" spans="1:19">
      <c r="A577" s="34" t="s">
        <v>28</v>
      </c>
      <c r="B577" s="39" t="s">
        <v>208</v>
      </c>
      <c r="C577" s="48">
        <f t="shared" si="8"/>
        <v>0</v>
      </c>
      <c r="D577" s="49"/>
      <c r="Q577" s="113" t="s">
        <v>299</v>
      </c>
      <c r="R577" s="37" t="s">
        <v>209</v>
      </c>
      <c r="S577" s="109">
        <v>674.75</v>
      </c>
    </row>
    <row r="578" spans="1:19">
      <c r="A578" s="34" t="s">
        <v>28</v>
      </c>
      <c r="B578" s="39" t="s">
        <v>209</v>
      </c>
      <c r="C578" s="48">
        <f t="shared" si="8"/>
        <v>0</v>
      </c>
      <c r="D578" s="49"/>
      <c r="Q578" s="113" t="s">
        <v>299</v>
      </c>
      <c r="R578" s="37" t="s">
        <v>210</v>
      </c>
      <c r="S578" s="109">
        <v>674.75</v>
      </c>
    </row>
    <row r="579" spans="1:19">
      <c r="A579" s="34" t="s">
        <v>28</v>
      </c>
      <c r="B579" s="39" t="s">
        <v>210</v>
      </c>
      <c r="C579" s="48">
        <f t="shared" si="8"/>
        <v>0</v>
      </c>
      <c r="D579" s="49"/>
      <c r="Q579" s="113" t="s">
        <v>299</v>
      </c>
      <c r="R579" s="37" t="s">
        <v>211</v>
      </c>
      <c r="S579" s="109">
        <v>674.75</v>
      </c>
    </row>
    <row r="580" spans="1:19">
      <c r="A580" s="34" t="s">
        <v>28</v>
      </c>
      <c r="B580" s="39" t="s">
        <v>211</v>
      </c>
      <c r="C580" s="48">
        <f t="shared" ref="C580:C643" si="9">D580/1.2</f>
        <v>0</v>
      </c>
      <c r="D580" s="49"/>
      <c r="Q580" s="113" t="s">
        <v>299</v>
      </c>
      <c r="R580" s="37" t="s">
        <v>212</v>
      </c>
      <c r="S580" s="109">
        <v>674.75</v>
      </c>
    </row>
    <row r="581" spans="1:19">
      <c r="A581" s="34" t="s">
        <v>28</v>
      </c>
      <c r="B581" s="39" t="s">
        <v>212</v>
      </c>
      <c r="C581" s="48">
        <f t="shared" si="9"/>
        <v>0</v>
      </c>
      <c r="D581" s="49"/>
      <c r="Q581" s="113" t="s">
        <v>299</v>
      </c>
      <c r="R581" s="37" t="s">
        <v>213</v>
      </c>
      <c r="S581" s="109">
        <v>674.75</v>
      </c>
    </row>
    <row r="582" spans="1:19">
      <c r="A582" s="34" t="s">
        <v>28</v>
      </c>
      <c r="B582" s="39" t="s">
        <v>213</v>
      </c>
      <c r="C582" s="48">
        <f t="shared" si="9"/>
        <v>0</v>
      </c>
      <c r="D582" s="49"/>
      <c r="Q582" s="113" t="s">
        <v>299</v>
      </c>
      <c r="R582" s="37" t="s">
        <v>214</v>
      </c>
      <c r="S582" s="109">
        <v>674.75</v>
      </c>
    </row>
    <row r="583" spans="1:19">
      <c r="A583" s="34" t="s">
        <v>28</v>
      </c>
      <c r="B583" s="39" t="s">
        <v>214</v>
      </c>
      <c r="C583" s="48">
        <f t="shared" si="9"/>
        <v>0</v>
      </c>
      <c r="D583" s="49"/>
      <c r="Q583" s="113" t="s">
        <v>299</v>
      </c>
      <c r="R583" s="37" t="s">
        <v>215</v>
      </c>
      <c r="S583" s="109">
        <v>674.75</v>
      </c>
    </row>
    <row r="584" spans="1:19">
      <c r="A584" s="34" t="s">
        <v>28</v>
      </c>
      <c r="B584" s="39" t="s">
        <v>215</v>
      </c>
      <c r="C584" s="48">
        <f t="shared" si="9"/>
        <v>0</v>
      </c>
      <c r="D584" s="49"/>
      <c r="Q584" s="113" t="s">
        <v>299</v>
      </c>
      <c r="R584" s="37" t="s">
        <v>216</v>
      </c>
      <c r="S584" s="109">
        <v>674.75</v>
      </c>
    </row>
    <row r="585" spans="1:19">
      <c r="A585" s="34" t="s">
        <v>28</v>
      </c>
      <c r="B585" s="39" t="s">
        <v>216</v>
      </c>
      <c r="C585" s="48">
        <f t="shared" si="9"/>
        <v>0</v>
      </c>
      <c r="D585" s="49"/>
      <c r="Q585" s="113" t="s">
        <v>299</v>
      </c>
      <c r="R585" s="37" t="s">
        <v>217</v>
      </c>
      <c r="S585" s="109">
        <v>674.75</v>
      </c>
    </row>
    <row r="586" spans="1:19">
      <c r="A586" s="34" t="s">
        <v>28</v>
      </c>
      <c r="B586" s="39" t="s">
        <v>217</v>
      </c>
      <c r="C586" s="48">
        <f t="shared" si="9"/>
        <v>0</v>
      </c>
      <c r="D586" s="49"/>
      <c r="Q586" s="113" t="s">
        <v>299</v>
      </c>
      <c r="R586" s="37" t="s">
        <v>218</v>
      </c>
      <c r="S586" s="109">
        <v>674.75</v>
      </c>
    </row>
    <row r="587" spans="1:19">
      <c r="A587" s="34" t="s">
        <v>28</v>
      </c>
      <c r="B587" s="39" t="s">
        <v>218</v>
      </c>
      <c r="C587" s="48">
        <f t="shared" si="9"/>
        <v>0</v>
      </c>
      <c r="D587" s="49"/>
      <c r="Q587" s="113" t="s">
        <v>299</v>
      </c>
      <c r="R587" s="37" t="s">
        <v>219</v>
      </c>
      <c r="S587" s="109">
        <v>674.75</v>
      </c>
    </row>
    <row r="588" spans="1:19">
      <c r="A588" s="34" t="s">
        <v>28</v>
      </c>
      <c r="B588" s="39" t="s">
        <v>219</v>
      </c>
      <c r="C588" s="48">
        <f t="shared" si="9"/>
        <v>0</v>
      </c>
      <c r="D588" s="49"/>
      <c r="Q588" s="113" t="s">
        <v>299</v>
      </c>
      <c r="R588" s="37" t="s">
        <v>220</v>
      </c>
      <c r="S588" s="109">
        <v>674.75</v>
      </c>
    </row>
    <row r="589" spans="1:19">
      <c r="A589" s="34" t="s">
        <v>28</v>
      </c>
      <c r="B589" s="39" t="s">
        <v>220</v>
      </c>
      <c r="C589" s="48">
        <f t="shared" si="9"/>
        <v>0</v>
      </c>
      <c r="D589" s="49"/>
      <c r="Q589" s="113" t="s">
        <v>299</v>
      </c>
      <c r="R589" s="37" t="s">
        <v>221</v>
      </c>
      <c r="S589" s="109">
        <v>674.75</v>
      </c>
    </row>
    <row r="590" spans="1:19">
      <c r="A590" s="34" t="s">
        <v>28</v>
      </c>
      <c r="B590" s="39" t="s">
        <v>221</v>
      </c>
      <c r="C590" s="48">
        <f t="shared" si="9"/>
        <v>0</v>
      </c>
      <c r="D590" s="49"/>
      <c r="Q590" s="113" t="s">
        <v>299</v>
      </c>
      <c r="R590" s="37" t="s">
        <v>222</v>
      </c>
      <c r="S590" s="109">
        <v>674.75</v>
      </c>
    </row>
    <row r="591" spans="1:19">
      <c r="A591" s="34" t="s">
        <v>28</v>
      </c>
      <c r="B591" s="39" t="s">
        <v>222</v>
      </c>
      <c r="C591" s="48">
        <f t="shared" si="9"/>
        <v>0</v>
      </c>
      <c r="D591" s="49"/>
      <c r="Q591" s="113" t="s">
        <v>299</v>
      </c>
      <c r="R591" s="37" t="s">
        <v>223</v>
      </c>
      <c r="S591" s="109">
        <v>674.75</v>
      </c>
    </row>
    <row r="592" spans="1:19">
      <c r="A592" s="34" t="s">
        <v>28</v>
      </c>
      <c r="B592" s="39" t="s">
        <v>223</v>
      </c>
      <c r="C592" s="48">
        <f t="shared" si="9"/>
        <v>0</v>
      </c>
      <c r="D592" s="49"/>
      <c r="Q592" s="113" t="s">
        <v>299</v>
      </c>
      <c r="R592" s="37" t="s">
        <v>224</v>
      </c>
      <c r="S592" s="109">
        <v>674.75</v>
      </c>
    </row>
    <row r="593" spans="1:19">
      <c r="A593" s="34" t="s">
        <v>28</v>
      </c>
      <c r="B593" s="39" t="s">
        <v>224</v>
      </c>
      <c r="C593" s="48">
        <f t="shared" si="9"/>
        <v>0</v>
      </c>
      <c r="D593" s="49"/>
      <c r="Q593" s="113" t="s">
        <v>299</v>
      </c>
      <c r="R593" s="37" t="s">
        <v>225</v>
      </c>
      <c r="S593" s="109">
        <v>674.75</v>
      </c>
    </row>
    <row r="594" spans="1:19">
      <c r="A594" s="34" t="s">
        <v>28</v>
      </c>
      <c r="B594" s="39" t="s">
        <v>225</v>
      </c>
      <c r="C594" s="48">
        <f t="shared" si="9"/>
        <v>0</v>
      </c>
      <c r="D594" s="49"/>
      <c r="Q594" s="113" t="s">
        <v>299</v>
      </c>
      <c r="R594" s="37" t="s">
        <v>226</v>
      </c>
      <c r="S594" s="109">
        <v>674.75</v>
      </c>
    </row>
    <row r="595" spans="1:19">
      <c r="A595" s="34" t="s">
        <v>28</v>
      </c>
      <c r="B595" s="39" t="s">
        <v>226</v>
      </c>
      <c r="C595" s="48">
        <f t="shared" si="9"/>
        <v>0</v>
      </c>
      <c r="D595" s="49"/>
      <c r="Q595" s="113" t="s">
        <v>299</v>
      </c>
      <c r="R595" s="37" t="s">
        <v>227</v>
      </c>
      <c r="S595" s="109">
        <v>674.75</v>
      </c>
    </row>
    <row r="596" spans="1:19">
      <c r="A596" s="34" t="s">
        <v>28</v>
      </c>
      <c r="B596" s="39" t="s">
        <v>227</v>
      </c>
      <c r="C596" s="48">
        <f t="shared" si="9"/>
        <v>0</v>
      </c>
      <c r="D596" s="49"/>
      <c r="Q596" s="113" t="s">
        <v>299</v>
      </c>
      <c r="R596" s="37" t="s">
        <v>228</v>
      </c>
      <c r="S596" s="109">
        <v>674.75</v>
      </c>
    </row>
    <row r="597" spans="1:19">
      <c r="A597" s="34" t="s">
        <v>28</v>
      </c>
      <c r="B597" s="39" t="s">
        <v>228</v>
      </c>
      <c r="C597" s="48">
        <f t="shared" si="9"/>
        <v>0</v>
      </c>
      <c r="D597" s="49"/>
      <c r="Q597" s="113" t="s">
        <v>299</v>
      </c>
      <c r="R597" s="37" t="s">
        <v>229</v>
      </c>
      <c r="S597" s="109">
        <v>674.75</v>
      </c>
    </row>
    <row r="598" spans="1:19">
      <c r="A598" s="34" t="s">
        <v>28</v>
      </c>
      <c r="B598" s="39" t="s">
        <v>229</v>
      </c>
      <c r="C598" s="48">
        <f t="shared" si="9"/>
        <v>0</v>
      </c>
      <c r="D598" s="49"/>
      <c r="Q598" s="113" t="s">
        <v>299</v>
      </c>
      <c r="R598" s="37" t="s">
        <v>230</v>
      </c>
      <c r="S598" s="109">
        <v>674.75</v>
      </c>
    </row>
    <row r="599" spans="1:19">
      <c r="A599" s="34" t="s">
        <v>28</v>
      </c>
      <c r="B599" s="39" t="s">
        <v>230</v>
      </c>
      <c r="C599" s="48">
        <f t="shared" si="9"/>
        <v>0</v>
      </c>
      <c r="D599" s="49"/>
      <c r="Q599" s="113" t="s">
        <v>299</v>
      </c>
      <c r="R599" s="37" t="s">
        <v>231</v>
      </c>
      <c r="S599" s="109">
        <v>674.75</v>
      </c>
    </row>
    <row r="600" spans="1:19">
      <c r="A600" s="34" t="s">
        <v>28</v>
      </c>
      <c r="B600" s="39" t="s">
        <v>231</v>
      </c>
      <c r="C600" s="48">
        <f t="shared" si="9"/>
        <v>0</v>
      </c>
      <c r="D600" s="49"/>
      <c r="Q600" s="107" t="s">
        <v>295</v>
      </c>
      <c r="R600" s="112" t="s">
        <v>34</v>
      </c>
      <c r="S600" s="108">
        <v>607.86</v>
      </c>
    </row>
    <row r="601" spans="1:19">
      <c r="A601" s="43" t="s">
        <v>29</v>
      </c>
      <c r="B601" s="40" t="s">
        <v>34</v>
      </c>
      <c r="C601" s="48">
        <f t="shared" si="9"/>
        <v>0</v>
      </c>
      <c r="D601" s="49"/>
      <c r="Q601" s="107" t="s">
        <v>295</v>
      </c>
      <c r="R601" s="112" t="s">
        <v>33</v>
      </c>
      <c r="S601" s="108">
        <v>607.86</v>
      </c>
    </row>
    <row r="602" spans="1:19">
      <c r="A602" s="43" t="s">
        <v>29</v>
      </c>
      <c r="B602" s="40" t="s">
        <v>33</v>
      </c>
      <c r="C602" s="48">
        <f t="shared" si="9"/>
        <v>0</v>
      </c>
      <c r="D602" s="49"/>
      <c r="Q602" s="107" t="s">
        <v>295</v>
      </c>
      <c r="R602" s="112" t="s">
        <v>35</v>
      </c>
      <c r="S602" s="108">
        <v>607.86</v>
      </c>
    </row>
    <row r="603" spans="1:19">
      <c r="A603" s="43" t="s">
        <v>29</v>
      </c>
      <c r="B603" s="40" t="s">
        <v>35</v>
      </c>
      <c r="C603" s="48">
        <f t="shared" si="9"/>
        <v>0</v>
      </c>
      <c r="D603" s="49"/>
      <c r="Q603" s="107" t="s">
        <v>295</v>
      </c>
      <c r="R603" s="112" t="s">
        <v>36</v>
      </c>
      <c r="S603" s="108">
        <v>607.86</v>
      </c>
    </row>
    <row r="604" spans="1:19">
      <c r="A604" s="43" t="s">
        <v>29</v>
      </c>
      <c r="B604" s="40" t="s">
        <v>36</v>
      </c>
      <c r="C604" s="48">
        <f t="shared" si="9"/>
        <v>0</v>
      </c>
      <c r="D604" s="49"/>
      <c r="Q604" s="107" t="s">
        <v>295</v>
      </c>
      <c r="R604" s="112" t="s">
        <v>37</v>
      </c>
      <c r="S604" s="108">
        <v>607.86</v>
      </c>
    </row>
    <row r="605" spans="1:19">
      <c r="A605" s="43" t="s">
        <v>29</v>
      </c>
      <c r="B605" s="40" t="s">
        <v>37</v>
      </c>
      <c r="C605" s="48">
        <f t="shared" si="9"/>
        <v>0</v>
      </c>
      <c r="D605" s="49"/>
      <c r="Q605" s="107" t="s">
        <v>295</v>
      </c>
      <c r="R605" s="112" t="s">
        <v>38</v>
      </c>
      <c r="S605" s="108">
        <v>607.86</v>
      </c>
    </row>
    <row r="606" spans="1:19">
      <c r="A606" s="43" t="s">
        <v>29</v>
      </c>
      <c r="B606" s="40" t="s">
        <v>38</v>
      </c>
      <c r="C606" s="48">
        <f t="shared" si="9"/>
        <v>0</v>
      </c>
      <c r="D606" s="49"/>
      <c r="Q606" s="107" t="s">
        <v>295</v>
      </c>
      <c r="R606" s="112" t="s">
        <v>39</v>
      </c>
      <c r="S606" s="108">
        <v>607.86</v>
      </c>
    </row>
    <row r="607" spans="1:19">
      <c r="A607" s="43" t="s">
        <v>29</v>
      </c>
      <c r="B607" s="40" t="s">
        <v>39</v>
      </c>
      <c r="C607" s="48">
        <f t="shared" si="9"/>
        <v>0</v>
      </c>
      <c r="D607" s="49"/>
      <c r="Q607" s="107" t="s">
        <v>295</v>
      </c>
      <c r="R607" s="112" t="s">
        <v>40</v>
      </c>
      <c r="S607" s="108">
        <v>607.86</v>
      </c>
    </row>
    <row r="608" spans="1:19">
      <c r="A608" s="43" t="s">
        <v>29</v>
      </c>
      <c r="B608" s="40" t="s">
        <v>40</v>
      </c>
      <c r="C608" s="48">
        <f t="shared" si="9"/>
        <v>0</v>
      </c>
      <c r="D608" s="49"/>
      <c r="Q608" s="107" t="s">
        <v>295</v>
      </c>
      <c r="R608" s="112" t="s">
        <v>41</v>
      </c>
      <c r="S608" s="108">
        <v>607.86</v>
      </c>
    </row>
    <row r="609" spans="1:19">
      <c r="A609" s="43" t="s">
        <v>29</v>
      </c>
      <c r="B609" s="40" t="s">
        <v>41</v>
      </c>
      <c r="C609" s="48">
        <f t="shared" si="9"/>
        <v>0</v>
      </c>
      <c r="D609" s="49"/>
      <c r="Q609" s="107" t="s">
        <v>295</v>
      </c>
      <c r="R609" s="112" t="s">
        <v>42</v>
      </c>
      <c r="S609" s="108">
        <v>607.86</v>
      </c>
    </row>
    <row r="610" spans="1:19">
      <c r="A610" s="43" t="s">
        <v>29</v>
      </c>
      <c r="B610" s="40" t="s">
        <v>42</v>
      </c>
      <c r="C610" s="48">
        <f t="shared" si="9"/>
        <v>0</v>
      </c>
      <c r="D610" s="49"/>
      <c r="Q610" s="107" t="s">
        <v>295</v>
      </c>
      <c r="R610" s="112" t="s">
        <v>43</v>
      </c>
      <c r="S610" s="108">
        <v>607.86</v>
      </c>
    </row>
    <row r="611" spans="1:19">
      <c r="A611" s="43" t="s">
        <v>29</v>
      </c>
      <c r="B611" s="40" t="s">
        <v>43</v>
      </c>
      <c r="C611" s="48">
        <f t="shared" si="9"/>
        <v>0</v>
      </c>
      <c r="D611" s="49"/>
      <c r="Q611" s="107" t="s">
        <v>295</v>
      </c>
      <c r="R611" s="112" t="s">
        <v>44</v>
      </c>
      <c r="S611" s="108">
        <v>607.86</v>
      </c>
    </row>
    <row r="612" spans="1:19">
      <c r="A612" s="43" t="s">
        <v>29</v>
      </c>
      <c r="B612" s="40" t="s">
        <v>44</v>
      </c>
      <c r="C612" s="48">
        <f t="shared" si="9"/>
        <v>0</v>
      </c>
      <c r="D612" s="49"/>
      <c r="Q612" s="107" t="s">
        <v>295</v>
      </c>
      <c r="R612" s="112" t="s">
        <v>45</v>
      </c>
      <c r="S612" s="108">
        <v>607.86</v>
      </c>
    </row>
    <row r="613" spans="1:19">
      <c r="A613" s="43" t="s">
        <v>29</v>
      </c>
      <c r="B613" s="40" t="s">
        <v>45</v>
      </c>
      <c r="C613" s="48">
        <f t="shared" si="9"/>
        <v>0</v>
      </c>
      <c r="D613" s="49"/>
      <c r="Q613" s="107" t="s">
        <v>295</v>
      </c>
      <c r="R613" s="112" t="s">
        <v>46</v>
      </c>
      <c r="S613" s="108">
        <v>607.86</v>
      </c>
    </row>
    <row r="614" spans="1:19">
      <c r="A614" s="43" t="s">
        <v>29</v>
      </c>
      <c r="B614" s="40" t="s">
        <v>46</v>
      </c>
      <c r="C614" s="48">
        <f t="shared" si="9"/>
        <v>0</v>
      </c>
      <c r="D614" s="49"/>
      <c r="Q614" s="107" t="s">
        <v>295</v>
      </c>
      <c r="R614" s="112" t="s">
        <v>47</v>
      </c>
      <c r="S614" s="108">
        <v>607.86</v>
      </c>
    </row>
    <row r="615" spans="1:19">
      <c r="A615" s="43" t="s">
        <v>29</v>
      </c>
      <c r="B615" s="40" t="s">
        <v>47</v>
      </c>
      <c r="C615" s="48">
        <f t="shared" si="9"/>
        <v>0</v>
      </c>
      <c r="D615" s="49"/>
      <c r="Q615" s="107" t="s">
        <v>295</v>
      </c>
      <c r="R615" s="112" t="s">
        <v>48</v>
      </c>
      <c r="S615" s="108">
        <v>607.86</v>
      </c>
    </row>
    <row r="616" spans="1:19">
      <c r="A616" s="43" t="s">
        <v>29</v>
      </c>
      <c r="B616" s="40" t="s">
        <v>48</v>
      </c>
      <c r="C616" s="48">
        <f t="shared" si="9"/>
        <v>0</v>
      </c>
      <c r="D616" s="49"/>
      <c r="Q616" s="107" t="s">
        <v>295</v>
      </c>
      <c r="R616" s="112" t="s">
        <v>49</v>
      </c>
      <c r="S616" s="108">
        <v>607.86</v>
      </c>
    </row>
    <row r="617" spans="1:19">
      <c r="A617" s="43" t="s">
        <v>29</v>
      </c>
      <c r="B617" s="40" t="s">
        <v>49</v>
      </c>
      <c r="C617" s="48">
        <f t="shared" si="9"/>
        <v>0</v>
      </c>
      <c r="D617" s="49"/>
      <c r="Q617" s="107" t="s">
        <v>295</v>
      </c>
      <c r="R617" s="112" t="s">
        <v>50</v>
      </c>
      <c r="S617" s="108">
        <v>607.86</v>
      </c>
    </row>
    <row r="618" spans="1:19">
      <c r="A618" s="43" t="s">
        <v>29</v>
      </c>
      <c r="B618" s="40" t="s">
        <v>50</v>
      </c>
      <c r="C618" s="48">
        <f t="shared" si="9"/>
        <v>0</v>
      </c>
      <c r="D618" s="49"/>
      <c r="Q618" s="107" t="s">
        <v>295</v>
      </c>
      <c r="R618" s="112" t="s">
        <v>51</v>
      </c>
      <c r="S618" s="108">
        <v>607.86</v>
      </c>
    </row>
    <row r="619" spans="1:19">
      <c r="A619" s="43" t="s">
        <v>29</v>
      </c>
      <c r="B619" s="40" t="s">
        <v>51</v>
      </c>
      <c r="C619" s="48">
        <f t="shared" si="9"/>
        <v>0</v>
      </c>
      <c r="D619" s="49"/>
      <c r="Q619" s="107" t="s">
        <v>295</v>
      </c>
      <c r="R619" s="112" t="s">
        <v>52</v>
      </c>
      <c r="S619" s="108">
        <v>607.86</v>
      </c>
    </row>
    <row r="620" spans="1:19">
      <c r="A620" s="43" t="s">
        <v>29</v>
      </c>
      <c r="B620" s="40" t="s">
        <v>52</v>
      </c>
      <c r="C620" s="48">
        <f t="shared" si="9"/>
        <v>0</v>
      </c>
      <c r="D620" s="49"/>
      <c r="Q620" s="107" t="s">
        <v>295</v>
      </c>
      <c r="R620" s="112" t="s">
        <v>53</v>
      </c>
      <c r="S620" s="108">
        <v>607.86</v>
      </c>
    </row>
    <row r="621" spans="1:19">
      <c r="A621" s="43" t="s">
        <v>29</v>
      </c>
      <c r="B621" s="40" t="s">
        <v>53</v>
      </c>
      <c r="C621" s="48">
        <f t="shared" si="9"/>
        <v>0</v>
      </c>
      <c r="D621" s="49"/>
      <c r="Q621" s="107" t="s">
        <v>295</v>
      </c>
      <c r="R621" s="112" t="s">
        <v>54</v>
      </c>
      <c r="S621" s="108">
        <v>607.86</v>
      </c>
    </row>
    <row r="622" spans="1:19">
      <c r="A622" s="43" t="s">
        <v>29</v>
      </c>
      <c r="B622" s="40" t="s">
        <v>54</v>
      </c>
      <c r="C622" s="48">
        <f t="shared" si="9"/>
        <v>0</v>
      </c>
      <c r="D622" s="49"/>
      <c r="Q622" s="107" t="s">
        <v>295</v>
      </c>
      <c r="R622" s="112" t="s">
        <v>55</v>
      </c>
      <c r="S622" s="108">
        <v>607.86</v>
      </c>
    </row>
    <row r="623" spans="1:19">
      <c r="A623" s="43" t="s">
        <v>29</v>
      </c>
      <c r="B623" s="40" t="s">
        <v>55</v>
      </c>
      <c r="C623" s="48">
        <f t="shared" si="9"/>
        <v>0</v>
      </c>
      <c r="D623" s="49"/>
      <c r="Q623" s="107" t="s">
        <v>295</v>
      </c>
      <c r="R623" s="112" t="s">
        <v>56</v>
      </c>
      <c r="S623" s="108">
        <v>607.86</v>
      </c>
    </row>
    <row r="624" spans="1:19">
      <c r="A624" s="43" t="s">
        <v>29</v>
      </c>
      <c r="B624" s="40" t="s">
        <v>56</v>
      </c>
      <c r="C624" s="48">
        <f t="shared" si="9"/>
        <v>0</v>
      </c>
      <c r="D624" s="49"/>
      <c r="Q624" s="107" t="s">
        <v>295</v>
      </c>
      <c r="R624" s="112" t="s">
        <v>57</v>
      </c>
      <c r="S624" s="108">
        <v>607.86</v>
      </c>
    </row>
    <row r="625" spans="1:19">
      <c r="A625" s="43" t="s">
        <v>29</v>
      </c>
      <c r="B625" s="40" t="s">
        <v>57</v>
      </c>
      <c r="C625" s="48">
        <f t="shared" si="9"/>
        <v>0</v>
      </c>
      <c r="D625" s="49"/>
      <c r="Q625" s="107" t="s">
        <v>295</v>
      </c>
      <c r="R625" s="112" t="s">
        <v>58</v>
      </c>
      <c r="S625" s="108">
        <v>607.86</v>
      </c>
    </row>
    <row r="626" spans="1:19">
      <c r="A626" s="43" t="s">
        <v>29</v>
      </c>
      <c r="B626" s="40" t="s">
        <v>58</v>
      </c>
      <c r="C626" s="48">
        <f t="shared" si="9"/>
        <v>0</v>
      </c>
      <c r="D626" s="49"/>
      <c r="Q626" s="107" t="s">
        <v>295</v>
      </c>
      <c r="R626" s="112" t="s">
        <v>59</v>
      </c>
      <c r="S626" s="108">
        <v>607.86</v>
      </c>
    </row>
    <row r="627" spans="1:19">
      <c r="A627" s="43" t="s">
        <v>29</v>
      </c>
      <c r="B627" s="40" t="s">
        <v>59</v>
      </c>
      <c r="C627" s="48">
        <f t="shared" si="9"/>
        <v>0</v>
      </c>
      <c r="D627" s="49"/>
      <c r="Q627" s="107" t="s">
        <v>295</v>
      </c>
      <c r="R627" s="112" t="s">
        <v>60</v>
      </c>
      <c r="S627" s="108">
        <v>607.86</v>
      </c>
    </row>
    <row r="628" spans="1:19">
      <c r="A628" s="43" t="s">
        <v>29</v>
      </c>
      <c r="B628" s="40" t="s">
        <v>60</v>
      </c>
      <c r="C628" s="48">
        <f t="shared" si="9"/>
        <v>0</v>
      </c>
      <c r="D628" s="49"/>
      <c r="Q628" s="107" t="s">
        <v>295</v>
      </c>
      <c r="R628" s="112" t="s">
        <v>61</v>
      </c>
      <c r="S628" s="108">
        <v>607.86</v>
      </c>
    </row>
    <row r="629" spans="1:19">
      <c r="A629" s="43" t="s">
        <v>29</v>
      </c>
      <c r="B629" s="40" t="s">
        <v>61</v>
      </c>
      <c r="C629" s="48">
        <f t="shared" si="9"/>
        <v>0</v>
      </c>
      <c r="D629" s="49"/>
      <c r="Q629" s="107" t="s">
        <v>295</v>
      </c>
      <c r="R629" s="112" t="s">
        <v>62</v>
      </c>
      <c r="S629" s="108">
        <v>607.86</v>
      </c>
    </row>
    <row r="630" spans="1:19">
      <c r="A630" s="43" t="s">
        <v>29</v>
      </c>
      <c r="B630" s="40" t="s">
        <v>62</v>
      </c>
      <c r="C630" s="48">
        <f t="shared" si="9"/>
        <v>0</v>
      </c>
      <c r="D630" s="49"/>
      <c r="Q630" s="107" t="s">
        <v>295</v>
      </c>
      <c r="R630" s="112" t="s">
        <v>63</v>
      </c>
      <c r="S630" s="108">
        <v>607.86</v>
      </c>
    </row>
    <row r="631" spans="1:19">
      <c r="A631" s="43" t="s">
        <v>29</v>
      </c>
      <c r="B631" s="40" t="s">
        <v>63</v>
      </c>
      <c r="C631" s="48">
        <f t="shared" si="9"/>
        <v>0</v>
      </c>
      <c r="D631" s="49"/>
      <c r="Q631" s="107" t="s">
        <v>295</v>
      </c>
      <c r="R631" s="112" t="s">
        <v>64</v>
      </c>
      <c r="S631" s="108">
        <v>607.86</v>
      </c>
    </row>
    <row r="632" spans="1:19">
      <c r="A632" s="43" t="s">
        <v>29</v>
      </c>
      <c r="B632" s="40" t="s">
        <v>64</v>
      </c>
      <c r="C632" s="48">
        <f t="shared" si="9"/>
        <v>0</v>
      </c>
      <c r="D632" s="49"/>
      <c r="Q632" s="107" t="s">
        <v>295</v>
      </c>
      <c r="R632" s="112" t="s">
        <v>65</v>
      </c>
      <c r="S632" s="108">
        <v>607.86</v>
      </c>
    </row>
    <row r="633" spans="1:19">
      <c r="A633" s="43" t="s">
        <v>29</v>
      </c>
      <c r="B633" s="40" t="s">
        <v>65</v>
      </c>
      <c r="C633" s="48">
        <f t="shared" si="9"/>
        <v>0</v>
      </c>
      <c r="D633" s="49"/>
      <c r="Q633" s="107" t="s">
        <v>295</v>
      </c>
      <c r="R633" s="112" t="s">
        <v>66</v>
      </c>
      <c r="S633" s="108">
        <v>607.86</v>
      </c>
    </row>
    <row r="634" spans="1:19">
      <c r="A634" s="43" t="s">
        <v>29</v>
      </c>
      <c r="B634" s="40" t="s">
        <v>66</v>
      </c>
      <c r="C634" s="48">
        <f t="shared" si="9"/>
        <v>0</v>
      </c>
      <c r="D634" s="49"/>
      <c r="Q634" s="107" t="s">
        <v>295</v>
      </c>
      <c r="R634" s="112" t="s">
        <v>67</v>
      </c>
      <c r="S634" s="108">
        <v>607.86</v>
      </c>
    </row>
    <row r="635" spans="1:19">
      <c r="A635" s="43" t="s">
        <v>29</v>
      </c>
      <c r="B635" s="40" t="s">
        <v>67</v>
      </c>
      <c r="C635" s="48">
        <f t="shared" si="9"/>
        <v>0</v>
      </c>
      <c r="D635" s="49"/>
      <c r="Q635" s="107" t="s">
        <v>295</v>
      </c>
      <c r="R635" s="112" t="s">
        <v>68</v>
      </c>
      <c r="S635" s="108">
        <v>607.86</v>
      </c>
    </row>
    <row r="636" spans="1:19">
      <c r="A636" s="43" t="s">
        <v>29</v>
      </c>
      <c r="B636" s="40" t="s">
        <v>68</v>
      </c>
      <c r="C636" s="48">
        <f t="shared" si="9"/>
        <v>0</v>
      </c>
      <c r="D636" s="49"/>
      <c r="Q636" s="107" t="s">
        <v>295</v>
      </c>
      <c r="R636" s="112" t="s">
        <v>69</v>
      </c>
      <c r="S636" s="108">
        <v>607.86</v>
      </c>
    </row>
    <row r="637" spans="1:19">
      <c r="A637" s="43" t="s">
        <v>29</v>
      </c>
      <c r="B637" s="40" t="s">
        <v>69</v>
      </c>
      <c r="C637" s="48">
        <f t="shared" si="9"/>
        <v>0</v>
      </c>
      <c r="D637" s="49"/>
      <c r="Q637" s="107" t="s">
        <v>295</v>
      </c>
      <c r="R637" s="112" t="s">
        <v>70</v>
      </c>
      <c r="S637" s="108">
        <v>607.86</v>
      </c>
    </row>
    <row r="638" spans="1:19">
      <c r="A638" s="43" t="s">
        <v>29</v>
      </c>
      <c r="B638" s="40" t="s">
        <v>70</v>
      </c>
      <c r="C638" s="48">
        <f t="shared" si="9"/>
        <v>0</v>
      </c>
      <c r="D638" s="49"/>
      <c r="Q638" s="107" t="s">
        <v>295</v>
      </c>
      <c r="R638" s="112" t="s">
        <v>71</v>
      </c>
      <c r="S638" s="108">
        <v>607.86</v>
      </c>
    </row>
    <row r="639" spans="1:19">
      <c r="A639" s="43" t="s">
        <v>29</v>
      </c>
      <c r="B639" s="40" t="s">
        <v>71</v>
      </c>
      <c r="C639" s="48">
        <f t="shared" si="9"/>
        <v>0</v>
      </c>
      <c r="D639" s="49"/>
      <c r="Q639" s="107" t="s">
        <v>295</v>
      </c>
      <c r="R639" s="112" t="s">
        <v>72</v>
      </c>
      <c r="S639" s="108">
        <v>607.86</v>
      </c>
    </row>
    <row r="640" spans="1:19">
      <c r="A640" s="43" t="s">
        <v>29</v>
      </c>
      <c r="B640" s="40" t="s">
        <v>72</v>
      </c>
      <c r="C640" s="48">
        <f t="shared" si="9"/>
        <v>0</v>
      </c>
      <c r="D640" s="49"/>
      <c r="Q640" s="107" t="s">
        <v>295</v>
      </c>
      <c r="R640" s="112" t="s">
        <v>73</v>
      </c>
      <c r="S640" s="108">
        <v>607.86</v>
      </c>
    </row>
    <row r="641" spans="1:19">
      <c r="A641" s="43" t="s">
        <v>29</v>
      </c>
      <c r="B641" s="40" t="s">
        <v>73</v>
      </c>
      <c r="C641" s="48">
        <f t="shared" si="9"/>
        <v>0</v>
      </c>
      <c r="D641" s="49"/>
      <c r="Q641" s="107" t="s">
        <v>295</v>
      </c>
      <c r="R641" s="112" t="s">
        <v>74</v>
      </c>
      <c r="S641" s="108">
        <v>607.86</v>
      </c>
    </row>
    <row r="642" spans="1:19">
      <c r="A642" s="43" t="s">
        <v>29</v>
      </c>
      <c r="B642" s="40" t="s">
        <v>74</v>
      </c>
      <c r="C642" s="48">
        <f t="shared" si="9"/>
        <v>0</v>
      </c>
      <c r="D642" s="49"/>
      <c r="Q642" s="107" t="s">
        <v>295</v>
      </c>
      <c r="R642" s="112" t="s">
        <v>75</v>
      </c>
      <c r="S642" s="108">
        <v>607.86</v>
      </c>
    </row>
    <row r="643" spans="1:19">
      <c r="A643" s="43" t="s">
        <v>29</v>
      </c>
      <c r="B643" s="40" t="s">
        <v>75</v>
      </c>
      <c r="C643" s="48">
        <f t="shared" si="9"/>
        <v>0</v>
      </c>
      <c r="D643" s="49"/>
      <c r="Q643" s="107" t="s">
        <v>295</v>
      </c>
      <c r="R643" s="112" t="s">
        <v>76</v>
      </c>
      <c r="S643" s="108">
        <v>607.86</v>
      </c>
    </row>
    <row r="644" spans="1:19">
      <c r="A644" s="43" t="s">
        <v>29</v>
      </c>
      <c r="B644" s="40" t="s">
        <v>76</v>
      </c>
      <c r="C644" s="48">
        <f t="shared" ref="C644:C707" si="10">D644/1.2</f>
        <v>0</v>
      </c>
      <c r="D644" s="49"/>
      <c r="Q644" s="107" t="s">
        <v>295</v>
      </c>
      <c r="R644" s="112" t="s">
        <v>77</v>
      </c>
      <c r="S644" s="108">
        <v>607.86</v>
      </c>
    </row>
    <row r="645" spans="1:19">
      <c r="A645" s="43" t="s">
        <v>29</v>
      </c>
      <c r="B645" s="40" t="s">
        <v>77</v>
      </c>
      <c r="C645" s="48">
        <f t="shared" si="10"/>
        <v>0</v>
      </c>
      <c r="D645" s="49"/>
      <c r="Q645" s="107" t="s">
        <v>295</v>
      </c>
      <c r="R645" s="112" t="s">
        <v>78</v>
      </c>
      <c r="S645" s="108">
        <v>607.86</v>
      </c>
    </row>
    <row r="646" spans="1:19">
      <c r="A646" s="43" t="s">
        <v>29</v>
      </c>
      <c r="B646" s="40" t="s">
        <v>78</v>
      </c>
      <c r="C646" s="48">
        <f t="shared" si="10"/>
        <v>0</v>
      </c>
      <c r="D646" s="49"/>
      <c r="Q646" s="107" t="s">
        <v>295</v>
      </c>
      <c r="R646" s="112" t="s">
        <v>79</v>
      </c>
      <c r="S646" s="108">
        <v>607.86</v>
      </c>
    </row>
    <row r="647" spans="1:19">
      <c r="A647" s="43" t="s">
        <v>29</v>
      </c>
      <c r="B647" s="40" t="s">
        <v>79</v>
      </c>
      <c r="C647" s="48">
        <f t="shared" si="10"/>
        <v>0</v>
      </c>
      <c r="D647" s="49"/>
      <c r="Q647" s="107" t="s">
        <v>295</v>
      </c>
      <c r="R647" s="112" t="s">
        <v>80</v>
      </c>
      <c r="S647" s="108">
        <v>607.86</v>
      </c>
    </row>
    <row r="648" spans="1:19">
      <c r="A648" s="43" t="s">
        <v>29</v>
      </c>
      <c r="B648" s="40" t="s">
        <v>80</v>
      </c>
      <c r="C648" s="48">
        <f t="shared" si="10"/>
        <v>0</v>
      </c>
      <c r="D648" s="49"/>
      <c r="Q648" s="107" t="s">
        <v>295</v>
      </c>
      <c r="R648" s="112" t="s">
        <v>81</v>
      </c>
      <c r="S648" s="108">
        <v>607.86</v>
      </c>
    </row>
    <row r="649" spans="1:19">
      <c r="A649" s="43" t="s">
        <v>29</v>
      </c>
      <c r="B649" s="40" t="s">
        <v>81</v>
      </c>
      <c r="C649" s="48">
        <f t="shared" si="10"/>
        <v>0</v>
      </c>
      <c r="D649" s="49"/>
      <c r="Q649" s="107" t="s">
        <v>295</v>
      </c>
      <c r="R649" s="112" t="s">
        <v>83</v>
      </c>
      <c r="S649" s="108">
        <v>607.86</v>
      </c>
    </row>
    <row r="650" spans="1:19">
      <c r="A650" s="43" t="s">
        <v>29</v>
      </c>
      <c r="B650" s="40" t="s">
        <v>83</v>
      </c>
      <c r="C650" s="48">
        <f t="shared" si="10"/>
        <v>0</v>
      </c>
      <c r="D650" s="49"/>
      <c r="Q650" s="107" t="s">
        <v>295</v>
      </c>
      <c r="R650" s="112" t="s">
        <v>84</v>
      </c>
      <c r="S650" s="108">
        <v>607.86</v>
      </c>
    </row>
    <row r="651" spans="1:19">
      <c r="A651" s="43" t="s">
        <v>29</v>
      </c>
      <c r="B651" s="40" t="s">
        <v>84</v>
      </c>
      <c r="C651" s="48">
        <f t="shared" si="10"/>
        <v>0</v>
      </c>
      <c r="D651" s="49"/>
      <c r="Q651" s="107" t="s">
        <v>295</v>
      </c>
      <c r="R651" s="112" t="s">
        <v>85</v>
      </c>
      <c r="S651" s="108">
        <v>607.86</v>
      </c>
    </row>
    <row r="652" spans="1:19">
      <c r="A652" s="43" t="s">
        <v>29</v>
      </c>
      <c r="B652" s="40" t="s">
        <v>85</v>
      </c>
      <c r="C652" s="48">
        <f t="shared" si="10"/>
        <v>0</v>
      </c>
      <c r="D652" s="49"/>
      <c r="Q652" s="107" t="s">
        <v>295</v>
      </c>
      <c r="R652" s="112" t="s">
        <v>86</v>
      </c>
      <c r="S652" s="108">
        <v>607.86</v>
      </c>
    </row>
    <row r="653" spans="1:19">
      <c r="A653" s="43" t="s">
        <v>29</v>
      </c>
      <c r="B653" s="40" t="s">
        <v>86</v>
      </c>
      <c r="C653" s="48">
        <f t="shared" si="10"/>
        <v>0</v>
      </c>
      <c r="D653" s="49"/>
      <c r="Q653" s="107" t="s">
        <v>295</v>
      </c>
      <c r="R653" s="112" t="s">
        <v>87</v>
      </c>
      <c r="S653" s="108">
        <v>607.86</v>
      </c>
    </row>
    <row r="654" spans="1:19">
      <c r="A654" s="43" t="s">
        <v>29</v>
      </c>
      <c r="B654" s="40" t="s">
        <v>87</v>
      </c>
      <c r="C654" s="48">
        <f t="shared" si="10"/>
        <v>0</v>
      </c>
      <c r="D654" s="49"/>
      <c r="Q654" s="107" t="s">
        <v>295</v>
      </c>
      <c r="R654" s="112" t="s">
        <v>88</v>
      </c>
      <c r="S654" s="108">
        <v>607.86</v>
      </c>
    </row>
    <row r="655" spans="1:19">
      <c r="A655" s="43" t="s">
        <v>29</v>
      </c>
      <c r="B655" s="40" t="s">
        <v>88</v>
      </c>
      <c r="C655" s="48">
        <f t="shared" si="10"/>
        <v>0</v>
      </c>
      <c r="D655" s="49"/>
      <c r="Q655" s="107" t="s">
        <v>295</v>
      </c>
      <c r="R655" s="112" t="s">
        <v>89</v>
      </c>
      <c r="S655" s="108">
        <v>607.86</v>
      </c>
    </row>
    <row r="656" spans="1:19">
      <c r="A656" s="43" t="s">
        <v>29</v>
      </c>
      <c r="B656" s="40" t="s">
        <v>89</v>
      </c>
      <c r="C656" s="48">
        <f t="shared" si="10"/>
        <v>0</v>
      </c>
      <c r="D656" s="49"/>
      <c r="Q656" s="107" t="s">
        <v>295</v>
      </c>
      <c r="R656" s="112" t="s">
        <v>90</v>
      </c>
      <c r="S656" s="108">
        <v>607.86</v>
      </c>
    </row>
    <row r="657" spans="1:19">
      <c r="A657" s="43" t="s">
        <v>29</v>
      </c>
      <c r="B657" s="40" t="s">
        <v>90</v>
      </c>
      <c r="C657" s="48">
        <f t="shared" si="10"/>
        <v>0</v>
      </c>
      <c r="D657" s="49"/>
      <c r="Q657" s="107" t="s">
        <v>295</v>
      </c>
      <c r="R657" s="112" t="s">
        <v>91</v>
      </c>
      <c r="S657" s="108">
        <v>607.86</v>
      </c>
    </row>
    <row r="658" spans="1:19">
      <c r="A658" s="43" t="s">
        <v>29</v>
      </c>
      <c r="B658" s="40" t="s">
        <v>91</v>
      </c>
      <c r="C658" s="48">
        <f t="shared" si="10"/>
        <v>0</v>
      </c>
      <c r="D658" s="49"/>
      <c r="Q658" s="107" t="s">
        <v>295</v>
      </c>
      <c r="R658" s="112" t="s">
        <v>82</v>
      </c>
      <c r="S658" s="108">
        <v>607.86</v>
      </c>
    </row>
    <row r="659" spans="1:19">
      <c r="A659" s="43" t="s">
        <v>29</v>
      </c>
      <c r="B659" s="40" t="s">
        <v>82</v>
      </c>
      <c r="C659" s="48">
        <f t="shared" si="10"/>
        <v>0</v>
      </c>
      <c r="D659" s="49"/>
      <c r="Q659" s="107" t="s">
        <v>295</v>
      </c>
      <c r="R659" s="112" t="s">
        <v>92</v>
      </c>
      <c r="S659" s="108">
        <v>607.86</v>
      </c>
    </row>
    <row r="660" spans="1:19">
      <c r="A660" s="43" t="s">
        <v>29</v>
      </c>
      <c r="B660" s="40" t="s">
        <v>92</v>
      </c>
      <c r="C660" s="48">
        <f t="shared" si="10"/>
        <v>0</v>
      </c>
      <c r="D660" s="49"/>
      <c r="Q660" s="107" t="s">
        <v>295</v>
      </c>
      <c r="R660" s="112" t="s">
        <v>93</v>
      </c>
      <c r="S660" s="108">
        <v>607.86</v>
      </c>
    </row>
    <row r="661" spans="1:19">
      <c r="A661" s="43" t="s">
        <v>29</v>
      </c>
      <c r="B661" s="40" t="s">
        <v>93</v>
      </c>
      <c r="C661" s="48">
        <f t="shared" si="10"/>
        <v>0</v>
      </c>
      <c r="D661" s="49"/>
      <c r="Q661" s="107" t="s">
        <v>295</v>
      </c>
      <c r="R661" s="112" t="s">
        <v>235</v>
      </c>
      <c r="S661" s="108">
        <v>607.86</v>
      </c>
    </row>
    <row r="662" spans="1:19">
      <c r="A662" s="43" t="s">
        <v>29</v>
      </c>
      <c r="B662" s="40" t="s">
        <v>94</v>
      </c>
      <c r="C662" s="48">
        <f t="shared" si="10"/>
        <v>0</v>
      </c>
      <c r="D662" s="49"/>
      <c r="Q662" s="107" t="s">
        <v>295</v>
      </c>
      <c r="R662" s="112" t="s">
        <v>95</v>
      </c>
      <c r="S662" s="108">
        <v>607.86</v>
      </c>
    </row>
    <row r="663" spans="1:19">
      <c r="A663" s="43" t="s">
        <v>29</v>
      </c>
      <c r="B663" s="40" t="s">
        <v>95</v>
      </c>
      <c r="C663" s="48">
        <f t="shared" si="10"/>
        <v>0</v>
      </c>
      <c r="D663" s="49"/>
      <c r="Q663" s="107" t="s">
        <v>295</v>
      </c>
      <c r="R663" s="112" t="s">
        <v>96</v>
      </c>
      <c r="S663" s="108">
        <v>607.86</v>
      </c>
    </row>
    <row r="664" spans="1:19">
      <c r="A664" s="43" t="s">
        <v>29</v>
      </c>
      <c r="B664" s="40" t="s">
        <v>96</v>
      </c>
      <c r="C664" s="48">
        <f t="shared" si="10"/>
        <v>0</v>
      </c>
      <c r="D664" s="49"/>
      <c r="Q664" s="107" t="s">
        <v>295</v>
      </c>
      <c r="R664" s="112" t="s">
        <v>97</v>
      </c>
      <c r="S664" s="108">
        <v>607.86</v>
      </c>
    </row>
    <row r="665" spans="1:19">
      <c r="A665" s="43" t="s">
        <v>29</v>
      </c>
      <c r="B665" s="40" t="s">
        <v>97</v>
      </c>
      <c r="C665" s="48">
        <f t="shared" si="10"/>
        <v>0</v>
      </c>
      <c r="D665" s="49"/>
      <c r="Q665" s="107" t="s">
        <v>295</v>
      </c>
      <c r="R665" s="112" t="s">
        <v>98</v>
      </c>
      <c r="S665" s="108">
        <v>607.86</v>
      </c>
    </row>
    <row r="666" spans="1:19">
      <c r="A666" s="43" t="s">
        <v>29</v>
      </c>
      <c r="B666" s="40" t="s">
        <v>98</v>
      </c>
      <c r="C666" s="48">
        <f t="shared" si="10"/>
        <v>0</v>
      </c>
      <c r="D666" s="49"/>
      <c r="Q666" s="107" t="s">
        <v>295</v>
      </c>
      <c r="R666" s="112" t="s">
        <v>99</v>
      </c>
      <c r="S666" s="108">
        <v>607.86</v>
      </c>
    </row>
    <row r="667" spans="1:19">
      <c r="A667" s="43" t="s">
        <v>29</v>
      </c>
      <c r="B667" s="40" t="s">
        <v>99</v>
      </c>
      <c r="C667" s="48">
        <f t="shared" si="10"/>
        <v>0</v>
      </c>
      <c r="D667" s="49"/>
      <c r="Q667" s="107" t="s">
        <v>295</v>
      </c>
      <c r="R667" s="112" t="s">
        <v>100</v>
      </c>
      <c r="S667" s="108">
        <v>607.86</v>
      </c>
    </row>
    <row r="668" spans="1:19">
      <c r="A668" s="43" t="s">
        <v>29</v>
      </c>
      <c r="B668" s="40" t="s">
        <v>100</v>
      </c>
      <c r="C668" s="48">
        <f t="shared" si="10"/>
        <v>0</v>
      </c>
      <c r="D668" s="49"/>
      <c r="Q668" s="107" t="s">
        <v>295</v>
      </c>
      <c r="R668" s="112" t="s">
        <v>101</v>
      </c>
      <c r="S668" s="108">
        <v>607.86</v>
      </c>
    </row>
    <row r="669" spans="1:19">
      <c r="A669" s="43" t="s">
        <v>29</v>
      </c>
      <c r="B669" s="40" t="s">
        <v>101</v>
      </c>
      <c r="C669" s="48">
        <f t="shared" si="10"/>
        <v>0</v>
      </c>
      <c r="D669" s="49"/>
      <c r="Q669" s="107" t="s">
        <v>295</v>
      </c>
      <c r="R669" s="112" t="s">
        <v>102</v>
      </c>
      <c r="S669" s="108">
        <v>607.86</v>
      </c>
    </row>
    <row r="670" spans="1:19">
      <c r="A670" s="43" t="s">
        <v>29</v>
      </c>
      <c r="B670" s="40" t="s">
        <v>102</v>
      </c>
      <c r="C670" s="48">
        <f t="shared" si="10"/>
        <v>0</v>
      </c>
      <c r="D670" s="49"/>
      <c r="Q670" s="107" t="s">
        <v>295</v>
      </c>
      <c r="R670" s="112" t="s">
        <v>103</v>
      </c>
      <c r="S670" s="108">
        <v>607.86</v>
      </c>
    </row>
    <row r="671" spans="1:19">
      <c r="A671" s="43" t="s">
        <v>29</v>
      </c>
      <c r="B671" s="40" t="s">
        <v>103</v>
      </c>
      <c r="C671" s="48">
        <f t="shared" si="10"/>
        <v>0</v>
      </c>
      <c r="D671" s="49"/>
      <c r="Q671" s="107" t="s">
        <v>295</v>
      </c>
      <c r="R671" s="112" t="s">
        <v>104</v>
      </c>
      <c r="S671" s="108">
        <v>607.86</v>
      </c>
    </row>
    <row r="672" spans="1:19">
      <c r="A672" s="43" t="s">
        <v>29</v>
      </c>
      <c r="B672" s="40" t="s">
        <v>104</v>
      </c>
      <c r="C672" s="48">
        <f t="shared" si="10"/>
        <v>0</v>
      </c>
      <c r="D672" s="49"/>
      <c r="Q672" s="107" t="s">
        <v>295</v>
      </c>
      <c r="R672" s="112" t="s">
        <v>105</v>
      </c>
      <c r="S672" s="108">
        <v>607.86</v>
      </c>
    </row>
    <row r="673" spans="1:19">
      <c r="A673" s="43" t="s">
        <v>29</v>
      </c>
      <c r="B673" s="40" t="s">
        <v>105</v>
      </c>
      <c r="C673" s="48">
        <f t="shared" si="10"/>
        <v>0</v>
      </c>
      <c r="D673" s="49"/>
      <c r="Q673" s="107" t="s">
        <v>295</v>
      </c>
      <c r="R673" s="112" t="s">
        <v>106</v>
      </c>
      <c r="S673" s="108">
        <v>607.86</v>
      </c>
    </row>
    <row r="674" spans="1:19">
      <c r="A674" s="43" t="s">
        <v>29</v>
      </c>
      <c r="B674" s="40" t="s">
        <v>106</v>
      </c>
      <c r="C674" s="48">
        <f t="shared" si="10"/>
        <v>0</v>
      </c>
      <c r="D674" s="49"/>
      <c r="Q674" s="107" t="s">
        <v>295</v>
      </c>
      <c r="R674" s="112" t="s">
        <v>107</v>
      </c>
      <c r="S674" s="108">
        <v>607.86</v>
      </c>
    </row>
    <row r="675" spans="1:19">
      <c r="A675" s="43" t="s">
        <v>29</v>
      </c>
      <c r="B675" s="40" t="s">
        <v>107</v>
      </c>
      <c r="C675" s="48">
        <f t="shared" si="10"/>
        <v>0</v>
      </c>
      <c r="D675" s="49"/>
      <c r="Q675" s="107" t="s">
        <v>295</v>
      </c>
      <c r="R675" s="112" t="s">
        <v>108</v>
      </c>
      <c r="S675" s="108">
        <v>607.86</v>
      </c>
    </row>
    <row r="676" spans="1:19">
      <c r="A676" s="43" t="s">
        <v>29</v>
      </c>
      <c r="B676" s="40" t="s">
        <v>108</v>
      </c>
      <c r="C676" s="48">
        <f t="shared" si="10"/>
        <v>0</v>
      </c>
      <c r="D676" s="49"/>
      <c r="Q676" s="107" t="s">
        <v>295</v>
      </c>
      <c r="R676" s="112" t="s">
        <v>109</v>
      </c>
      <c r="S676" s="108">
        <v>607.86</v>
      </c>
    </row>
    <row r="677" spans="1:19">
      <c r="A677" s="43" t="s">
        <v>29</v>
      </c>
      <c r="B677" s="40" t="s">
        <v>109</v>
      </c>
      <c r="C677" s="48">
        <f t="shared" si="10"/>
        <v>0</v>
      </c>
      <c r="D677" s="49"/>
      <c r="Q677" s="107" t="s">
        <v>295</v>
      </c>
      <c r="R677" s="112" t="s">
        <v>110</v>
      </c>
      <c r="S677" s="108">
        <v>607.86</v>
      </c>
    </row>
    <row r="678" spans="1:19">
      <c r="A678" s="43" t="s">
        <v>29</v>
      </c>
      <c r="B678" s="40" t="s">
        <v>110</v>
      </c>
      <c r="C678" s="48">
        <f t="shared" si="10"/>
        <v>0</v>
      </c>
      <c r="D678" s="49"/>
      <c r="Q678" s="107" t="s">
        <v>295</v>
      </c>
      <c r="R678" s="112" t="s">
        <v>111</v>
      </c>
      <c r="S678" s="108">
        <v>607.86</v>
      </c>
    </row>
    <row r="679" spans="1:19">
      <c r="A679" s="43" t="s">
        <v>29</v>
      </c>
      <c r="B679" s="40" t="s">
        <v>111</v>
      </c>
      <c r="C679" s="48">
        <f t="shared" si="10"/>
        <v>0</v>
      </c>
      <c r="D679" s="49"/>
      <c r="Q679" s="107" t="s">
        <v>295</v>
      </c>
      <c r="R679" s="112" t="s">
        <v>112</v>
      </c>
      <c r="S679" s="108">
        <v>607.86</v>
      </c>
    </row>
    <row r="680" spans="1:19">
      <c r="A680" s="43" t="s">
        <v>29</v>
      </c>
      <c r="B680" s="40" t="s">
        <v>112</v>
      </c>
      <c r="C680" s="48">
        <f t="shared" si="10"/>
        <v>0</v>
      </c>
      <c r="D680" s="49"/>
      <c r="Q680" s="107" t="s">
        <v>295</v>
      </c>
      <c r="R680" s="112" t="s">
        <v>113</v>
      </c>
      <c r="S680" s="108">
        <v>607.86</v>
      </c>
    </row>
    <row r="681" spans="1:19">
      <c r="A681" s="43" t="s">
        <v>29</v>
      </c>
      <c r="B681" s="40" t="s">
        <v>113</v>
      </c>
      <c r="C681" s="48">
        <f t="shared" si="10"/>
        <v>0</v>
      </c>
      <c r="D681" s="49"/>
      <c r="Q681" s="107" t="s">
        <v>295</v>
      </c>
      <c r="R681" s="112" t="s">
        <v>114</v>
      </c>
      <c r="S681" s="108">
        <v>607.86</v>
      </c>
    </row>
    <row r="682" spans="1:19">
      <c r="A682" s="43" t="s">
        <v>29</v>
      </c>
      <c r="B682" s="40" t="s">
        <v>114</v>
      </c>
      <c r="C682" s="48">
        <f t="shared" si="10"/>
        <v>0</v>
      </c>
      <c r="D682" s="49"/>
      <c r="Q682" s="107" t="s">
        <v>295</v>
      </c>
      <c r="R682" s="112" t="s">
        <v>115</v>
      </c>
      <c r="S682" s="108">
        <v>607.86</v>
      </c>
    </row>
    <row r="683" spans="1:19">
      <c r="A683" s="43" t="s">
        <v>29</v>
      </c>
      <c r="B683" s="40" t="s">
        <v>115</v>
      </c>
      <c r="C683" s="48">
        <f t="shared" si="10"/>
        <v>0</v>
      </c>
      <c r="D683" s="49"/>
      <c r="Q683" s="107" t="s">
        <v>295</v>
      </c>
      <c r="R683" s="112" t="s">
        <v>116</v>
      </c>
      <c r="S683" s="108">
        <v>607.86</v>
      </c>
    </row>
    <row r="684" spans="1:19">
      <c r="A684" s="43" t="s">
        <v>29</v>
      </c>
      <c r="B684" s="40" t="s">
        <v>116</v>
      </c>
      <c r="C684" s="48">
        <f t="shared" si="10"/>
        <v>0</v>
      </c>
      <c r="D684" s="49"/>
      <c r="Q684" s="107" t="s">
        <v>295</v>
      </c>
      <c r="R684" s="112" t="s">
        <v>117</v>
      </c>
      <c r="S684" s="108">
        <v>607.86</v>
      </c>
    </row>
    <row r="685" spans="1:19">
      <c r="A685" s="43" t="s">
        <v>29</v>
      </c>
      <c r="B685" s="40" t="s">
        <v>117</v>
      </c>
      <c r="C685" s="48">
        <f t="shared" si="10"/>
        <v>0</v>
      </c>
      <c r="D685" s="49"/>
      <c r="Q685" s="107" t="s">
        <v>295</v>
      </c>
      <c r="R685" s="112" t="s">
        <v>118</v>
      </c>
      <c r="S685" s="108">
        <v>607.86</v>
      </c>
    </row>
    <row r="686" spans="1:19">
      <c r="A686" s="43" t="s">
        <v>29</v>
      </c>
      <c r="B686" s="40" t="s">
        <v>118</v>
      </c>
      <c r="C686" s="48">
        <f t="shared" si="10"/>
        <v>0</v>
      </c>
      <c r="D686" s="49"/>
      <c r="Q686" s="107" t="s">
        <v>295</v>
      </c>
      <c r="R686" s="112" t="s">
        <v>119</v>
      </c>
      <c r="S686" s="108">
        <v>607.86</v>
      </c>
    </row>
    <row r="687" spans="1:19">
      <c r="A687" s="43" t="s">
        <v>29</v>
      </c>
      <c r="B687" s="40" t="s">
        <v>119</v>
      </c>
      <c r="C687" s="48">
        <f t="shared" si="10"/>
        <v>0</v>
      </c>
      <c r="D687" s="49"/>
      <c r="Q687" s="107" t="s">
        <v>295</v>
      </c>
      <c r="R687" s="112" t="s">
        <v>120</v>
      </c>
      <c r="S687" s="108">
        <v>607.86</v>
      </c>
    </row>
    <row r="688" spans="1:19">
      <c r="A688" s="43" t="s">
        <v>29</v>
      </c>
      <c r="B688" s="40" t="s">
        <v>120</v>
      </c>
      <c r="C688" s="48">
        <f t="shared" si="10"/>
        <v>0</v>
      </c>
      <c r="D688" s="49"/>
      <c r="Q688" s="107" t="s">
        <v>295</v>
      </c>
      <c r="R688" s="112" t="s">
        <v>121</v>
      </c>
      <c r="S688" s="108">
        <v>607.86</v>
      </c>
    </row>
    <row r="689" spans="1:19">
      <c r="A689" s="43" t="s">
        <v>29</v>
      </c>
      <c r="B689" s="40" t="s">
        <v>121</v>
      </c>
      <c r="C689" s="48">
        <f t="shared" si="10"/>
        <v>0</v>
      </c>
      <c r="D689" s="49"/>
      <c r="Q689" s="107" t="s">
        <v>295</v>
      </c>
      <c r="R689" s="112" t="s">
        <v>122</v>
      </c>
      <c r="S689" s="108">
        <v>607.86</v>
      </c>
    </row>
    <row r="690" spans="1:19">
      <c r="A690" s="43" t="s">
        <v>29</v>
      </c>
      <c r="B690" s="40" t="s">
        <v>122</v>
      </c>
      <c r="C690" s="48">
        <f t="shared" si="10"/>
        <v>0</v>
      </c>
      <c r="D690" s="49"/>
      <c r="Q690" s="107" t="s">
        <v>295</v>
      </c>
      <c r="R690" s="112" t="s">
        <v>123</v>
      </c>
      <c r="S690" s="108">
        <v>607.86</v>
      </c>
    </row>
    <row r="691" spans="1:19">
      <c r="A691" s="43" t="s">
        <v>29</v>
      </c>
      <c r="B691" s="40" t="s">
        <v>123</v>
      </c>
      <c r="C691" s="48">
        <f t="shared" si="10"/>
        <v>0</v>
      </c>
      <c r="D691" s="49"/>
      <c r="Q691" s="107" t="s">
        <v>295</v>
      </c>
      <c r="R691" s="112" t="s">
        <v>124</v>
      </c>
      <c r="S691" s="108">
        <v>607.86</v>
      </c>
    </row>
    <row r="692" spans="1:19">
      <c r="A692" s="43" t="s">
        <v>29</v>
      </c>
      <c r="B692" s="40" t="s">
        <v>124</v>
      </c>
      <c r="C692" s="48">
        <f t="shared" si="10"/>
        <v>0</v>
      </c>
      <c r="D692" s="49"/>
      <c r="Q692" s="107" t="s">
        <v>295</v>
      </c>
      <c r="R692" s="112" t="s">
        <v>125</v>
      </c>
      <c r="S692" s="108">
        <v>607.86</v>
      </c>
    </row>
    <row r="693" spans="1:19">
      <c r="A693" s="43" t="s">
        <v>29</v>
      </c>
      <c r="B693" s="40" t="s">
        <v>125</v>
      </c>
      <c r="C693" s="48">
        <f t="shared" si="10"/>
        <v>0</v>
      </c>
      <c r="D693" s="49"/>
      <c r="Q693" s="107" t="s">
        <v>295</v>
      </c>
      <c r="R693" s="112" t="s">
        <v>126</v>
      </c>
      <c r="S693" s="108">
        <v>607.86</v>
      </c>
    </row>
    <row r="694" spans="1:19">
      <c r="A694" s="43" t="s">
        <v>29</v>
      </c>
      <c r="B694" s="40" t="s">
        <v>126</v>
      </c>
      <c r="C694" s="48">
        <f t="shared" si="10"/>
        <v>0</v>
      </c>
      <c r="D694" s="49"/>
      <c r="Q694" s="107" t="s">
        <v>295</v>
      </c>
      <c r="R694" s="112" t="s">
        <v>127</v>
      </c>
      <c r="S694" s="108">
        <v>607.86</v>
      </c>
    </row>
    <row r="695" spans="1:19">
      <c r="A695" s="43" t="s">
        <v>29</v>
      </c>
      <c r="B695" s="40" t="s">
        <v>127</v>
      </c>
      <c r="C695" s="48">
        <f t="shared" si="10"/>
        <v>0</v>
      </c>
      <c r="D695" s="49"/>
      <c r="Q695" s="107" t="s">
        <v>295</v>
      </c>
      <c r="R695" s="112" t="s">
        <v>128</v>
      </c>
      <c r="S695" s="108">
        <v>607.86</v>
      </c>
    </row>
    <row r="696" spans="1:19">
      <c r="A696" s="43" t="s">
        <v>29</v>
      </c>
      <c r="B696" s="40" t="s">
        <v>128</v>
      </c>
      <c r="C696" s="48">
        <f t="shared" si="10"/>
        <v>0</v>
      </c>
      <c r="D696" s="49"/>
      <c r="Q696" s="107" t="s">
        <v>295</v>
      </c>
      <c r="R696" s="112" t="s">
        <v>129</v>
      </c>
      <c r="S696" s="108">
        <v>607.86</v>
      </c>
    </row>
    <row r="697" spans="1:19">
      <c r="A697" s="43" t="s">
        <v>29</v>
      </c>
      <c r="B697" s="40" t="s">
        <v>129</v>
      </c>
      <c r="C697" s="48">
        <f t="shared" si="10"/>
        <v>0</v>
      </c>
      <c r="D697" s="49"/>
      <c r="Q697" s="107" t="s">
        <v>295</v>
      </c>
      <c r="R697" s="112" t="s">
        <v>130</v>
      </c>
      <c r="S697" s="108">
        <v>607.86</v>
      </c>
    </row>
    <row r="698" spans="1:19">
      <c r="A698" s="43" t="s">
        <v>29</v>
      </c>
      <c r="B698" s="40" t="s">
        <v>130</v>
      </c>
      <c r="C698" s="48">
        <f t="shared" si="10"/>
        <v>0</v>
      </c>
      <c r="D698" s="49"/>
      <c r="Q698" s="107" t="s">
        <v>295</v>
      </c>
      <c r="R698" s="112" t="s">
        <v>131</v>
      </c>
      <c r="S698" s="108">
        <v>607.86</v>
      </c>
    </row>
    <row r="699" spans="1:19">
      <c r="A699" s="43" t="s">
        <v>29</v>
      </c>
      <c r="B699" s="40" t="s">
        <v>131</v>
      </c>
      <c r="C699" s="48">
        <f t="shared" si="10"/>
        <v>0</v>
      </c>
      <c r="D699" s="49"/>
      <c r="Q699" s="107" t="s">
        <v>295</v>
      </c>
      <c r="R699" s="112" t="s">
        <v>132</v>
      </c>
      <c r="S699" s="108">
        <v>607.86</v>
      </c>
    </row>
    <row r="700" spans="1:19">
      <c r="A700" s="43" t="s">
        <v>29</v>
      </c>
      <c r="B700" s="40" t="s">
        <v>132</v>
      </c>
      <c r="C700" s="48">
        <f t="shared" si="10"/>
        <v>0</v>
      </c>
      <c r="D700" s="49"/>
      <c r="Q700" s="107" t="s">
        <v>295</v>
      </c>
      <c r="R700" s="112" t="s">
        <v>133</v>
      </c>
      <c r="S700" s="108">
        <v>607.86</v>
      </c>
    </row>
    <row r="701" spans="1:19">
      <c r="A701" s="43" t="s">
        <v>29</v>
      </c>
      <c r="B701" s="40" t="s">
        <v>133</v>
      </c>
      <c r="C701" s="48">
        <f t="shared" si="10"/>
        <v>0</v>
      </c>
      <c r="D701" s="49"/>
      <c r="Q701" s="107" t="s">
        <v>295</v>
      </c>
      <c r="R701" s="112" t="s">
        <v>134</v>
      </c>
      <c r="S701" s="108">
        <v>607.86</v>
      </c>
    </row>
    <row r="702" spans="1:19">
      <c r="A702" s="43" t="s">
        <v>29</v>
      </c>
      <c r="B702" s="40" t="s">
        <v>134</v>
      </c>
      <c r="C702" s="48">
        <f t="shared" si="10"/>
        <v>0</v>
      </c>
      <c r="D702" s="49"/>
      <c r="Q702" s="107" t="s">
        <v>295</v>
      </c>
      <c r="R702" s="112" t="s">
        <v>135</v>
      </c>
      <c r="S702" s="108">
        <v>607.86</v>
      </c>
    </row>
    <row r="703" spans="1:19">
      <c r="A703" s="43" t="s">
        <v>29</v>
      </c>
      <c r="B703" s="40" t="s">
        <v>135</v>
      </c>
      <c r="C703" s="48">
        <f t="shared" si="10"/>
        <v>0</v>
      </c>
      <c r="D703" s="49"/>
      <c r="Q703" s="107" t="s">
        <v>295</v>
      </c>
      <c r="R703" s="112" t="s">
        <v>136</v>
      </c>
      <c r="S703" s="108">
        <v>607.86</v>
      </c>
    </row>
    <row r="704" spans="1:19">
      <c r="A704" s="43" t="s">
        <v>29</v>
      </c>
      <c r="B704" s="40" t="s">
        <v>136</v>
      </c>
      <c r="C704" s="48">
        <f t="shared" si="10"/>
        <v>0</v>
      </c>
      <c r="D704" s="49"/>
      <c r="Q704" s="107" t="s">
        <v>295</v>
      </c>
      <c r="R704" s="112" t="s">
        <v>137</v>
      </c>
      <c r="S704" s="108">
        <v>607.86</v>
      </c>
    </row>
    <row r="705" spans="1:19">
      <c r="A705" s="43" t="s">
        <v>29</v>
      </c>
      <c r="B705" s="40" t="s">
        <v>137</v>
      </c>
      <c r="C705" s="48">
        <f t="shared" si="10"/>
        <v>0</v>
      </c>
      <c r="D705" s="49"/>
      <c r="Q705" s="107" t="s">
        <v>295</v>
      </c>
      <c r="R705" s="112" t="s">
        <v>138</v>
      </c>
      <c r="S705" s="108">
        <v>683.11</v>
      </c>
    </row>
    <row r="706" spans="1:19">
      <c r="A706" s="43" t="s">
        <v>29</v>
      </c>
      <c r="B706" s="40" t="s">
        <v>138</v>
      </c>
      <c r="C706" s="48">
        <f t="shared" si="10"/>
        <v>0</v>
      </c>
      <c r="D706" s="49"/>
      <c r="Q706" s="107" t="s">
        <v>295</v>
      </c>
      <c r="R706" s="112" t="s">
        <v>139</v>
      </c>
      <c r="S706" s="108">
        <v>683.11</v>
      </c>
    </row>
    <row r="707" spans="1:19">
      <c r="A707" s="43" t="s">
        <v>29</v>
      </c>
      <c r="B707" s="40" t="s">
        <v>139</v>
      </c>
      <c r="C707" s="48">
        <f t="shared" si="10"/>
        <v>0</v>
      </c>
      <c r="D707" s="49"/>
      <c r="Q707" s="107" t="s">
        <v>295</v>
      </c>
      <c r="R707" s="112" t="s">
        <v>140</v>
      </c>
      <c r="S707" s="108">
        <v>683.11</v>
      </c>
    </row>
    <row r="708" spans="1:19">
      <c r="A708" s="43" t="s">
        <v>29</v>
      </c>
      <c r="B708" s="40" t="s">
        <v>140</v>
      </c>
      <c r="C708" s="48">
        <f t="shared" ref="C708:C771" si="11">D708/1.2</f>
        <v>0</v>
      </c>
      <c r="D708" s="49"/>
      <c r="Q708" s="107" t="s">
        <v>295</v>
      </c>
      <c r="R708" s="112" t="s">
        <v>141</v>
      </c>
      <c r="S708" s="108">
        <v>683.11</v>
      </c>
    </row>
    <row r="709" spans="1:19">
      <c r="A709" s="43" t="s">
        <v>29</v>
      </c>
      <c r="B709" s="40" t="s">
        <v>141</v>
      </c>
      <c r="C709" s="48">
        <f t="shared" si="11"/>
        <v>0</v>
      </c>
      <c r="D709" s="49"/>
      <c r="Q709" s="107" t="s">
        <v>295</v>
      </c>
      <c r="R709" s="112" t="s">
        <v>142</v>
      </c>
      <c r="S709" s="108">
        <v>683.11</v>
      </c>
    </row>
    <row r="710" spans="1:19">
      <c r="A710" s="43" t="s">
        <v>29</v>
      </c>
      <c r="B710" s="40" t="s">
        <v>142</v>
      </c>
      <c r="C710" s="48">
        <f t="shared" si="11"/>
        <v>0</v>
      </c>
      <c r="D710" s="49"/>
      <c r="Q710" s="107" t="s">
        <v>295</v>
      </c>
      <c r="R710" s="112" t="s">
        <v>143</v>
      </c>
      <c r="S710" s="108">
        <v>683.11</v>
      </c>
    </row>
    <row r="711" spans="1:19">
      <c r="A711" s="43" t="s">
        <v>29</v>
      </c>
      <c r="B711" s="40" t="s">
        <v>143</v>
      </c>
      <c r="C711" s="48">
        <f t="shared" si="11"/>
        <v>0</v>
      </c>
      <c r="D711" s="49"/>
      <c r="Q711" s="107" t="s">
        <v>295</v>
      </c>
      <c r="R711" s="112" t="s">
        <v>144</v>
      </c>
      <c r="S711" s="108">
        <v>683.11</v>
      </c>
    </row>
    <row r="712" spans="1:19">
      <c r="A712" s="43" t="s">
        <v>29</v>
      </c>
      <c r="B712" s="40" t="s">
        <v>144</v>
      </c>
      <c r="C712" s="48">
        <f t="shared" si="11"/>
        <v>0</v>
      </c>
      <c r="D712" s="49"/>
      <c r="Q712" s="107" t="s">
        <v>295</v>
      </c>
      <c r="R712" s="112" t="s">
        <v>145</v>
      </c>
      <c r="S712" s="108">
        <v>683.11</v>
      </c>
    </row>
    <row r="713" spans="1:19">
      <c r="A713" s="43" t="s">
        <v>29</v>
      </c>
      <c r="B713" s="40" t="s">
        <v>145</v>
      </c>
      <c r="C713" s="48">
        <f t="shared" si="11"/>
        <v>0</v>
      </c>
      <c r="D713" s="49"/>
      <c r="Q713" s="107" t="s">
        <v>295</v>
      </c>
      <c r="R713" s="112" t="s">
        <v>146</v>
      </c>
      <c r="S713" s="108">
        <v>683.11</v>
      </c>
    </row>
    <row r="714" spans="1:19">
      <c r="A714" s="43" t="s">
        <v>29</v>
      </c>
      <c r="B714" s="40" t="s">
        <v>146</v>
      </c>
      <c r="C714" s="48">
        <f t="shared" si="11"/>
        <v>0</v>
      </c>
      <c r="D714" s="49"/>
      <c r="Q714" s="107" t="s">
        <v>295</v>
      </c>
      <c r="R714" s="112" t="s">
        <v>147</v>
      </c>
      <c r="S714" s="108">
        <v>683.11</v>
      </c>
    </row>
    <row r="715" spans="1:19">
      <c r="A715" s="43" t="s">
        <v>29</v>
      </c>
      <c r="B715" s="40" t="s">
        <v>147</v>
      </c>
      <c r="C715" s="48">
        <f t="shared" si="11"/>
        <v>0</v>
      </c>
      <c r="D715" s="49"/>
      <c r="Q715" s="107" t="s">
        <v>295</v>
      </c>
      <c r="R715" s="112" t="s">
        <v>148</v>
      </c>
      <c r="S715" s="108">
        <v>683.11</v>
      </c>
    </row>
    <row r="716" spans="1:19">
      <c r="A716" s="43" t="s">
        <v>29</v>
      </c>
      <c r="B716" s="40" t="s">
        <v>148</v>
      </c>
      <c r="C716" s="48">
        <f t="shared" si="11"/>
        <v>0</v>
      </c>
      <c r="D716" s="49"/>
      <c r="Q716" s="107" t="s">
        <v>295</v>
      </c>
      <c r="R716" s="112" t="s">
        <v>149</v>
      </c>
      <c r="S716" s="108">
        <v>683.11</v>
      </c>
    </row>
    <row r="717" spans="1:19">
      <c r="A717" s="43" t="s">
        <v>29</v>
      </c>
      <c r="B717" s="40" t="s">
        <v>149</v>
      </c>
      <c r="C717" s="48">
        <f t="shared" si="11"/>
        <v>0</v>
      </c>
      <c r="D717" s="49"/>
      <c r="Q717" s="107" t="s">
        <v>295</v>
      </c>
      <c r="R717" s="112" t="s">
        <v>150</v>
      </c>
      <c r="S717" s="108">
        <v>683.11</v>
      </c>
    </row>
    <row r="718" spans="1:19">
      <c r="A718" s="43" t="s">
        <v>29</v>
      </c>
      <c r="B718" s="40" t="s">
        <v>150</v>
      </c>
      <c r="C718" s="48">
        <f t="shared" si="11"/>
        <v>0</v>
      </c>
      <c r="D718" s="49"/>
      <c r="Q718" s="107" t="s">
        <v>295</v>
      </c>
      <c r="R718" s="112" t="s">
        <v>151</v>
      </c>
      <c r="S718" s="108">
        <v>683.11</v>
      </c>
    </row>
    <row r="719" spans="1:19">
      <c r="A719" s="43" t="s">
        <v>29</v>
      </c>
      <c r="B719" s="40" t="s">
        <v>151</v>
      </c>
      <c r="C719" s="48">
        <f t="shared" si="11"/>
        <v>0</v>
      </c>
      <c r="D719" s="49"/>
      <c r="Q719" s="107" t="s">
        <v>295</v>
      </c>
      <c r="R719" s="112" t="s">
        <v>152</v>
      </c>
      <c r="S719" s="108">
        <v>683.11</v>
      </c>
    </row>
    <row r="720" spans="1:19">
      <c r="A720" s="43" t="s">
        <v>29</v>
      </c>
      <c r="B720" s="40" t="s">
        <v>152</v>
      </c>
      <c r="C720" s="48">
        <f t="shared" si="11"/>
        <v>0</v>
      </c>
      <c r="D720" s="49"/>
      <c r="Q720" s="107" t="s">
        <v>295</v>
      </c>
      <c r="R720" s="112" t="s">
        <v>153</v>
      </c>
      <c r="S720" s="108">
        <v>683.11</v>
      </c>
    </row>
    <row r="721" spans="1:19">
      <c r="A721" s="43" t="s">
        <v>29</v>
      </c>
      <c r="B721" s="40" t="s">
        <v>153</v>
      </c>
      <c r="C721" s="48">
        <f t="shared" si="11"/>
        <v>0</v>
      </c>
      <c r="D721" s="49"/>
      <c r="Q721" s="107" t="s">
        <v>295</v>
      </c>
      <c r="R721" s="112" t="s">
        <v>154</v>
      </c>
      <c r="S721" s="108">
        <v>683.11</v>
      </c>
    </row>
    <row r="722" spans="1:19">
      <c r="A722" s="43" t="s">
        <v>29</v>
      </c>
      <c r="B722" s="40" t="s">
        <v>154</v>
      </c>
      <c r="C722" s="48">
        <f t="shared" si="11"/>
        <v>0</v>
      </c>
      <c r="D722" s="49"/>
      <c r="Q722" s="107" t="s">
        <v>295</v>
      </c>
      <c r="R722" s="112" t="s">
        <v>155</v>
      </c>
      <c r="S722" s="108">
        <v>683.11</v>
      </c>
    </row>
    <row r="723" spans="1:19">
      <c r="A723" s="43" t="s">
        <v>29</v>
      </c>
      <c r="B723" s="40" t="s">
        <v>155</v>
      </c>
      <c r="C723" s="48">
        <f t="shared" si="11"/>
        <v>0</v>
      </c>
      <c r="D723" s="49"/>
      <c r="Q723" s="107" t="s">
        <v>295</v>
      </c>
      <c r="R723" s="112" t="s">
        <v>156</v>
      </c>
      <c r="S723" s="108">
        <v>683.11</v>
      </c>
    </row>
    <row r="724" spans="1:19">
      <c r="A724" s="43" t="s">
        <v>29</v>
      </c>
      <c r="B724" s="40" t="s">
        <v>156</v>
      </c>
      <c r="C724" s="48">
        <f t="shared" si="11"/>
        <v>0</v>
      </c>
      <c r="D724" s="49"/>
      <c r="Q724" s="107" t="s">
        <v>295</v>
      </c>
      <c r="R724" s="112" t="s">
        <v>157</v>
      </c>
      <c r="S724" s="108">
        <v>683.11</v>
      </c>
    </row>
    <row r="725" spans="1:19">
      <c r="A725" s="43" t="s">
        <v>29</v>
      </c>
      <c r="B725" s="40" t="s">
        <v>157</v>
      </c>
      <c r="C725" s="48">
        <f t="shared" si="11"/>
        <v>0</v>
      </c>
      <c r="D725" s="49"/>
      <c r="Q725" s="107" t="s">
        <v>295</v>
      </c>
      <c r="R725" s="112" t="s">
        <v>158</v>
      </c>
      <c r="S725" s="108">
        <v>683.11</v>
      </c>
    </row>
    <row r="726" spans="1:19">
      <c r="A726" s="43" t="s">
        <v>29</v>
      </c>
      <c r="B726" s="40" t="s">
        <v>158</v>
      </c>
      <c r="C726" s="48">
        <f t="shared" si="11"/>
        <v>0</v>
      </c>
      <c r="D726" s="49"/>
      <c r="Q726" s="107" t="s">
        <v>295</v>
      </c>
      <c r="R726" s="112" t="s">
        <v>159</v>
      </c>
      <c r="S726" s="108">
        <v>683.11</v>
      </c>
    </row>
    <row r="727" spans="1:19">
      <c r="A727" s="43" t="s">
        <v>29</v>
      </c>
      <c r="B727" s="40" t="s">
        <v>159</v>
      </c>
      <c r="C727" s="48">
        <f t="shared" si="11"/>
        <v>0</v>
      </c>
      <c r="D727" s="49"/>
      <c r="Q727" s="107" t="s">
        <v>295</v>
      </c>
      <c r="R727" s="112" t="s">
        <v>160</v>
      </c>
      <c r="S727" s="108">
        <v>683.11</v>
      </c>
    </row>
    <row r="728" spans="1:19">
      <c r="A728" s="43" t="s">
        <v>29</v>
      </c>
      <c r="B728" s="40" t="s">
        <v>160</v>
      </c>
      <c r="C728" s="48">
        <f t="shared" si="11"/>
        <v>0</v>
      </c>
      <c r="D728" s="49"/>
      <c r="Q728" s="107" t="s">
        <v>295</v>
      </c>
      <c r="R728" s="112" t="s">
        <v>161</v>
      </c>
      <c r="S728" s="108">
        <v>683.11</v>
      </c>
    </row>
    <row r="729" spans="1:19">
      <c r="A729" s="43" t="s">
        <v>29</v>
      </c>
      <c r="B729" s="40" t="s">
        <v>161</v>
      </c>
      <c r="C729" s="48">
        <f t="shared" si="11"/>
        <v>0</v>
      </c>
      <c r="D729" s="49"/>
      <c r="Q729" s="107" t="s">
        <v>295</v>
      </c>
      <c r="R729" s="112" t="s">
        <v>162</v>
      </c>
      <c r="S729" s="108">
        <v>683.11</v>
      </c>
    </row>
    <row r="730" spans="1:19">
      <c r="A730" s="43" t="s">
        <v>29</v>
      </c>
      <c r="B730" s="40" t="s">
        <v>162</v>
      </c>
      <c r="C730" s="48">
        <f t="shared" si="11"/>
        <v>0</v>
      </c>
      <c r="D730" s="49"/>
      <c r="Q730" s="107" t="s">
        <v>295</v>
      </c>
      <c r="R730" s="112" t="s">
        <v>163</v>
      </c>
      <c r="S730" s="108">
        <v>683.11</v>
      </c>
    </row>
    <row r="731" spans="1:19">
      <c r="A731" s="43" t="s">
        <v>29</v>
      </c>
      <c r="B731" s="40" t="s">
        <v>163</v>
      </c>
      <c r="C731" s="48">
        <f t="shared" si="11"/>
        <v>0</v>
      </c>
      <c r="D731" s="49"/>
      <c r="Q731" s="107" t="s">
        <v>295</v>
      </c>
      <c r="R731" s="112" t="s">
        <v>164</v>
      </c>
      <c r="S731" s="108">
        <v>683.11</v>
      </c>
    </row>
    <row r="732" spans="1:19">
      <c r="A732" s="43" t="s">
        <v>29</v>
      </c>
      <c r="B732" s="40" t="s">
        <v>164</v>
      </c>
      <c r="C732" s="48">
        <f t="shared" si="11"/>
        <v>0</v>
      </c>
      <c r="D732" s="49"/>
      <c r="Q732" s="107" t="s">
        <v>295</v>
      </c>
      <c r="R732" s="112" t="s">
        <v>165</v>
      </c>
      <c r="S732" s="108">
        <v>683.11</v>
      </c>
    </row>
    <row r="733" spans="1:19">
      <c r="A733" s="43" t="s">
        <v>29</v>
      </c>
      <c r="B733" s="40" t="s">
        <v>165</v>
      </c>
      <c r="C733" s="48">
        <f t="shared" si="11"/>
        <v>0</v>
      </c>
      <c r="D733" s="49"/>
      <c r="Q733" s="107" t="s">
        <v>295</v>
      </c>
      <c r="R733" s="112" t="s">
        <v>166</v>
      </c>
      <c r="S733" s="108">
        <v>683.11</v>
      </c>
    </row>
    <row r="734" spans="1:19">
      <c r="A734" s="43" t="s">
        <v>29</v>
      </c>
      <c r="B734" s="40" t="s">
        <v>166</v>
      </c>
      <c r="C734" s="48">
        <f t="shared" si="11"/>
        <v>0</v>
      </c>
      <c r="D734" s="49"/>
      <c r="Q734" s="107" t="s">
        <v>295</v>
      </c>
      <c r="R734" s="112" t="s">
        <v>167</v>
      </c>
      <c r="S734" s="108">
        <v>683.11</v>
      </c>
    </row>
    <row r="735" spans="1:19">
      <c r="A735" s="43" t="s">
        <v>29</v>
      </c>
      <c r="B735" s="40" t="s">
        <v>167</v>
      </c>
      <c r="C735" s="48">
        <f t="shared" si="11"/>
        <v>0</v>
      </c>
      <c r="D735" s="49"/>
      <c r="Q735" s="107" t="s">
        <v>295</v>
      </c>
      <c r="R735" s="112" t="s">
        <v>168</v>
      </c>
      <c r="S735" s="108">
        <v>683.11</v>
      </c>
    </row>
    <row r="736" spans="1:19">
      <c r="A736" s="43" t="s">
        <v>29</v>
      </c>
      <c r="B736" s="40" t="s">
        <v>168</v>
      </c>
      <c r="C736" s="48">
        <f t="shared" si="11"/>
        <v>0</v>
      </c>
      <c r="D736" s="49"/>
      <c r="Q736" s="107" t="s">
        <v>295</v>
      </c>
      <c r="R736" s="112" t="s">
        <v>169</v>
      </c>
      <c r="S736" s="108">
        <v>724.92</v>
      </c>
    </row>
    <row r="737" spans="1:19">
      <c r="A737" s="43" t="s">
        <v>29</v>
      </c>
      <c r="B737" s="40" t="s">
        <v>169</v>
      </c>
      <c r="C737" s="48">
        <f t="shared" si="11"/>
        <v>0</v>
      </c>
      <c r="D737" s="49"/>
      <c r="Q737" s="107" t="s">
        <v>295</v>
      </c>
      <c r="R737" s="112" t="s">
        <v>170</v>
      </c>
      <c r="S737" s="108">
        <v>724.92</v>
      </c>
    </row>
    <row r="738" spans="1:19">
      <c r="A738" s="43" t="s">
        <v>29</v>
      </c>
      <c r="B738" s="40" t="s">
        <v>170</v>
      </c>
      <c r="C738" s="48">
        <f t="shared" si="11"/>
        <v>0</v>
      </c>
      <c r="D738" s="49"/>
      <c r="Q738" s="107" t="s">
        <v>295</v>
      </c>
      <c r="R738" s="112" t="s">
        <v>171</v>
      </c>
      <c r="S738" s="108">
        <v>724.92</v>
      </c>
    </row>
    <row r="739" spans="1:19">
      <c r="A739" s="43" t="s">
        <v>29</v>
      </c>
      <c r="B739" s="40" t="s">
        <v>171</v>
      </c>
      <c r="C739" s="48">
        <f t="shared" si="11"/>
        <v>0</v>
      </c>
      <c r="D739" s="49"/>
      <c r="Q739" s="107" t="s">
        <v>295</v>
      </c>
      <c r="R739" s="112" t="s">
        <v>172</v>
      </c>
      <c r="S739" s="108">
        <v>724.92</v>
      </c>
    </row>
    <row r="740" spans="1:19">
      <c r="A740" s="43" t="s">
        <v>29</v>
      </c>
      <c r="B740" s="40" t="s">
        <v>172</v>
      </c>
      <c r="C740" s="48">
        <f t="shared" si="11"/>
        <v>0</v>
      </c>
      <c r="D740" s="49"/>
      <c r="Q740" s="107" t="s">
        <v>295</v>
      </c>
      <c r="R740" s="112" t="s">
        <v>173</v>
      </c>
      <c r="S740" s="108">
        <v>724.92</v>
      </c>
    </row>
    <row r="741" spans="1:19">
      <c r="A741" s="43" t="s">
        <v>29</v>
      </c>
      <c r="B741" s="40" t="s">
        <v>173</v>
      </c>
      <c r="C741" s="48">
        <f t="shared" si="11"/>
        <v>0</v>
      </c>
      <c r="D741" s="49"/>
      <c r="Q741" s="107" t="s">
        <v>295</v>
      </c>
      <c r="R741" s="112" t="s">
        <v>174</v>
      </c>
      <c r="S741" s="108">
        <v>724.92</v>
      </c>
    </row>
    <row r="742" spans="1:19">
      <c r="A742" s="43" t="s">
        <v>29</v>
      </c>
      <c r="B742" s="40" t="s">
        <v>174</v>
      </c>
      <c r="C742" s="48">
        <f t="shared" si="11"/>
        <v>0</v>
      </c>
      <c r="D742" s="49"/>
      <c r="Q742" s="107" t="s">
        <v>295</v>
      </c>
      <c r="R742" s="112" t="s">
        <v>175</v>
      </c>
      <c r="S742" s="108">
        <v>724.92</v>
      </c>
    </row>
    <row r="743" spans="1:19">
      <c r="A743" s="43" t="s">
        <v>29</v>
      </c>
      <c r="B743" s="40" t="s">
        <v>175</v>
      </c>
      <c r="C743" s="48">
        <f t="shared" si="11"/>
        <v>0</v>
      </c>
      <c r="D743" s="49"/>
      <c r="Q743" s="107" t="s">
        <v>295</v>
      </c>
      <c r="R743" s="112" t="s">
        <v>176</v>
      </c>
      <c r="S743" s="108">
        <v>724.92</v>
      </c>
    </row>
    <row r="744" spans="1:19">
      <c r="A744" s="43" t="s">
        <v>29</v>
      </c>
      <c r="B744" s="40" t="s">
        <v>176</v>
      </c>
      <c r="C744" s="48">
        <f t="shared" si="11"/>
        <v>0</v>
      </c>
      <c r="D744" s="49"/>
      <c r="Q744" s="107" t="s">
        <v>295</v>
      </c>
      <c r="R744" s="112" t="s">
        <v>177</v>
      </c>
      <c r="S744" s="108">
        <v>724.92</v>
      </c>
    </row>
    <row r="745" spans="1:19">
      <c r="A745" s="43" t="s">
        <v>29</v>
      </c>
      <c r="B745" s="40" t="s">
        <v>177</v>
      </c>
      <c r="C745" s="48">
        <f t="shared" si="11"/>
        <v>0</v>
      </c>
      <c r="D745" s="49"/>
      <c r="Q745" s="107" t="s">
        <v>295</v>
      </c>
      <c r="R745" s="112" t="s">
        <v>178</v>
      </c>
      <c r="S745" s="108">
        <v>724.92</v>
      </c>
    </row>
    <row r="746" spans="1:19">
      <c r="A746" s="43" t="s">
        <v>29</v>
      </c>
      <c r="B746" s="40" t="s">
        <v>178</v>
      </c>
      <c r="C746" s="48">
        <f t="shared" si="11"/>
        <v>0</v>
      </c>
      <c r="D746" s="49"/>
      <c r="Q746" s="107" t="s">
        <v>295</v>
      </c>
      <c r="R746" s="112" t="s">
        <v>179</v>
      </c>
      <c r="S746" s="108">
        <v>724.92</v>
      </c>
    </row>
    <row r="747" spans="1:19">
      <c r="A747" s="43" t="s">
        <v>29</v>
      </c>
      <c r="B747" s="40" t="s">
        <v>179</v>
      </c>
      <c r="C747" s="48">
        <f t="shared" si="11"/>
        <v>0</v>
      </c>
      <c r="D747" s="49"/>
      <c r="Q747" s="107" t="s">
        <v>295</v>
      </c>
      <c r="R747" s="112" t="s">
        <v>180</v>
      </c>
      <c r="S747" s="108">
        <v>724.92</v>
      </c>
    </row>
    <row r="748" spans="1:19">
      <c r="A748" s="43" t="s">
        <v>29</v>
      </c>
      <c r="B748" s="40" t="s">
        <v>180</v>
      </c>
      <c r="C748" s="48">
        <f t="shared" si="11"/>
        <v>0</v>
      </c>
      <c r="D748" s="49"/>
      <c r="Q748" s="107" t="s">
        <v>295</v>
      </c>
      <c r="R748" s="112" t="s">
        <v>181</v>
      </c>
      <c r="S748" s="108">
        <v>724.92</v>
      </c>
    </row>
    <row r="749" spans="1:19">
      <c r="A749" s="43" t="s">
        <v>29</v>
      </c>
      <c r="B749" s="40" t="s">
        <v>181</v>
      </c>
      <c r="C749" s="48">
        <f t="shared" si="11"/>
        <v>0</v>
      </c>
      <c r="D749" s="49"/>
      <c r="Q749" s="107" t="s">
        <v>295</v>
      </c>
      <c r="R749" s="112" t="s">
        <v>182</v>
      </c>
      <c r="S749" s="108">
        <v>724.92</v>
      </c>
    </row>
    <row r="750" spans="1:19">
      <c r="A750" s="43" t="s">
        <v>29</v>
      </c>
      <c r="B750" s="40" t="s">
        <v>182</v>
      </c>
      <c r="C750" s="48">
        <f t="shared" si="11"/>
        <v>0</v>
      </c>
      <c r="D750" s="49"/>
      <c r="Q750" s="107" t="s">
        <v>295</v>
      </c>
      <c r="R750" s="112" t="s">
        <v>183</v>
      </c>
      <c r="S750" s="108">
        <v>724.92</v>
      </c>
    </row>
    <row r="751" spans="1:19">
      <c r="A751" s="43" t="s">
        <v>29</v>
      </c>
      <c r="B751" s="40" t="s">
        <v>183</v>
      </c>
      <c r="C751" s="48">
        <f t="shared" si="11"/>
        <v>0</v>
      </c>
      <c r="D751" s="49"/>
      <c r="Q751" s="107" t="s">
        <v>295</v>
      </c>
      <c r="R751" s="112" t="s">
        <v>184</v>
      </c>
      <c r="S751" s="108">
        <v>724.92</v>
      </c>
    </row>
    <row r="752" spans="1:19">
      <c r="A752" s="43" t="s">
        <v>29</v>
      </c>
      <c r="B752" s="40" t="s">
        <v>184</v>
      </c>
      <c r="C752" s="48">
        <f t="shared" si="11"/>
        <v>0</v>
      </c>
      <c r="D752" s="49"/>
      <c r="Q752" s="107" t="s">
        <v>295</v>
      </c>
      <c r="R752" s="112" t="s">
        <v>185</v>
      </c>
      <c r="S752" s="108">
        <v>724.92</v>
      </c>
    </row>
    <row r="753" spans="1:19">
      <c r="A753" s="43" t="s">
        <v>29</v>
      </c>
      <c r="B753" s="40" t="s">
        <v>185</v>
      </c>
      <c r="C753" s="48">
        <f t="shared" si="11"/>
        <v>0</v>
      </c>
      <c r="D753" s="49"/>
      <c r="Q753" s="107" t="s">
        <v>295</v>
      </c>
      <c r="R753" s="112" t="s">
        <v>186</v>
      </c>
      <c r="S753" s="108">
        <v>724.92</v>
      </c>
    </row>
    <row r="754" spans="1:19">
      <c r="A754" s="43" t="s">
        <v>29</v>
      </c>
      <c r="B754" s="40" t="s">
        <v>186</v>
      </c>
      <c r="C754" s="48">
        <f t="shared" si="11"/>
        <v>0</v>
      </c>
      <c r="D754" s="49"/>
      <c r="Q754" s="107" t="s">
        <v>295</v>
      </c>
      <c r="R754" s="112" t="s">
        <v>187</v>
      </c>
      <c r="S754" s="108">
        <v>724.92</v>
      </c>
    </row>
    <row r="755" spans="1:19">
      <c r="A755" s="43" t="s">
        <v>29</v>
      </c>
      <c r="B755" s="40" t="s">
        <v>187</v>
      </c>
      <c r="C755" s="48">
        <f t="shared" si="11"/>
        <v>0</v>
      </c>
      <c r="D755" s="49"/>
      <c r="Q755" s="107" t="s">
        <v>295</v>
      </c>
      <c r="R755" s="112" t="s">
        <v>188</v>
      </c>
      <c r="S755" s="108">
        <v>724.92</v>
      </c>
    </row>
    <row r="756" spans="1:19">
      <c r="A756" s="43" t="s">
        <v>29</v>
      </c>
      <c r="B756" s="40" t="s">
        <v>188</v>
      </c>
      <c r="C756" s="48">
        <f t="shared" si="11"/>
        <v>0</v>
      </c>
      <c r="D756" s="49"/>
      <c r="Q756" s="107" t="s">
        <v>295</v>
      </c>
      <c r="R756" s="112" t="s">
        <v>189</v>
      </c>
      <c r="S756" s="108">
        <v>724.92</v>
      </c>
    </row>
    <row r="757" spans="1:19">
      <c r="A757" s="43" t="s">
        <v>29</v>
      </c>
      <c r="B757" s="40" t="s">
        <v>189</v>
      </c>
      <c r="C757" s="48">
        <f t="shared" si="11"/>
        <v>0</v>
      </c>
      <c r="D757" s="49"/>
      <c r="Q757" s="107" t="s">
        <v>295</v>
      </c>
      <c r="R757" s="112" t="s">
        <v>190</v>
      </c>
      <c r="S757" s="108">
        <v>724.92</v>
      </c>
    </row>
    <row r="758" spans="1:19">
      <c r="A758" s="43" t="s">
        <v>29</v>
      </c>
      <c r="B758" s="40" t="s">
        <v>190</v>
      </c>
      <c r="C758" s="48">
        <f t="shared" si="11"/>
        <v>0</v>
      </c>
      <c r="D758" s="49"/>
      <c r="Q758" s="107" t="s">
        <v>295</v>
      </c>
      <c r="R758" s="112" t="s">
        <v>191</v>
      </c>
      <c r="S758" s="108">
        <v>724.92</v>
      </c>
    </row>
    <row r="759" spans="1:19">
      <c r="A759" s="43" t="s">
        <v>29</v>
      </c>
      <c r="B759" s="40" t="s">
        <v>191</v>
      </c>
      <c r="C759" s="48">
        <f t="shared" si="11"/>
        <v>0</v>
      </c>
      <c r="D759" s="49"/>
      <c r="Q759" s="107" t="s">
        <v>295</v>
      </c>
      <c r="R759" s="112" t="s">
        <v>192</v>
      </c>
      <c r="S759" s="108">
        <v>724.92</v>
      </c>
    </row>
    <row r="760" spans="1:19">
      <c r="A760" s="43" t="s">
        <v>29</v>
      </c>
      <c r="B760" s="40" t="s">
        <v>192</v>
      </c>
      <c r="C760" s="48">
        <f t="shared" si="11"/>
        <v>0</v>
      </c>
      <c r="D760" s="49"/>
      <c r="Q760" s="107" t="s">
        <v>295</v>
      </c>
      <c r="R760" s="112" t="s">
        <v>193</v>
      </c>
      <c r="S760" s="108">
        <v>724.92</v>
      </c>
    </row>
    <row r="761" spans="1:19">
      <c r="A761" s="43" t="s">
        <v>29</v>
      </c>
      <c r="B761" s="40" t="s">
        <v>193</v>
      </c>
      <c r="C761" s="48">
        <f t="shared" si="11"/>
        <v>0</v>
      </c>
      <c r="D761" s="49"/>
      <c r="Q761" s="107" t="s">
        <v>295</v>
      </c>
      <c r="R761" s="112" t="s">
        <v>194</v>
      </c>
      <c r="S761" s="108">
        <v>724.92</v>
      </c>
    </row>
    <row r="762" spans="1:19">
      <c r="A762" s="43" t="s">
        <v>29</v>
      </c>
      <c r="B762" s="40" t="s">
        <v>194</v>
      </c>
      <c r="C762" s="48">
        <f t="shared" si="11"/>
        <v>0</v>
      </c>
      <c r="D762" s="49"/>
      <c r="Q762" s="107" t="s">
        <v>295</v>
      </c>
      <c r="R762" s="112" t="s">
        <v>195</v>
      </c>
      <c r="S762" s="108">
        <v>724.92</v>
      </c>
    </row>
    <row r="763" spans="1:19">
      <c r="A763" s="43" t="s">
        <v>29</v>
      </c>
      <c r="B763" s="40" t="s">
        <v>195</v>
      </c>
      <c r="C763" s="48">
        <f t="shared" si="11"/>
        <v>0</v>
      </c>
      <c r="D763" s="49"/>
      <c r="Q763" s="107" t="s">
        <v>295</v>
      </c>
      <c r="R763" s="112" t="s">
        <v>196</v>
      </c>
      <c r="S763" s="108">
        <v>724.92</v>
      </c>
    </row>
    <row r="764" spans="1:19">
      <c r="A764" s="43" t="s">
        <v>29</v>
      </c>
      <c r="B764" s="40" t="s">
        <v>196</v>
      </c>
      <c r="C764" s="48">
        <f t="shared" si="11"/>
        <v>0</v>
      </c>
      <c r="D764" s="49"/>
      <c r="Q764" s="107" t="s">
        <v>295</v>
      </c>
      <c r="R764" s="112" t="s">
        <v>197</v>
      </c>
      <c r="S764" s="108">
        <v>724.92</v>
      </c>
    </row>
    <row r="765" spans="1:19">
      <c r="A765" s="43" t="s">
        <v>29</v>
      </c>
      <c r="B765" s="40" t="s">
        <v>197</v>
      </c>
      <c r="C765" s="48">
        <f t="shared" si="11"/>
        <v>0</v>
      </c>
      <c r="D765" s="49"/>
      <c r="Q765" s="107" t="s">
        <v>295</v>
      </c>
      <c r="R765" s="112" t="s">
        <v>198</v>
      </c>
      <c r="S765" s="108">
        <v>724.92</v>
      </c>
    </row>
    <row r="766" spans="1:19">
      <c r="A766" s="43" t="s">
        <v>29</v>
      </c>
      <c r="B766" s="40" t="s">
        <v>198</v>
      </c>
      <c r="C766" s="48">
        <f t="shared" si="11"/>
        <v>0</v>
      </c>
      <c r="D766" s="49"/>
      <c r="Q766" s="107" t="s">
        <v>295</v>
      </c>
      <c r="R766" s="112" t="s">
        <v>199</v>
      </c>
      <c r="S766" s="108">
        <v>724.92</v>
      </c>
    </row>
    <row r="767" spans="1:19">
      <c r="A767" s="43" t="s">
        <v>29</v>
      </c>
      <c r="B767" s="40" t="s">
        <v>199</v>
      </c>
      <c r="C767" s="48">
        <f t="shared" si="11"/>
        <v>0</v>
      </c>
      <c r="D767" s="49"/>
      <c r="Q767" s="107" t="s">
        <v>295</v>
      </c>
      <c r="R767" s="112" t="s">
        <v>200</v>
      </c>
      <c r="S767" s="108">
        <v>724.92</v>
      </c>
    </row>
    <row r="768" spans="1:19">
      <c r="A768" s="43" t="s">
        <v>29</v>
      </c>
      <c r="B768" s="40" t="s">
        <v>200</v>
      </c>
      <c r="C768" s="48">
        <f t="shared" si="11"/>
        <v>0</v>
      </c>
      <c r="D768" s="49"/>
      <c r="Q768" s="107" t="s">
        <v>295</v>
      </c>
      <c r="R768" s="112" t="s">
        <v>201</v>
      </c>
      <c r="S768" s="108">
        <v>848.66</v>
      </c>
    </row>
    <row r="769" spans="1:19">
      <c r="A769" s="43" t="s">
        <v>29</v>
      </c>
      <c r="B769" s="40" t="s">
        <v>201</v>
      </c>
      <c r="C769" s="48">
        <f t="shared" si="11"/>
        <v>0</v>
      </c>
      <c r="D769" s="49"/>
      <c r="Q769" s="107" t="s">
        <v>295</v>
      </c>
      <c r="R769" s="112" t="s">
        <v>202</v>
      </c>
      <c r="S769" s="108">
        <v>848.66</v>
      </c>
    </row>
    <row r="770" spans="1:19">
      <c r="A770" s="43" t="s">
        <v>29</v>
      </c>
      <c r="B770" s="40" t="s">
        <v>202</v>
      </c>
      <c r="C770" s="48">
        <f t="shared" si="11"/>
        <v>0</v>
      </c>
      <c r="D770" s="49"/>
      <c r="Q770" s="107" t="s">
        <v>295</v>
      </c>
      <c r="R770" s="112" t="s">
        <v>203</v>
      </c>
      <c r="S770" s="108">
        <v>848.66</v>
      </c>
    </row>
    <row r="771" spans="1:19">
      <c r="A771" s="43" t="s">
        <v>29</v>
      </c>
      <c r="B771" s="40" t="s">
        <v>203</v>
      </c>
      <c r="C771" s="48">
        <f t="shared" si="11"/>
        <v>0</v>
      </c>
      <c r="D771" s="49"/>
      <c r="Q771" s="107" t="s">
        <v>295</v>
      </c>
      <c r="R771" s="112" t="s">
        <v>204</v>
      </c>
      <c r="S771" s="108">
        <v>848.66</v>
      </c>
    </row>
    <row r="772" spans="1:19">
      <c r="A772" s="43" t="s">
        <v>29</v>
      </c>
      <c r="B772" s="40" t="s">
        <v>204</v>
      </c>
      <c r="C772" s="48">
        <f t="shared" ref="C772:C835" si="12">D772/1.2</f>
        <v>0</v>
      </c>
      <c r="D772" s="49"/>
      <c r="Q772" s="107" t="s">
        <v>295</v>
      </c>
      <c r="R772" s="112" t="s">
        <v>205</v>
      </c>
      <c r="S772" s="108">
        <v>848.66</v>
      </c>
    </row>
    <row r="773" spans="1:19">
      <c r="A773" s="43" t="s">
        <v>29</v>
      </c>
      <c r="B773" s="40" t="s">
        <v>205</v>
      </c>
      <c r="C773" s="48">
        <f t="shared" si="12"/>
        <v>0</v>
      </c>
      <c r="D773" s="49"/>
      <c r="Q773" s="107" t="s">
        <v>295</v>
      </c>
      <c r="R773" s="112" t="s">
        <v>206</v>
      </c>
      <c r="S773" s="108">
        <v>848.66</v>
      </c>
    </row>
    <row r="774" spans="1:19">
      <c r="A774" s="43" t="s">
        <v>29</v>
      </c>
      <c r="B774" s="40" t="s">
        <v>206</v>
      </c>
      <c r="C774" s="48">
        <f t="shared" si="12"/>
        <v>0</v>
      </c>
      <c r="D774" s="49"/>
      <c r="Q774" s="107" t="s">
        <v>295</v>
      </c>
      <c r="R774" s="112" t="s">
        <v>207</v>
      </c>
      <c r="S774" s="108">
        <v>848.66</v>
      </c>
    </row>
    <row r="775" spans="1:19">
      <c r="A775" s="43" t="s">
        <v>29</v>
      </c>
      <c r="B775" s="40" t="s">
        <v>207</v>
      </c>
      <c r="C775" s="48">
        <f t="shared" si="12"/>
        <v>0</v>
      </c>
      <c r="D775" s="49"/>
      <c r="Q775" s="107" t="s">
        <v>295</v>
      </c>
      <c r="R775" s="112" t="s">
        <v>208</v>
      </c>
      <c r="S775" s="108">
        <v>848.66</v>
      </c>
    </row>
    <row r="776" spans="1:19">
      <c r="A776" s="43" t="s">
        <v>29</v>
      </c>
      <c r="B776" s="40" t="s">
        <v>208</v>
      </c>
      <c r="C776" s="48">
        <f t="shared" si="12"/>
        <v>0</v>
      </c>
      <c r="D776" s="49"/>
      <c r="Q776" s="107" t="s">
        <v>295</v>
      </c>
      <c r="R776" s="112" t="s">
        <v>209</v>
      </c>
      <c r="S776" s="108">
        <v>848.66</v>
      </c>
    </row>
    <row r="777" spans="1:19">
      <c r="A777" s="43" t="s">
        <v>29</v>
      </c>
      <c r="B777" s="40" t="s">
        <v>209</v>
      </c>
      <c r="C777" s="48">
        <f t="shared" si="12"/>
        <v>0</v>
      </c>
      <c r="D777" s="49"/>
      <c r="Q777" s="107" t="s">
        <v>295</v>
      </c>
      <c r="R777" s="112" t="s">
        <v>210</v>
      </c>
      <c r="S777" s="108">
        <v>848.66</v>
      </c>
    </row>
    <row r="778" spans="1:19">
      <c r="A778" s="43" t="s">
        <v>29</v>
      </c>
      <c r="B778" s="40" t="s">
        <v>210</v>
      </c>
      <c r="C778" s="48">
        <f t="shared" si="12"/>
        <v>0</v>
      </c>
      <c r="D778" s="49"/>
      <c r="Q778" s="107" t="s">
        <v>295</v>
      </c>
      <c r="R778" s="112" t="s">
        <v>211</v>
      </c>
      <c r="S778" s="108">
        <v>848.66</v>
      </c>
    </row>
    <row r="779" spans="1:19">
      <c r="A779" s="43" t="s">
        <v>29</v>
      </c>
      <c r="B779" s="40" t="s">
        <v>211</v>
      </c>
      <c r="C779" s="48">
        <f t="shared" si="12"/>
        <v>0</v>
      </c>
      <c r="D779" s="49"/>
      <c r="Q779" s="107" t="s">
        <v>295</v>
      </c>
      <c r="R779" s="112" t="s">
        <v>212</v>
      </c>
      <c r="S779" s="108">
        <v>848.66</v>
      </c>
    </row>
    <row r="780" spans="1:19">
      <c r="A780" s="43" t="s">
        <v>29</v>
      </c>
      <c r="B780" s="40" t="s">
        <v>212</v>
      </c>
      <c r="C780" s="48">
        <f t="shared" si="12"/>
        <v>0</v>
      </c>
      <c r="D780" s="49"/>
      <c r="Q780" s="107" t="s">
        <v>295</v>
      </c>
      <c r="R780" s="112" t="s">
        <v>213</v>
      </c>
      <c r="S780" s="108">
        <v>848.66</v>
      </c>
    </row>
    <row r="781" spans="1:19">
      <c r="A781" s="43" t="s">
        <v>29</v>
      </c>
      <c r="B781" s="40" t="s">
        <v>213</v>
      </c>
      <c r="C781" s="48">
        <f t="shared" si="12"/>
        <v>0</v>
      </c>
      <c r="D781" s="49"/>
      <c r="Q781" s="107" t="s">
        <v>295</v>
      </c>
      <c r="R781" s="112" t="s">
        <v>214</v>
      </c>
      <c r="S781" s="108">
        <v>848.66</v>
      </c>
    </row>
    <row r="782" spans="1:19">
      <c r="A782" s="43" t="s">
        <v>29</v>
      </c>
      <c r="B782" s="40" t="s">
        <v>214</v>
      </c>
      <c r="C782" s="48">
        <f t="shared" si="12"/>
        <v>0</v>
      </c>
      <c r="D782" s="49"/>
      <c r="Q782" s="107" t="s">
        <v>295</v>
      </c>
      <c r="R782" s="112" t="s">
        <v>215</v>
      </c>
      <c r="S782" s="108">
        <v>848.66</v>
      </c>
    </row>
    <row r="783" spans="1:19">
      <c r="A783" s="43" t="s">
        <v>29</v>
      </c>
      <c r="B783" s="40" t="s">
        <v>215</v>
      </c>
      <c r="C783" s="48">
        <f t="shared" si="12"/>
        <v>0</v>
      </c>
      <c r="D783" s="49"/>
      <c r="Q783" s="107" t="s">
        <v>295</v>
      </c>
      <c r="R783" s="112" t="s">
        <v>216</v>
      </c>
      <c r="S783" s="108">
        <v>848.66</v>
      </c>
    </row>
    <row r="784" spans="1:19">
      <c r="A784" s="43" t="s">
        <v>29</v>
      </c>
      <c r="B784" s="40" t="s">
        <v>216</v>
      </c>
      <c r="C784" s="48">
        <f t="shared" si="12"/>
        <v>0</v>
      </c>
      <c r="D784" s="49"/>
      <c r="Q784" s="107" t="s">
        <v>295</v>
      </c>
      <c r="R784" s="112" t="s">
        <v>217</v>
      </c>
      <c r="S784" s="108">
        <v>848.66</v>
      </c>
    </row>
    <row r="785" spans="1:19">
      <c r="A785" s="43" t="s">
        <v>29</v>
      </c>
      <c r="B785" s="40" t="s">
        <v>217</v>
      </c>
      <c r="C785" s="48">
        <f t="shared" si="12"/>
        <v>0</v>
      </c>
      <c r="D785" s="49"/>
      <c r="Q785" s="107" t="s">
        <v>295</v>
      </c>
      <c r="R785" s="112" t="s">
        <v>218</v>
      </c>
      <c r="S785" s="108">
        <v>848.66</v>
      </c>
    </row>
    <row r="786" spans="1:19">
      <c r="A786" s="43" t="s">
        <v>29</v>
      </c>
      <c r="B786" s="40" t="s">
        <v>218</v>
      </c>
      <c r="C786" s="48">
        <f t="shared" si="12"/>
        <v>0</v>
      </c>
      <c r="D786" s="49"/>
      <c r="Q786" s="107" t="s">
        <v>295</v>
      </c>
      <c r="R786" s="112" t="s">
        <v>219</v>
      </c>
      <c r="S786" s="108">
        <v>848.66</v>
      </c>
    </row>
    <row r="787" spans="1:19">
      <c r="A787" s="43" t="s">
        <v>29</v>
      </c>
      <c r="B787" s="40" t="s">
        <v>219</v>
      </c>
      <c r="C787" s="48">
        <f t="shared" si="12"/>
        <v>0</v>
      </c>
      <c r="D787" s="49"/>
      <c r="Q787" s="107" t="s">
        <v>295</v>
      </c>
      <c r="R787" s="112" t="s">
        <v>220</v>
      </c>
      <c r="S787" s="108">
        <v>848.66</v>
      </c>
    </row>
    <row r="788" spans="1:19">
      <c r="A788" s="43" t="s">
        <v>29</v>
      </c>
      <c r="B788" s="40" t="s">
        <v>220</v>
      </c>
      <c r="C788" s="48">
        <f t="shared" si="12"/>
        <v>0</v>
      </c>
      <c r="D788" s="49"/>
      <c r="Q788" s="107" t="s">
        <v>295</v>
      </c>
      <c r="R788" s="112" t="s">
        <v>221</v>
      </c>
      <c r="S788" s="108">
        <v>848.66</v>
      </c>
    </row>
    <row r="789" spans="1:19">
      <c r="A789" s="43" t="s">
        <v>29</v>
      </c>
      <c r="B789" s="40" t="s">
        <v>221</v>
      </c>
      <c r="C789" s="48">
        <f t="shared" si="12"/>
        <v>0</v>
      </c>
      <c r="D789" s="49"/>
      <c r="Q789" s="107" t="s">
        <v>295</v>
      </c>
      <c r="R789" s="112" t="s">
        <v>222</v>
      </c>
      <c r="S789" s="108">
        <v>848.66</v>
      </c>
    </row>
    <row r="790" spans="1:19">
      <c r="A790" s="43" t="s">
        <v>29</v>
      </c>
      <c r="B790" s="40" t="s">
        <v>222</v>
      </c>
      <c r="C790" s="48">
        <f t="shared" si="12"/>
        <v>0</v>
      </c>
      <c r="D790" s="49"/>
      <c r="Q790" s="107" t="s">
        <v>295</v>
      </c>
      <c r="R790" s="112" t="s">
        <v>223</v>
      </c>
      <c r="S790" s="108">
        <v>848.66</v>
      </c>
    </row>
    <row r="791" spans="1:19">
      <c r="A791" s="43" t="s">
        <v>29</v>
      </c>
      <c r="B791" s="40" t="s">
        <v>223</v>
      </c>
      <c r="C791" s="48">
        <f t="shared" si="12"/>
        <v>0</v>
      </c>
      <c r="D791" s="49"/>
      <c r="Q791" s="107" t="s">
        <v>295</v>
      </c>
      <c r="R791" s="112" t="s">
        <v>224</v>
      </c>
      <c r="S791" s="108">
        <v>848.66</v>
      </c>
    </row>
    <row r="792" spans="1:19">
      <c r="A792" s="43" t="s">
        <v>29</v>
      </c>
      <c r="B792" s="40" t="s">
        <v>224</v>
      </c>
      <c r="C792" s="48">
        <f t="shared" si="12"/>
        <v>0</v>
      </c>
      <c r="D792" s="49"/>
      <c r="Q792" s="107" t="s">
        <v>295</v>
      </c>
      <c r="R792" s="112" t="s">
        <v>225</v>
      </c>
      <c r="S792" s="108">
        <v>848.66</v>
      </c>
    </row>
    <row r="793" spans="1:19">
      <c r="A793" s="43" t="s">
        <v>29</v>
      </c>
      <c r="B793" s="40" t="s">
        <v>225</v>
      </c>
      <c r="C793" s="48">
        <f t="shared" si="12"/>
        <v>0</v>
      </c>
      <c r="D793" s="49"/>
      <c r="Q793" s="107" t="s">
        <v>295</v>
      </c>
      <c r="R793" s="112" t="s">
        <v>226</v>
      </c>
      <c r="S793" s="108">
        <v>848.66</v>
      </c>
    </row>
    <row r="794" spans="1:19">
      <c r="A794" s="43" t="s">
        <v>29</v>
      </c>
      <c r="B794" s="40" t="s">
        <v>226</v>
      </c>
      <c r="C794" s="48">
        <f t="shared" si="12"/>
        <v>0</v>
      </c>
      <c r="D794" s="49"/>
      <c r="Q794" s="107" t="s">
        <v>295</v>
      </c>
      <c r="R794" s="112" t="s">
        <v>227</v>
      </c>
      <c r="S794" s="108">
        <v>848.66</v>
      </c>
    </row>
    <row r="795" spans="1:19">
      <c r="A795" s="43" t="s">
        <v>29</v>
      </c>
      <c r="B795" s="40" t="s">
        <v>227</v>
      </c>
      <c r="C795" s="48">
        <f t="shared" si="12"/>
        <v>0</v>
      </c>
      <c r="D795" s="49"/>
      <c r="Q795" s="107" t="s">
        <v>295</v>
      </c>
      <c r="R795" s="112" t="s">
        <v>228</v>
      </c>
      <c r="S795" s="108">
        <v>848.66</v>
      </c>
    </row>
    <row r="796" spans="1:19">
      <c r="A796" s="43" t="s">
        <v>29</v>
      </c>
      <c r="B796" s="40" t="s">
        <v>228</v>
      </c>
      <c r="C796" s="48">
        <f t="shared" si="12"/>
        <v>0</v>
      </c>
      <c r="D796" s="49"/>
      <c r="Q796" s="107" t="s">
        <v>295</v>
      </c>
      <c r="R796" s="112" t="s">
        <v>229</v>
      </c>
      <c r="S796" s="108">
        <v>848.66</v>
      </c>
    </row>
    <row r="797" spans="1:19">
      <c r="A797" s="43" t="s">
        <v>29</v>
      </c>
      <c r="B797" s="40" t="s">
        <v>229</v>
      </c>
      <c r="C797" s="48">
        <f t="shared" si="12"/>
        <v>0</v>
      </c>
      <c r="D797" s="49"/>
      <c r="Q797" s="107" t="s">
        <v>295</v>
      </c>
      <c r="R797" s="112" t="s">
        <v>230</v>
      </c>
      <c r="S797" s="108">
        <v>848.66</v>
      </c>
    </row>
    <row r="798" spans="1:19">
      <c r="A798" s="43" t="s">
        <v>29</v>
      </c>
      <c r="B798" s="40" t="s">
        <v>230</v>
      </c>
      <c r="C798" s="48">
        <f t="shared" si="12"/>
        <v>0</v>
      </c>
      <c r="D798" s="49"/>
      <c r="Q798" s="107" t="s">
        <v>295</v>
      </c>
      <c r="R798" s="112" t="s">
        <v>231</v>
      </c>
      <c r="S798" s="108">
        <v>848.66</v>
      </c>
    </row>
    <row r="799" spans="1:19">
      <c r="A799" s="43" t="s">
        <v>29</v>
      </c>
      <c r="B799" s="40" t="s">
        <v>231</v>
      </c>
      <c r="C799" s="48">
        <f t="shared" si="12"/>
        <v>0</v>
      </c>
      <c r="D799" s="49"/>
      <c r="Q799" s="113" t="s">
        <v>300</v>
      </c>
      <c r="R799" s="37" t="s">
        <v>34</v>
      </c>
      <c r="S799" s="109">
        <v>1401.34</v>
      </c>
    </row>
    <row r="800" spans="1:19">
      <c r="A800" s="44" t="s">
        <v>234</v>
      </c>
      <c r="B800" s="45" t="s">
        <v>34</v>
      </c>
      <c r="C800" s="48">
        <f t="shared" si="12"/>
        <v>0</v>
      </c>
      <c r="D800" s="49"/>
      <c r="Q800" s="113" t="s">
        <v>300</v>
      </c>
      <c r="R800" s="37" t="s">
        <v>33</v>
      </c>
      <c r="S800" s="109">
        <v>1401.34</v>
      </c>
    </row>
    <row r="801" spans="1:19">
      <c r="A801" s="44" t="s">
        <v>234</v>
      </c>
      <c r="B801" s="45" t="s">
        <v>33</v>
      </c>
      <c r="C801" s="48">
        <f t="shared" si="12"/>
        <v>0</v>
      </c>
      <c r="D801" s="49"/>
      <c r="Q801" s="113" t="s">
        <v>300</v>
      </c>
      <c r="R801" s="37" t="s">
        <v>35</v>
      </c>
      <c r="S801" s="109">
        <v>1401.34</v>
      </c>
    </row>
    <row r="802" spans="1:19">
      <c r="A802" s="44" t="s">
        <v>234</v>
      </c>
      <c r="B802" s="45" t="s">
        <v>35</v>
      </c>
      <c r="C802" s="48">
        <f t="shared" si="12"/>
        <v>0</v>
      </c>
      <c r="D802" s="49"/>
      <c r="Q802" s="113" t="s">
        <v>300</v>
      </c>
      <c r="R802" s="37" t="s">
        <v>36</v>
      </c>
      <c r="S802" s="109">
        <v>1401.34</v>
      </c>
    </row>
    <row r="803" spans="1:19">
      <c r="A803" s="44" t="s">
        <v>234</v>
      </c>
      <c r="B803" s="45" t="s">
        <v>36</v>
      </c>
      <c r="C803" s="48">
        <f t="shared" si="12"/>
        <v>0</v>
      </c>
      <c r="D803" s="49"/>
      <c r="Q803" s="113" t="s">
        <v>300</v>
      </c>
      <c r="R803" s="37" t="s">
        <v>37</v>
      </c>
      <c r="S803" s="109">
        <v>1401.34</v>
      </c>
    </row>
    <row r="804" spans="1:19">
      <c r="A804" s="44" t="s">
        <v>234</v>
      </c>
      <c r="B804" s="45" t="s">
        <v>37</v>
      </c>
      <c r="C804" s="48">
        <f t="shared" si="12"/>
        <v>0</v>
      </c>
      <c r="D804" s="49"/>
      <c r="Q804" s="113" t="s">
        <v>300</v>
      </c>
      <c r="R804" s="37" t="s">
        <v>38</v>
      </c>
      <c r="S804" s="109">
        <v>1401.34</v>
      </c>
    </row>
    <row r="805" spans="1:19">
      <c r="A805" s="44" t="s">
        <v>234</v>
      </c>
      <c r="B805" s="45" t="s">
        <v>38</v>
      </c>
      <c r="C805" s="48">
        <f t="shared" si="12"/>
        <v>0</v>
      </c>
      <c r="D805" s="49"/>
      <c r="Q805" s="113" t="s">
        <v>300</v>
      </c>
      <c r="R805" s="37" t="s">
        <v>39</v>
      </c>
      <c r="S805" s="109">
        <v>1401.34</v>
      </c>
    </row>
    <row r="806" spans="1:19">
      <c r="A806" s="44" t="s">
        <v>234</v>
      </c>
      <c r="B806" s="45" t="s">
        <v>39</v>
      </c>
      <c r="C806" s="48">
        <f t="shared" si="12"/>
        <v>0</v>
      </c>
      <c r="D806" s="49"/>
      <c r="Q806" s="113" t="s">
        <v>300</v>
      </c>
      <c r="R806" s="37" t="s">
        <v>40</v>
      </c>
      <c r="S806" s="109">
        <v>1401.34</v>
      </c>
    </row>
    <row r="807" spans="1:19">
      <c r="A807" s="44" t="s">
        <v>234</v>
      </c>
      <c r="B807" s="45" t="s">
        <v>40</v>
      </c>
      <c r="C807" s="48">
        <f t="shared" si="12"/>
        <v>0</v>
      </c>
      <c r="D807" s="49"/>
      <c r="Q807" s="113" t="s">
        <v>300</v>
      </c>
      <c r="R807" s="37" t="s">
        <v>41</v>
      </c>
      <c r="S807" s="109">
        <v>1401.34</v>
      </c>
    </row>
    <row r="808" spans="1:19">
      <c r="A808" s="44" t="s">
        <v>234</v>
      </c>
      <c r="B808" s="45" t="s">
        <v>41</v>
      </c>
      <c r="C808" s="48">
        <f t="shared" si="12"/>
        <v>0</v>
      </c>
      <c r="D808" s="49"/>
      <c r="Q808" s="113" t="s">
        <v>300</v>
      </c>
      <c r="R808" s="37" t="s">
        <v>42</v>
      </c>
      <c r="S808" s="109">
        <v>1401.34</v>
      </c>
    </row>
    <row r="809" spans="1:19">
      <c r="A809" s="44" t="s">
        <v>234</v>
      </c>
      <c r="B809" s="45" t="s">
        <v>42</v>
      </c>
      <c r="C809" s="48">
        <f t="shared" si="12"/>
        <v>0</v>
      </c>
      <c r="D809" s="49"/>
      <c r="Q809" s="113" t="s">
        <v>300</v>
      </c>
      <c r="R809" s="37" t="s">
        <v>43</v>
      </c>
      <c r="S809" s="109">
        <v>1401.34</v>
      </c>
    </row>
    <row r="810" spans="1:19">
      <c r="A810" s="44" t="s">
        <v>234</v>
      </c>
      <c r="B810" s="45" t="s">
        <v>43</v>
      </c>
      <c r="C810" s="48">
        <f t="shared" si="12"/>
        <v>0</v>
      </c>
      <c r="D810" s="49"/>
      <c r="Q810" s="113" t="s">
        <v>300</v>
      </c>
      <c r="R810" s="37" t="s">
        <v>44</v>
      </c>
      <c r="S810" s="109">
        <v>1401.34</v>
      </c>
    </row>
    <row r="811" spans="1:19">
      <c r="A811" s="44" t="s">
        <v>234</v>
      </c>
      <c r="B811" s="45" t="s">
        <v>44</v>
      </c>
      <c r="C811" s="48">
        <f t="shared" si="12"/>
        <v>0</v>
      </c>
      <c r="D811" s="49"/>
      <c r="Q811" s="113" t="s">
        <v>300</v>
      </c>
      <c r="R811" s="37" t="s">
        <v>45</v>
      </c>
      <c r="S811" s="109">
        <v>1401.34</v>
      </c>
    </row>
    <row r="812" spans="1:19">
      <c r="A812" s="44" t="s">
        <v>234</v>
      </c>
      <c r="B812" s="45" t="s">
        <v>45</v>
      </c>
      <c r="C812" s="48">
        <f t="shared" si="12"/>
        <v>0</v>
      </c>
      <c r="D812" s="49"/>
      <c r="Q812" s="113" t="s">
        <v>300</v>
      </c>
      <c r="R812" s="37" t="s">
        <v>46</v>
      </c>
      <c r="S812" s="109">
        <v>1401.34</v>
      </c>
    </row>
    <row r="813" spans="1:19">
      <c r="A813" s="44" t="s">
        <v>234</v>
      </c>
      <c r="B813" s="45" t="s">
        <v>46</v>
      </c>
      <c r="C813" s="48">
        <f t="shared" si="12"/>
        <v>0</v>
      </c>
      <c r="D813" s="49"/>
      <c r="Q813" s="113" t="s">
        <v>300</v>
      </c>
      <c r="R813" s="37" t="s">
        <v>47</v>
      </c>
      <c r="S813" s="109">
        <v>1401.34</v>
      </c>
    </row>
    <row r="814" spans="1:19">
      <c r="A814" s="44" t="s">
        <v>234</v>
      </c>
      <c r="B814" s="45" t="s">
        <v>47</v>
      </c>
      <c r="C814" s="48">
        <f t="shared" si="12"/>
        <v>0</v>
      </c>
      <c r="D814" s="49"/>
      <c r="Q814" s="113" t="s">
        <v>300</v>
      </c>
      <c r="R814" s="37" t="s">
        <v>48</v>
      </c>
      <c r="S814" s="109">
        <v>1401.34</v>
      </c>
    </row>
    <row r="815" spans="1:19">
      <c r="A815" s="44" t="s">
        <v>234</v>
      </c>
      <c r="B815" s="45" t="s">
        <v>48</v>
      </c>
      <c r="C815" s="48">
        <f t="shared" si="12"/>
        <v>0</v>
      </c>
      <c r="D815" s="49"/>
      <c r="Q815" s="113" t="s">
        <v>300</v>
      </c>
      <c r="R815" s="37" t="s">
        <v>49</v>
      </c>
      <c r="S815" s="109">
        <v>1401.34</v>
      </c>
    </row>
    <row r="816" spans="1:19">
      <c r="A816" s="44" t="s">
        <v>234</v>
      </c>
      <c r="B816" s="45" t="s">
        <v>49</v>
      </c>
      <c r="C816" s="48">
        <f t="shared" si="12"/>
        <v>0</v>
      </c>
      <c r="D816" s="49"/>
      <c r="Q816" s="113" t="s">
        <v>300</v>
      </c>
      <c r="R816" s="37" t="s">
        <v>50</v>
      </c>
      <c r="S816" s="109">
        <v>1401.34</v>
      </c>
    </row>
    <row r="817" spans="1:19">
      <c r="A817" s="44" t="s">
        <v>234</v>
      </c>
      <c r="B817" s="45" t="s">
        <v>50</v>
      </c>
      <c r="C817" s="48">
        <f t="shared" si="12"/>
        <v>0</v>
      </c>
      <c r="D817" s="49"/>
      <c r="Q817" s="113" t="s">
        <v>300</v>
      </c>
      <c r="R817" s="37" t="s">
        <v>51</v>
      </c>
      <c r="S817" s="109">
        <v>1401.34</v>
      </c>
    </row>
    <row r="818" spans="1:19">
      <c r="A818" s="44" t="s">
        <v>234</v>
      </c>
      <c r="B818" s="45" t="s">
        <v>51</v>
      </c>
      <c r="C818" s="48">
        <f t="shared" si="12"/>
        <v>0</v>
      </c>
      <c r="D818" s="49"/>
      <c r="Q818" s="113" t="s">
        <v>300</v>
      </c>
      <c r="R818" s="37" t="s">
        <v>52</v>
      </c>
      <c r="S818" s="109">
        <v>1401.34</v>
      </c>
    </row>
    <row r="819" spans="1:19">
      <c r="A819" s="44" t="s">
        <v>234</v>
      </c>
      <c r="B819" s="45" t="s">
        <v>52</v>
      </c>
      <c r="C819" s="48">
        <f t="shared" si="12"/>
        <v>0</v>
      </c>
      <c r="D819" s="49"/>
      <c r="Q819" s="113" t="s">
        <v>300</v>
      </c>
      <c r="R819" s="37" t="s">
        <v>53</v>
      </c>
      <c r="S819" s="109">
        <v>1401.34</v>
      </c>
    </row>
    <row r="820" spans="1:19">
      <c r="A820" s="44" t="s">
        <v>234</v>
      </c>
      <c r="B820" s="45" t="s">
        <v>53</v>
      </c>
      <c r="C820" s="48">
        <f t="shared" si="12"/>
        <v>0</v>
      </c>
      <c r="D820" s="49"/>
      <c r="Q820" s="113" t="s">
        <v>300</v>
      </c>
      <c r="R820" s="37" t="s">
        <v>54</v>
      </c>
      <c r="S820" s="109">
        <v>1401.34</v>
      </c>
    </row>
    <row r="821" spans="1:19">
      <c r="A821" s="44" t="s">
        <v>234</v>
      </c>
      <c r="B821" s="45" t="s">
        <v>54</v>
      </c>
      <c r="C821" s="48">
        <f t="shared" si="12"/>
        <v>0</v>
      </c>
      <c r="D821" s="49"/>
      <c r="Q821" s="113" t="s">
        <v>300</v>
      </c>
      <c r="R821" s="37" t="s">
        <v>55</v>
      </c>
      <c r="S821" s="109">
        <v>1401.34</v>
      </c>
    </row>
    <row r="822" spans="1:19">
      <c r="A822" s="44" t="s">
        <v>234</v>
      </c>
      <c r="B822" s="45" t="s">
        <v>55</v>
      </c>
      <c r="C822" s="48">
        <f t="shared" si="12"/>
        <v>0</v>
      </c>
      <c r="D822" s="49"/>
      <c r="Q822" s="113" t="s">
        <v>300</v>
      </c>
      <c r="R822" s="37" t="s">
        <v>56</v>
      </c>
      <c r="S822" s="109">
        <v>1401.34</v>
      </c>
    </row>
    <row r="823" spans="1:19">
      <c r="A823" s="44" t="s">
        <v>234</v>
      </c>
      <c r="B823" s="45" t="s">
        <v>56</v>
      </c>
      <c r="C823" s="48">
        <f t="shared" si="12"/>
        <v>0</v>
      </c>
      <c r="D823" s="49"/>
      <c r="Q823" s="113" t="s">
        <v>300</v>
      </c>
      <c r="R823" s="37" t="s">
        <v>57</v>
      </c>
      <c r="S823" s="109">
        <v>1401.34</v>
      </c>
    </row>
    <row r="824" spans="1:19">
      <c r="A824" s="44" t="s">
        <v>234</v>
      </c>
      <c r="B824" s="45" t="s">
        <v>57</v>
      </c>
      <c r="C824" s="48">
        <f t="shared" si="12"/>
        <v>0</v>
      </c>
      <c r="D824" s="49"/>
      <c r="Q824" s="113" t="s">
        <v>300</v>
      </c>
      <c r="R824" s="37" t="s">
        <v>58</v>
      </c>
      <c r="S824" s="109">
        <v>1401.34</v>
      </c>
    </row>
    <row r="825" spans="1:19">
      <c r="A825" s="44" t="s">
        <v>234</v>
      </c>
      <c r="B825" s="45" t="s">
        <v>58</v>
      </c>
      <c r="C825" s="48">
        <f t="shared" si="12"/>
        <v>0</v>
      </c>
      <c r="D825" s="49"/>
      <c r="Q825" s="113" t="s">
        <v>300</v>
      </c>
      <c r="R825" s="37" t="s">
        <v>59</v>
      </c>
      <c r="S825" s="109">
        <v>1401.34</v>
      </c>
    </row>
    <row r="826" spans="1:19">
      <c r="A826" s="44" t="s">
        <v>234</v>
      </c>
      <c r="B826" s="45" t="s">
        <v>59</v>
      </c>
      <c r="C826" s="48">
        <f t="shared" si="12"/>
        <v>0</v>
      </c>
      <c r="D826" s="49"/>
      <c r="Q826" s="113" t="s">
        <v>300</v>
      </c>
      <c r="R826" s="37" t="s">
        <v>60</v>
      </c>
      <c r="S826" s="109">
        <v>1401.34</v>
      </c>
    </row>
    <row r="827" spans="1:19">
      <c r="A827" s="44" t="s">
        <v>234</v>
      </c>
      <c r="B827" s="45" t="s">
        <v>60</v>
      </c>
      <c r="C827" s="48">
        <f t="shared" si="12"/>
        <v>0</v>
      </c>
      <c r="D827" s="49"/>
      <c r="Q827" s="113" t="s">
        <v>300</v>
      </c>
      <c r="R827" s="37" t="s">
        <v>61</v>
      </c>
      <c r="S827" s="109">
        <v>1401.34</v>
      </c>
    </row>
    <row r="828" spans="1:19">
      <c r="A828" s="44" t="s">
        <v>234</v>
      </c>
      <c r="B828" s="45" t="s">
        <v>61</v>
      </c>
      <c r="C828" s="48">
        <f t="shared" si="12"/>
        <v>0</v>
      </c>
      <c r="D828" s="49"/>
      <c r="Q828" s="113" t="s">
        <v>300</v>
      </c>
      <c r="R828" s="37" t="s">
        <v>62</v>
      </c>
      <c r="S828" s="109">
        <v>1401.34</v>
      </c>
    </row>
    <row r="829" spans="1:19">
      <c r="A829" s="44" t="s">
        <v>234</v>
      </c>
      <c r="B829" s="45" t="s">
        <v>62</v>
      </c>
      <c r="C829" s="48">
        <f t="shared" si="12"/>
        <v>0</v>
      </c>
      <c r="D829" s="49"/>
      <c r="Q829" s="113" t="s">
        <v>300</v>
      </c>
      <c r="R829" s="37" t="s">
        <v>63</v>
      </c>
      <c r="S829" s="109">
        <v>1401.34</v>
      </c>
    </row>
    <row r="830" spans="1:19">
      <c r="A830" s="44" t="s">
        <v>234</v>
      </c>
      <c r="B830" s="45" t="s">
        <v>63</v>
      </c>
      <c r="C830" s="48">
        <f t="shared" si="12"/>
        <v>0</v>
      </c>
      <c r="D830" s="49"/>
      <c r="Q830" s="113" t="s">
        <v>300</v>
      </c>
      <c r="R830" s="37" t="s">
        <v>64</v>
      </c>
      <c r="S830" s="109">
        <v>1401.34</v>
      </c>
    </row>
    <row r="831" spans="1:19">
      <c r="A831" s="44" t="s">
        <v>234</v>
      </c>
      <c r="B831" s="45" t="s">
        <v>64</v>
      </c>
      <c r="C831" s="48">
        <f t="shared" si="12"/>
        <v>0</v>
      </c>
      <c r="D831" s="49"/>
      <c r="Q831" s="113" t="s">
        <v>300</v>
      </c>
      <c r="R831" s="37" t="s">
        <v>65</v>
      </c>
      <c r="S831" s="109">
        <v>1401.34</v>
      </c>
    </row>
    <row r="832" spans="1:19">
      <c r="A832" s="44" t="s">
        <v>234</v>
      </c>
      <c r="B832" s="45" t="s">
        <v>65</v>
      </c>
      <c r="C832" s="48">
        <f t="shared" si="12"/>
        <v>0</v>
      </c>
      <c r="D832" s="49"/>
      <c r="Q832" s="113" t="s">
        <v>300</v>
      </c>
      <c r="R832" s="37" t="s">
        <v>66</v>
      </c>
      <c r="S832" s="109">
        <v>1401.34</v>
      </c>
    </row>
    <row r="833" spans="1:19">
      <c r="A833" s="44" t="s">
        <v>234</v>
      </c>
      <c r="B833" s="45" t="s">
        <v>66</v>
      </c>
      <c r="C833" s="48">
        <f t="shared" si="12"/>
        <v>0</v>
      </c>
      <c r="D833" s="49"/>
      <c r="Q833" s="113" t="s">
        <v>300</v>
      </c>
      <c r="R833" s="37" t="s">
        <v>67</v>
      </c>
      <c r="S833" s="109">
        <v>1401.34</v>
      </c>
    </row>
    <row r="834" spans="1:19">
      <c r="A834" s="44" t="s">
        <v>234</v>
      </c>
      <c r="B834" s="45" t="s">
        <v>67</v>
      </c>
      <c r="C834" s="48">
        <f t="shared" si="12"/>
        <v>0</v>
      </c>
      <c r="D834" s="49"/>
      <c r="Q834" s="113" t="s">
        <v>300</v>
      </c>
      <c r="R834" s="37" t="s">
        <v>68</v>
      </c>
      <c r="S834" s="109">
        <v>1401.34</v>
      </c>
    </row>
    <row r="835" spans="1:19">
      <c r="A835" s="44" t="s">
        <v>234</v>
      </c>
      <c r="B835" s="45" t="s">
        <v>68</v>
      </c>
      <c r="C835" s="48">
        <f t="shared" si="12"/>
        <v>0</v>
      </c>
      <c r="D835" s="49"/>
      <c r="Q835" s="113" t="s">
        <v>300</v>
      </c>
      <c r="R835" s="37" t="s">
        <v>69</v>
      </c>
      <c r="S835" s="109">
        <v>1401.34</v>
      </c>
    </row>
    <row r="836" spans="1:19">
      <c r="A836" s="44" t="s">
        <v>234</v>
      </c>
      <c r="B836" s="45" t="s">
        <v>69</v>
      </c>
      <c r="C836" s="48">
        <f t="shared" ref="C836:C899" si="13">D836/1.2</f>
        <v>0</v>
      </c>
      <c r="D836" s="49"/>
      <c r="Q836" s="113" t="s">
        <v>300</v>
      </c>
      <c r="R836" s="37" t="s">
        <v>70</v>
      </c>
      <c r="S836" s="109">
        <v>1401.34</v>
      </c>
    </row>
    <row r="837" spans="1:19">
      <c r="A837" s="44" t="s">
        <v>234</v>
      </c>
      <c r="B837" s="45" t="s">
        <v>70</v>
      </c>
      <c r="C837" s="48">
        <f t="shared" si="13"/>
        <v>0</v>
      </c>
      <c r="D837" s="49"/>
      <c r="Q837" s="113" t="s">
        <v>300</v>
      </c>
      <c r="R837" s="37" t="s">
        <v>71</v>
      </c>
      <c r="S837" s="109">
        <v>1401.34</v>
      </c>
    </row>
    <row r="838" spans="1:19">
      <c r="A838" s="44" t="s">
        <v>234</v>
      </c>
      <c r="B838" s="45" t="s">
        <v>71</v>
      </c>
      <c r="C838" s="48">
        <f t="shared" si="13"/>
        <v>0</v>
      </c>
      <c r="D838" s="49"/>
      <c r="Q838" s="113" t="s">
        <v>300</v>
      </c>
      <c r="R838" s="37" t="s">
        <v>72</v>
      </c>
      <c r="S838" s="109">
        <v>1401.34</v>
      </c>
    </row>
    <row r="839" spans="1:19">
      <c r="A839" s="44" t="s">
        <v>234</v>
      </c>
      <c r="B839" s="45" t="s">
        <v>72</v>
      </c>
      <c r="C839" s="48">
        <f t="shared" si="13"/>
        <v>0</v>
      </c>
      <c r="D839" s="49"/>
      <c r="Q839" s="113" t="s">
        <v>300</v>
      </c>
      <c r="R839" s="37" t="s">
        <v>73</v>
      </c>
      <c r="S839" s="109">
        <v>1401.34</v>
      </c>
    </row>
    <row r="840" spans="1:19">
      <c r="A840" s="44" t="s">
        <v>234</v>
      </c>
      <c r="B840" s="45" t="s">
        <v>73</v>
      </c>
      <c r="C840" s="48">
        <f t="shared" si="13"/>
        <v>0</v>
      </c>
      <c r="D840" s="49"/>
      <c r="Q840" s="113" t="s">
        <v>300</v>
      </c>
      <c r="R840" s="37" t="s">
        <v>74</v>
      </c>
      <c r="S840" s="109">
        <v>1401.34</v>
      </c>
    </row>
    <row r="841" spans="1:19">
      <c r="A841" s="44" t="s">
        <v>234</v>
      </c>
      <c r="B841" s="45" t="s">
        <v>74</v>
      </c>
      <c r="C841" s="48">
        <f t="shared" si="13"/>
        <v>0</v>
      </c>
      <c r="D841" s="49"/>
      <c r="Q841" s="113" t="s">
        <v>300</v>
      </c>
      <c r="R841" s="37" t="s">
        <v>75</v>
      </c>
      <c r="S841" s="109">
        <v>1401.34</v>
      </c>
    </row>
    <row r="842" spans="1:19">
      <c r="A842" s="44" t="s">
        <v>234</v>
      </c>
      <c r="B842" s="45" t="s">
        <v>75</v>
      </c>
      <c r="C842" s="48">
        <f t="shared" si="13"/>
        <v>0</v>
      </c>
      <c r="D842" s="49"/>
      <c r="Q842" s="113" t="s">
        <v>300</v>
      </c>
      <c r="R842" s="37" t="s">
        <v>76</v>
      </c>
      <c r="S842" s="109">
        <v>1401.34</v>
      </c>
    </row>
    <row r="843" spans="1:19">
      <c r="A843" s="44" t="s">
        <v>234</v>
      </c>
      <c r="B843" s="45" t="s">
        <v>76</v>
      </c>
      <c r="C843" s="48">
        <f t="shared" si="13"/>
        <v>0</v>
      </c>
      <c r="D843" s="49"/>
      <c r="Q843" s="113" t="s">
        <v>300</v>
      </c>
      <c r="R843" s="37" t="s">
        <v>77</v>
      </c>
      <c r="S843" s="109">
        <v>1401.34</v>
      </c>
    </row>
    <row r="844" spans="1:19">
      <c r="A844" s="44" t="s">
        <v>234</v>
      </c>
      <c r="B844" s="45" t="s">
        <v>77</v>
      </c>
      <c r="C844" s="48">
        <f t="shared" si="13"/>
        <v>0</v>
      </c>
      <c r="D844" s="49"/>
      <c r="Q844" s="113" t="s">
        <v>300</v>
      </c>
      <c r="R844" s="37" t="s">
        <v>78</v>
      </c>
      <c r="S844" s="109">
        <v>1401.34</v>
      </c>
    </row>
    <row r="845" spans="1:19">
      <c r="A845" s="44" t="s">
        <v>234</v>
      </c>
      <c r="B845" s="45" t="s">
        <v>78</v>
      </c>
      <c r="C845" s="48">
        <f t="shared" si="13"/>
        <v>0</v>
      </c>
      <c r="D845" s="49"/>
      <c r="Q845" s="113" t="s">
        <v>300</v>
      </c>
      <c r="R845" s="37" t="s">
        <v>79</v>
      </c>
      <c r="S845" s="109">
        <v>1401.34</v>
      </c>
    </row>
    <row r="846" spans="1:19">
      <c r="A846" s="44" t="s">
        <v>234</v>
      </c>
      <c r="B846" s="45" t="s">
        <v>79</v>
      </c>
      <c r="C846" s="48">
        <f t="shared" si="13"/>
        <v>0</v>
      </c>
      <c r="D846" s="49"/>
      <c r="Q846" s="113" t="s">
        <v>300</v>
      </c>
      <c r="R846" s="37" t="s">
        <v>80</v>
      </c>
      <c r="S846" s="109">
        <v>1401.34</v>
      </c>
    </row>
    <row r="847" spans="1:19">
      <c r="A847" s="44" t="s">
        <v>234</v>
      </c>
      <c r="B847" s="45" t="s">
        <v>80</v>
      </c>
      <c r="C847" s="48">
        <f t="shared" si="13"/>
        <v>0</v>
      </c>
      <c r="D847" s="49"/>
      <c r="Q847" s="113" t="s">
        <v>300</v>
      </c>
      <c r="R847" s="37" t="s">
        <v>81</v>
      </c>
      <c r="S847" s="109">
        <v>1401.34</v>
      </c>
    </row>
    <row r="848" spans="1:19">
      <c r="A848" s="44" t="s">
        <v>234</v>
      </c>
      <c r="B848" s="45" t="s">
        <v>81</v>
      </c>
      <c r="C848" s="48">
        <f t="shared" si="13"/>
        <v>0</v>
      </c>
      <c r="D848" s="49"/>
      <c r="Q848" s="113" t="s">
        <v>300</v>
      </c>
      <c r="R848" s="37" t="s">
        <v>83</v>
      </c>
      <c r="S848" s="109">
        <v>1401.34</v>
      </c>
    </row>
    <row r="849" spans="1:19">
      <c r="A849" s="44" t="s">
        <v>234</v>
      </c>
      <c r="B849" s="45" t="s">
        <v>83</v>
      </c>
      <c r="C849" s="48">
        <f t="shared" si="13"/>
        <v>0</v>
      </c>
      <c r="D849" s="49"/>
      <c r="Q849" s="113" t="s">
        <v>300</v>
      </c>
      <c r="R849" s="37" t="s">
        <v>84</v>
      </c>
      <c r="S849" s="109">
        <v>1401.34</v>
      </c>
    </row>
    <row r="850" spans="1:19">
      <c r="A850" s="44" t="s">
        <v>234</v>
      </c>
      <c r="B850" s="45" t="s">
        <v>84</v>
      </c>
      <c r="C850" s="48">
        <f t="shared" si="13"/>
        <v>0</v>
      </c>
      <c r="D850" s="49"/>
      <c r="Q850" s="113" t="s">
        <v>300</v>
      </c>
      <c r="R850" s="37" t="s">
        <v>85</v>
      </c>
      <c r="S850" s="109">
        <v>1401.34</v>
      </c>
    </row>
    <row r="851" spans="1:19">
      <c r="A851" s="44" t="s">
        <v>234</v>
      </c>
      <c r="B851" s="45" t="s">
        <v>85</v>
      </c>
      <c r="C851" s="48">
        <f t="shared" si="13"/>
        <v>0</v>
      </c>
      <c r="D851" s="49"/>
      <c r="Q851" s="113" t="s">
        <v>300</v>
      </c>
      <c r="R851" s="37" t="s">
        <v>86</v>
      </c>
      <c r="S851" s="109">
        <v>1401.34</v>
      </c>
    </row>
    <row r="852" spans="1:19">
      <c r="A852" s="44" t="s">
        <v>234</v>
      </c>
      <c r="B852" s="45" t="s">
        <v>86</v>
      </c>
      <c r="C852" s="48">
        <f t="shared" si="13"/>
        <v>0</v>
      </c>
      <c r="D852" s="49"/>
      <c r="Q852" s="113" t="s">
        <v>300</v>
      </c>
      <c r="R852" s="37" t="s">
        <v>87</v>
      </c>
      <c r="S852" s="109">
        <v>1401.34</v>
      </c>
    </row>
    <row r="853" spans="1:19">
      <c r="A853" s="44" t="s">
        <v>234</v>
      </c>
      <c r="B853" s="45" t="s">
        <v>87</v>
      </c>
      <c r="C853" s="48">
        <f t="shared" si="13"/>
        <v>0</v>
      </c>
      <c r="D853" s="49"/>
      <c r="Q853" s="113" t="s">
        <v>300</v>
      </c>
      <c r="R853" s="37" t="s">
        <v>88</v>
      </c>
      <c r="S853" s="109">
        <v>1401.34</v>
      </c>
    </row>
    <row r="854" spans="1:19">
      <c r="A854" s="44" t="s">
        <v>234</v>
      </c>
      <c r="B854" s="45" t="s">
        <v>88</v>
      </c>
      <c r="C854" s="48">
        <f t="shared" si="13"/>
        <v>0</v>
      </c>
      <c r="D854" s="49"/>
      <c r="Q854" s="113" t="s">
        <v>300</v>
      </c>
      <c r="R854" s="37" t="s">
        <v>89</v>
      </c>
      <c r="S854" s="109">
        <v>1401.34</v>
      </c>
    </row>
    <row r="855" spans="1:19">
      <c r="A855" s="44" t="s">
        <v>234</v>
      </c>
      <c r="B855" s="45" t="s">
        <v>89</v>
      </c>
      <c r="C855" s="48">
        <f t="shared" si="13"/>
        <v>0</v>
      </c>
      <c r="D855" s="49"/>
      <c r="Q855" s="113" t="s">
        <v>300</v>
      </c>
      <c r="R855" s="37" t="s">
        <v>90</v>
      </c>
      <c r="S855" s="109">
        <v>1401.34</v>
      </c>
    </row>
    <row r="856" spans="1:19">
      <c r="A856" s="44" t="s">
        <v>234</v>
      </c>
      <c r="B856" s="45" t="s">
        <v>90</v>
      </c>
      <c r="C856" s="48">
        <f t="shared" si="13"/>
        <v>0</v>
      </c>
      <c r="D856" s="49"/>
      <c r="Q856" s="113" t="s">
        <v>300</v>
      </c>
      <c r="R856" s="37" t="s">
        <v>91</v>
      </c>
      <c r="S856" s="109">
        <v>1401.34</v>
      </c>
    </row>
    <row r="857" spans="1:19">
      <c r="A857" s="44" t="s">
        <v>234</v>
      </c>
      <c r="B857" s="45" t="s">
        <v>91</v>
      </c>
      <c r="C857" s="48">
        <f t="shared" si="13"/>
        <v>0</v>
      </c>
      <c r="D857" s="49"/>
      <c r="Q857" s="113" t="s">
        <v>300</v>
      </c>
      <c r="R857" s="37" t="s">
        <v>82</v>
      </c>
      <c r="S857" s="109">
        <v>1401.34</v>
      </c>
    </row>
    <row r="858" spans="1:19">
      <c r="A858" s="44" t="s">
        <v>234</v>
      </c>
      <c r="B858" s="45" t="s">
        <v>82</v>
      </c>
      <c r="C858" s="48">
        <f t="shared" si="13"/>
        <v>0</v>
      </c>
      <c r="D858" s="49"/>
      <c r="Q858" s="113" t="s">
        <v>300</v>
      </c>
      <c r="R858" s="37" t="s">
        <v>92</v>
      </c>
      <c r="S858" s="109">
        <v>1401.34</v>
      </c>
    </row>
    <row r="859" spans="1:19">
      <c r="A859" s="44" t="s">
        <v>234</v>
      </c>
      <c r="B859" s="45" t="s">
        <v>92</v>
      </c>
      <c r="C859" s="48">
        <f t="shared" si="13"/>
        <v>0</v>
      </c>
      <c r="D859" s="49"/>
      <c r="Q859" s="113" t="s">
        <v>300</v>
      </c>
      <c r="R859" s="37" t="s">
        <v>93</v>
      </c>
      <c r="S859" s="109">
        <v>1401.34</v>
      </c>
    </row>
    <row r="860" spans="1:19">
      <c r="A860" s="44" t="s">
        <v>234</v>
      </c>
      <c r="B860" s="45" t="s">
        <v>93</v>
      </c>
      <c r="C860" s="48">
        <f t="shared" si="13"/>
        <v>0</v>
      </c>
      <c r="D860" s="49"/>
      <c r="Q860" s="113" t="s">
        <v>300</v>
      </c>
      <c r="R860" s="37" t="s">
        <v>235</v>
      </c>
      <c r="S860" s="109">
        <v>1401.34</v>
      </c>
    </row>
    <row r="861" spans="1:19">
      <c r="A861" s="44" t="s">
        <v>234</v>
      </c>
      <c r="B861" s="45" t="s">
        <v>94</v>
      </c>
      <c r="C861" s="48">
        <f t="shared" si="13"/>
        <v>0</v>
      </c>
      <c r="D861" s="49"/>
      <c r="Q861" s="113" t="s">
        <v>300</v>
      </c>
      <c r="R861" s="37" t="s">
        <v>95</v>
      </c>
      <c r="S861" s="109">
        <v>1401.34</v>
      </c>
    </row>
    <row r="862" spans="1:19">
      <c r="A862" s="44" t="s">
        <v>234</v>
      </c>
      <c r="B862" s="45" t="s">
        <v>95</v>
      </c>
      <c r="C862" s="48">
        <f t="shared" si="13"/>
        <v>0</v>
      </c>
      <c r="D862" s="49"/>
      <c r="Q862" s="113" t="s">
        <v>300</v>
      </c>
      <c r="R862" s="37" t="s">
        <v>96</v>
      </c>
      <c r="S862" s="109">
        <v>1401.34</v>
      </c>
    </row>
    <row r="863" spans="1:19">
      <c r="A863" s="44" t="s">
        <v>234</v>
      </c>
      <c r="B863" s="45" t="s">
        <v>96</v>
      </c>
      <c r="C863" s="48">
        <f t="shared" si="13"/>
        <v>0</v>
      </c>
      <c r="D863" s="49"/>
      <c r="Q863" s="113" t="s">
        <v>300</v>
      </c>
      <c r="R863" s="37" t="s">
        <v>97</v>
      </c>
      <c r="S863" s="109">
        <v>1401.34</v>
      </c>
    </row>
    <row r="864" spans="1:19">
      <c r="A864" s="44" t="s">
        <v>234</v>
      </c>
      <c r="B864" s="45" t="s">
        <v>97</v>
      </c>
      <c r="C864" s="48">
        <f t="shared" si="13"/>
        <v>0</v>
      </c>
      <c r="D864" s="49"/>
      <c r="Q864" s="113" t="s">
        <v>300</v>
      </c>
      <c r="R864" s="37" t="s">
        <v>98</v>
      </c>
      <c r="S864" s="109">
        <v>1401.34</v>
      </c>
    </row>
    <row r="865" spans="1:19">
      <c r="A865" s="44" t="s">
        <v>234</v>
      </c>
      <c r="B865" s="45" t="s">
        <v>98</v>
      </c>
      <c r="C865" s="48">
        <f t="shared" si="13"/>
        <v>0</v>
      </c>
      <c r="D865" s="49"/>
      <c r="Q865" s="113" t="s">
        <v>300</v>
      </c>
      <c r="R865" s="37" t="s">
        <v>99</v>
      </c>
      <c r="S865" s="109">
        <v>1401.34</v>
      </c>
    </row>
    <row r="866" spans="1:19">
      <c r="A866" s="44" t="s">
        <v>234</v>
      </c>
      <c r="B866" s="45" t="s">
        <v>99</v>
      </c>
      <c r="C866" s="48">
        <f t="shared" si="13"/>
        <v>0</v>
      </c>
      <c r="D866" s="49"/>
      <c r="Q866" s="113" t="s">
        <v>300</v>
      </c>
      <c r="R866" s="37" t="s">
        <v>100</v>
      </c>
      <c r="S866" s="109">
        <v>1401.34</v>
      </c>
    </row>
    <row r="867" spans="1:19">
      <c r="A867" s="44" t="s">
        <v>234</v>
      </c>
      <c r="B867" s="45" t="s">
        <v>100</v>
      </c>
      <c r="C867" s="48">
        <f t="shared" si="13"/>
        <v>0</v>
      </c>
      <c r="D867" s="49"/>
      <c r="Q867" s="113" t="s">
        <v>300</v>
      </c>
      <c r="R867" s="37" t="s">
        <v>101</v>
      </c>
      <c r="S867" s="109">
        <v>1401.34</v>
      </c>
    </row>
    <row r="868" spans="1:19">
      <c r="A868" s="44" t="s">
        <v>234</v>
      </c>
      <c r="B868" s="45" t="s">
        <v>101</v>
      </c>
      <c r="C868" s="48">
        <f t="shared" si="13"/>
        <v>0</v>
      </c>
      <c r="D868" s="49"/>
      <c r="Q868" s="113" t="s">
        <v>300</v>
      </c>
      <c r="R868" s="37" t="s">
        <v>102</v>
      </c>
      <c r="S868" s="109">
        <v>1401.34</v>
      </c>
    </row>
    <row r="869" spans="1:19">
      <c r="A869" s="44" t="s">
        <v>234</v>
      </c>
      <c r="B869" s="45" t="s">
        <v>102</v>
      </c>
      <c r="C869" s="48">
        <f t="shared" si="13"/>
        <v>0</v>
      </c>
      <c r="D869" s="49"/>
      <c r="Q869" s="113" t="s">
        <v>300</v>
      </c>
      <c r="R869" s="37" t="s">
        <v>103</v>
      </c>
      <c r="S869" s="109">
        <v>1401.34</v>
      </c>
    </row>
    <row r="870" spans="1:19">
      <c r="A870" s="44" t="s">
        <v>234</v>
      </c>
      <c r="B870" s="45" t="s">
        <v>103</v>
      </c>
      <c r="C870" s="48">
        <f t="shared" si="13"/>
        <v>0</v>
      </c>
      <c r="D870" s="49"/>
      <c r="Q870" s="113" t="s">
        <v>300</v>
      </c>
      <c r="R870" s="37" t="s">
        <v>104</v>
      </c>
      <c r="S870" s="109">
        <v>1401.34</v>
      </c>
    </row>
    <row r="871" spans="1:19">
      <c r="A871" s="44" t="s">
        <v>234</v>
      </c>
      <c r="B871" s="45" t="s">
        <v>104</v>
      </c>
      <c r="C871" s="48">
        <f t="shared" si="13"/>
        <v>0</v>
      </c>
      <c r="D871" s="49"/>
      <c r="Q871" s="113" t="s">
        <v>300</v>
      </c>
      <c r="R871" s="37" t="s">
        <v>105</v>
      </c>
      <c r="S871" s="109">
        <v>1401.34</v>
      </c>
    </row>
    <row r="872" spans="1:19">
      <c r="A872" s="44" t="s">
        <v>234</v>
      </c>
      <c r="B872" s="45" t="s">
        <v>105</v>
      </c>
      <c r="C872" s="48">
        <f t="shared" si="13"/>
        <v>0</v>
      </c>
      <c r="D872" s="49"/>
      <c r="Q872" s="113" t="s">
        <v>300</v>
      </c>
      <c r="R872" s="37" t="s">
        <v>106</v>
      </c>
      <c r="S872" s="109">
        <v>1401.34</v>
      </c>
    </row>
    <row r="873" spans="1:19">
      <c r="A873" s="44" t="s">
        <v>234</v>
      </c>
      <c r="B873" s="45" t="s">
        <v>106</v>
      </c>
      <c r="C873" s="48">
        <f t="shared" si="13"/>
        <v>0</v>
      </c>
      <c r="D873" s="49"/>
      <c r="Q873" s="113" t="s">
        <v>300</v>
      </c>
      <c r="R873" s="37" t="s">
        <v>107</v>
      </c>
      <c r="S873" s="109">
        <v>1401.34</v>
      </c>
    </row>
    <row r="874" spans="1:19">
      <c r="A874" s="44" t="s">
        <v>234</v>
      </c>
      <c r="B874" s="45" t="s">
        <v>107</v>
      </c>
      <c r="C874" s="48">
        <f t="shared" si="13"/>
        <v>0</v>
      </c>
      <c r="D874" s="49"/>
      <c r="Q874" s="113" t="s">
        <v>300</v>
      </c>
      <c r="R874" s="37" t="s">
        <v>108</v>
      </c>
      <c r="S874" s="109">
        <v>1401.34</v>
      </c>
    </row>
    <row r="875" spans="1:19">
      <c r="A875" s="44" t="s">
        <v>234</v>
      </c>
      <c r="B875" s="45" t="s">
        <v>108</v>
      </c>
      <c r="C875" s="48">
        <f t="shared" si="13"/>
        <v>0</v>
      </c>
      <c r="D875" s="49"/>
      <c r="Q875" s="113" t="s">
        <v>300</v>
      </c>
      <c r="R875" s="37" t="s">
        <v>109</v>
      </c>
      <c r="S875" s="109">
        <v>1401.34</v>
      </c>
    </row>
    <row r="876" spans="1:19">
      <c r="A876" s="44" t="s">
        <v>234</v>
      </c>
      <c r="B876" s="45" t="s">
        <v>109</v>
      </c>
      <c r="C876" s="48">
        <f t="shared" si="13"/>
        <v>0</v>
      </c>
      <c r="D876" s="49"/>
      <c r="Q876" s="113" t="s">
        <v>300</v>
      </c>
      <c r="R876" s="37" t="s">
        <v>110</v>
      </c>
      <c r="S876" s="109">
        <v>1401.34</v>
      </c>
    </row>
    <row r="877" spans="1:19">
      <c r="A877" s="44" t="s">
        <v>234</v>
      </c>
      <c r="B877" s="45" t="s">
        <v>110</v>
      </c>
      <c r="C877" s="48">
        <f t="shared" si="13"/>
        <v>0</v>
      </c>
      <c r="D877" s="49"/>
      <c r="Q877" s="113" t="s">
        <v>300</v>
      </c>
      <c r="R877" s="37" t="s">
        <v>111</v>
      </c>
      <c r="S877" s="109">
        <v>1401.34</v>
      </c>
    </row>
    <row r="878" spans="1:19">
      <c r="A878" s="44" t="s">
        <v>234</v>
      </c>
      <c r="B878" s="45" t="s">
        <v>111</v>
      </c>
      <c r="C878" s="48">
        <f t="shared" si="13"/>
        <v>0</v>
      </c>
      <c r="D878" s="49"/>
      <c r="Q878" s="113" t="s">
        <v>300</v>
      </c>
      <c r="R878" s="37" t="s">
        <v>112</v>
      </c>
      <c r="S878" s="109">
        <v>1401.34</v>
      </c>
    </row>
    <row r="879" spans="1:19">
      <c r="A879" s="44" t="s">
        <v>234</v>
      </c>
      <c r="B879" s="45" t="s">
        <v>112</v>
      </c>
      <c r="C879" s="48">
        <f t="shared" si="13"/>
        <v>0</v>
      </c>
      <c r="D879" s="49"/>
      <c r="Q879" s="113" t="s">
        <v>300</v>
      </c>
      <c r="R879" s="37" t="s">
        <v>113</v>
      </c>
      <c r="S879" s="109">
        <v>1401.34</v>
      </c>
    </row>
    <row r="880" spans="1:19">
      <c r="A880" s="44" t="s">
        <v>234</v>
      </c>
      <c r="B880" s="45" t="s">
        <v>113</v>
      </c>
      <c r="C880" s="48">
        <f t="shared" si="13"/>
        <v>0</v>
      </c>
      <c r="D880" s="49"/>
      <c r="Q880" s="113" t="s">
        <v>300</v>
      </c>
      <c r="R880" s="37" t="s">
        <v>114</v>
      </c>
      <c r="S880" s="109">
        <v>1401.34</v>
      </c>
    </row>
    <row r="881" spans="1:19">
      <c r="A881" s="44" t="s">
        <v>234</v>
      </c>
      <c r="B881" s="45" t="s">
        <v>114</v>
      </c>
      <c r="C881" s="48">
        <f t="shared" si="13"/>
        <v>0</v>
      </c>
      <c r="D881" s="49"/>
      <c r="Q881" s="113" t="s">
        <v>300</v>
      </c>
      <c r="R881" s="37" t="s">
        <v>115</v>
      </c>
      <c r="S881" s="109">
        <v>1401.34</v>
      </c>
    </row>
    <row r="882" spans="1:19">
      <c r="A882" s="44" t="s">
        <v>234</v>
      </c>
      <c r="B882" s="45" t="s">
        <v>115</v>
      </c>
      <c r="C882" s="48">
        <f t="shared" si="13"/>
        <v>0</v>
      </c>
      <c r="D882" s="49"/>
      <c r="Q882" s="113" t="s">
        <v>300</v>
      </c>
      <c r="R882" s="37" t="s">
        <v>116</v>
      </c>
      <c r="S882" s="109">
        <v>1401.34</v>
      </c>
    </row>
    <row r="883" spans="1:19">
      <c r="A883" s="44" t="s">
        <v>234</v>
      </c>
      <c r="B883" s="45" t="s">
        <v>116</v>
      </c>
      <c r="C883" s="48">
        <f t="shared" si="13"/>
        <v>0</v>
      </c>
      <c r="D883" s="49"/>
      <c r="Q883" s="113" t="s">
        <v>300</v>
      </c>
      <c r="R883" s="37" t="s">
        <v>117</v>
      </c>
      <c r="S883" s="109">
        <v>1401.34</v>
      </c>
    </row>
    <row r="884" spans="1:19">
      <c r="A884" s="44" t="s">
        <v>234</v>
      </c>
      <c r="B884" s="45" t="s">
        <v>117</v>
      </c>
      <c r="C884" s="48">
        <f t="shared" si="13"/>
        <v>0</v>
      </c>
      <c r="D884" s="49"/>
      <c r="Q884" s="113" t="s">
        <v>300</v>
      </c>
      <c r="R884" s="37" t="s">
        <v>118</v>
      </c>
      <c r="S884" s="109">
        <v>1401.34</v>
      </c>
    </row>
    <row r="885" spans="1:19">
      <c r="A885" s="44" t="s">
        <v>234</v>
      </c>
      <c r="B885" s="45" t="s">
        <v>118</v>
      </c>
      <c r="C885" s="48">
        <f t="shared" si="13"/>
        <v>0</v>
      </c>
      <c r="D885" s="49"/>
      <c r="Q885" s="113" t="s">
        <v>300</v>
      </c>
      <c r="R885" s="37" t="s">
        <v>119</v>
      </c>
      <c r="S885" s="109">
        <v>1401.34</v>
      </c>
    </row>
    <row r="886" spans="1:19">
      <c r="A886" s="44" t="s">
        <v>234</v>
      </c>
      <c r="B886" s="45" t="s">
        <v>119</v>
      </c>
      <c r="C886" s="48">
        <f t="shared" si="13"/>
        <v>0</v>
      </c>
      <c r="D886" s="49"/>
      <c r="Q886" s="113" t="s">
        <v>300</v>
      </c>
      <c r="R886" s="37" t="s">
        <v>120</v>
      </c>
      <c r="S886" s="109">
        <v>1401.34</v>
      </c>
    </row>
    <row r="887" spans="1:19">
      <c r="A887" s="44" t="s">
        <v>234</v>
      </c>
      <c r="B887" s="45" t="s">
        <v>120</v>
      </c>
      <c r="C887" s="48">
        <f t="shared" si="13"/>
        <v>0</v>
      </c>
      <c r="D887" s="49"/>
      <c r="Q887" s="113" t="s">
        <v>300</v>
      </c>
      <c r="R887" s="37" t="s">
        <v>121</v>
      </c>
      <c r="S887" s="109">
        <v>1401.34</v>
      </c>
    </row>
    <row r="888" spans="1:19">
      <c r="A888" s="44" t="s">
        <v>234</v>
      </c>
      <c r="B888" s="45" t="s">
        <v>121</v>
      </c>
      <c r="C888" s="48">
        <f t="shared" si="13"/>
        <v>0</v>
      </c>
      <c r="D888" s="49"/>
      <c r="Q888" s="113" t="s">
        <v>300</v>
      </c>
      <c r="R888" s="37" t="s">
        <v>122</v>
      </c>
      <c r="S888" s="109">
        <v>1401.34</v>
      </c>
    </row>
    <row r="889" spans="1:19">
      <c r="A889" s="44" t="s">
        <v>234</v>
      </c>
      <c r="B889" s="45" t="s">
        <v>122</v>
      </c>
      <c r="C889" s="48">
        <f t="shared" si="13"/>
        <v>0</v>
      </c>
      <c r="D889" s="49"/>
      <c r="Q889" s="113" t="s">
        <v>300</v>
      </c>
      <c r="R889" s="37" t="s">
        <v>123</v>
      </c>
      <c r="S889" s="109">
        <v>1401.34</v>
      </c>
    </row>
    <row r="890" spans="1:19">
      <c r="A890" s="44" t="s">
        <v>234</v>
      </c>
      <c r="B890" s="45" t="s">
        <v>123</v>
      </c>
      <c r="C890" s="48">
        <f t="shared" si="13"/>
        <v>0</v>
      </c>
      <c r="D890" s="49"/>
      <c r="Q890" s="113" t="s">
        <v>300</v>
      </c>
      <c r="R890" s="37" t="s">
        <v>124</v>
      </c>
      <c r="S890" s="109">
        <v>1401.34</v>
      </c>
    </row>
    <row r="891" spans="1:19">
      <c r="A891" s="44" t="s">
        <v>234</v>
      </c>
      <c r="B891" s="45" t="s">
        <v>124</v>
      </c>
      <c r="C891" s="48">
        <f t="shared" si="13"/>
        <v>0</v>
      </c>
      <c r="D891" s="49"/>
      <c r="Q891" s="113" t="s">
        <v>300</v>
      </c>
      <c r="R891" s="37" t="s">
        <v>125</v>
      </c>
      <c r="S891" s="109">
        <v>1401.34</v>
      </c>
    </row>
    <row r="892" spans="1:19">
      <c r="A892" s="44" t="s">
        <v>234</v>
      </c>
      <c r="B892" s="45" t="s">
        <v>125</v>
      </c>
      <c r="C892" s="48">
        <f t="shared" si="13"/>
        <v>0</v>
      </c>
      <c r="D892" s="49"/>
      <c r="Q892" s="113" t="s">
        <v>300</v>
      </c>
      <c r="R892" s="37" t="s">
        <v>126</v>
      </c>
      <c r="S892" s="109">
        <v>1401.34</v>
      </c>
    </row>
    <row r="893" spans="1:19">
      <c r="A893" s="44" t="s">
        <v>234</v>
      </c>
      <c r="B893" s="45" t="s">
        <v>126</v>
      </c>
      <c r="C893" s="48">
        <f t="shared" si="13"/>
        <v>0</v>
      </c>
      <c r="D893" s="49"/>
      <c r="Q893" s="113" t="s">
        <v>300</v>
      </c>
      <c r="R893" s="37" t="s">
        <v>127</v>
      </c>
      <c r="S893" s="109">
        <v>1401.34</v>
      </c>
    </row>
    <row r="894" spans="1:19">
      <c r="A894" s="44" t="s">
        <v>234</v>
      </c>
      <c r="B894" s="45" t="s">
        <v>127</v>
      </c>
      <c r="C894" s="48">
        <f t="shared" si="13"/>
        <v>0</v>
      </c>
      <c r="D894" s="49"/>
      <c r="Q894" s="113" t="s">
        <v>300</v>
      </c>
      <c r="R894" s="37" t="s">
        <v>128</v>
      </c>
      <c r="S894" s="109">
        <v>1401.34</v>
      </c>
    </row>
    <row r="895" spans="1:19">
      <c r="A895" s="44" t="s">
        <v>234</v>
      </c>
      <c r="B895" s="45" t="s">
        <v>128</v>
      </c>
      <c r="C895" s="48">
        <f t="shared" si="13"/>
        <v>0</v>
      </c>
      <c r="D895" s="49"/>
      <c r="Q895" s="113" t="s">
        <v>300</v>
      </c>
      <c r="R895" s="37" t="s">
        <v>129</v>
      </c>
      <c r="S895" s="109">
        <v>1401.34</v>
      </c>
    </row>
    <row r="896" spans="1:19">
      <c r="A896" s="44" t="s">
        <v>234</v>
      </c>
      <c r="B896" s="45" t="s">
        <v>129</v>
      </c>
      <c r="C896" s="48">
        <f t="shared" si="13"/>
        <v>0</v>
      </c>
      <c r="D896" s="49"/>
      <c r="Q896" s="113" t="s">
        <v>300</v>
      </c>
      <c r="R896" s="37" t="s">
        <v>130</v>
      </c>
      <c r="S896" s="109">
        <v>1401.34</v>
      </c>
    </row>
    <row r="897" spans="1:19">
      <c r="A897" s="44" t="s">
        <v>234</v>
      </c>
      <c r="B897" s="45" t="s">
        <v>130</v>
      </c>
      <c r="C897" s="48">
        <f t="shared" si="13"/>
        <v>0</v>
      </c>
      <c r="D897" s="49"/>
      <c r="Q897" s="113" t="s">
        <v>300</v>
      </c>
      <c r="R897" s="37" t="s">
        <v>131</v>
      </c>
      <c r="S897" s="109">
        <v>1401.34</v>
      </c>
    </row>
    <row r="898" spans="1:19">
      <c r="A898" s="44" t="s">
        <v>234</v>
      </c>
      <c r="B898" s="45" t="s">
        <v>131</v>
      </c>
      <c r="C898" s="48">
        <f t="shared" si="13"/>
        <v>0</v>
      </c>
      <c r="D898" s="49"/>
      <c r="Q898" s="113" t="s">
        <v>300</v>
      </c>
      <c r="R898" s="37" t="s">
        <v>132</v>
      </c>
      <c r="S898" s="109">
        <v>1401.34</v>
      </c>
    </row>
    <row r="899" spans="1:19">
      <c r="A899" s="44" t="s">
        <v>234</v>
      </c>
      <c r="B899" s="45" t="s">
        <v>132</v>
      </c>
      <c r="C899" s="48">
        <f t="shared" si="13"/>
        <v>0</v>
      </c>
      <c r="D899" s="49"/>
      <c r="Q899" s="113" t="s">
        <v>300</v>
      </c>
      <c r="R899" s="37" t="s">
        <v>133</v>
      </c>
      <c r="S899" s="109">
        <v>1401.34</v>
      </c>
    </row>
    <row r="900" spans="1:19">
      <c r="A900" s="44" t="s">
        <v>234</v>
      </c>
      <c r="B900" s="45" t="s">
        <v>133</v>
      </c>
      <c r="C900" s="48">
        <f t="shared" ref="C900:C963" si="14">D900/1.2</f>
        <v>0</v>
      </c>
      <c r="D900" s="49"/>
      <c r="Q900" s="113" t="s">
        <v>300</v>
      </c>
      <c r="R900" s="37" t="s">
        <v>134</v>
      </c>
      <c r="S900" s="109">
        <v>1401.34</v>
      </c>
    </row>
    <row r="901" spans="1:19">
      <c r="A901" s="44" t="s">
        <v>234</v>
      </c>
      <c r="B901" s="45" t="s">
        <v>134</v>
      </c>
      <c r="C901" s="48">
        <f t="shared" si="14"/>
        <v>0</v>
      </c>
      <c r="D901" s="49"/>
      <c r="Q901" s="113" t="s">
        <v>300</v>
      </c>
      <c r="R901" s="37" t="s">
        <v>135</v>
      </c>
      <c r="S901" s="109">
        <v>1401.34</v>
      </c>
    </row>
    <row r="902" spans="1:19">
      <c r="A902" s="44" t="s">
        <v>234</v>
      </c>
      <c r="B902" s="45" t="s">
        <v>135</v>
      </c>
      <c r="C902" s="48">
        <f t="shared" si="14"/>
        <v>0</v>
      </c>
      <c r="D902" s="49"/>
      <c r="Q902" s="113" t="s">
        <v>300</v>
      </c>
      <c r="R902" s="37" t="s">
        <v>136</v>
      </c>
      <c r="S902" s="109">
        <v>1401.34</v>
      </c>
    </row>
    <row r="903" spans="1:19">
      <c r="A903" s="44" t="s">
        <v>234</v>
      </c>
      <c r="B903" s="45" t="s">
        <v>136</v>
      </c>
      <c r="C903" s="48">
        <f t="shared" si="14"/>
        <v>0</v>
      </c>
      <c r="D903" s="49"/>
      <c r="Q903" s="113" t="s">
        <v>300</v>
      </c>
      <c r="R903" s="37" t="s">
        <v>137</v>
      </c>
      <c r="S903" s="109">
        <v>1401.34</v>
      </c>
    </row>
    <row r="904" spans="1:19">
      <c r="A904" s="44" t="s">
        <v>234</v>
      </c>
      <c r="B904" s="45" t="s">
        <v>137</v>
      </c>
      <c r="C904" s="48">
        <f t="shared" si="14"/>
        <v>0</v>
      </c>
      <c r="D904" s="49"/>
      <c r="Q904" s="113" t="s">
        <v>300</v>
      </c>
      <c r="R904" s="37" t="s">
        <v>138</v>
      </c>
      <c r="S904" s="109">
        <v>1593.65</v>
      </c>
    </row>
    <row r="905" spans="1:19">
      <c r="A905" s="44" t="s">
        <v>234</v>
      </c>
      <c r="B905" s="45" t="s">
        <v>138</v>
      </c>
      <c r="C905" s="48">
        <f t="shared" si="14"/>
        <v>0</v>
      </c>
      <c r="D905" s="49"/>
      <c r="Q905" s="113" t="s">
        <v>300</v>
      </c>
      <c r="R905" s="37" t="s">
        <v>139</v>
      </c>
      <c r="S905" s="109">
        <v>1593.65</v>
      </c>
    </row>
    <row r="906" spans="1:19">
      <c r="A906" s="44" t="s">
        <v>234</v>
      </c>
      <c r="B906" s="45" t="s">
        <v>139</v>
      </c>
      <c r="C906" s="48">
        <f t="shared" si="14"/>
        <v>0</v>
      </c>
      <c r="D906" s="49"/>
      <c r="Q906" s="113" t="s">
        <v>300</v>
      </c>
      <c r="R906" s="37" t="s">
        <v>140</v>
      </c>
      <c r="S906" s="109">
        <v>1593.65</v>
      </c>
    </row>
    <row r="907" spans="1:19">
      <c r="A907" s="44" t="s">
        <v>234</v>
      </c>
      <c r="B907" s="45" t="s">
        <v>140</v>
      </c>
      <c r="C907" s="48">
        <f t="shared" si="14"/>
        <v>0</v>
      </c>
      <c r="D907" s="49"/>
      <c r="Q907" s="113" t="s">
        <v>300</v>
      </c>
      <c r="R907" s="37" t="s">
        <v>141</v>
      </c>
      <c r="S907" s="109">
        <v>1593.65</v>
      </c>
    </row>
    <row r="908" spans="1:19">
      <c r="A908" s="44" t="s">
        <v>234</v>
      </c>
      <c r="B908" s="45" t="s">
        <v>141</v>
      </c>
      <c r="C908" s="48">
        <f t="shared" si="14"/>
        <v>0</v>
      </c>
      <c r="D908" s="49"/>
      <c r="Q908" s="113" t="s">
        <v>300</v>
      </c>
      <c r="R908" s="37" t="s">
        <v>142</v>
      </c>
      <c r="S908" s="109">
        <v>1593.65</v>
      </c>
    </row>
    <row r="909" spans="1:19">
      <c r="A909" s="44" t="s">
        <v>234</v>
      </c>
      <c r="B909" s="45" t="s">
        <v>142</v>
      </c>
      <c r="C909" s="48">
        <f t="shared" si="14"/>
        <v>0</v>
      </c>
      <c r="D909" s="49"/>
      <c r="Q909" s="113" t="s">
        <v>300</v>
      </c>
      <c r="R909" s="37" t="s">
        <v>143</v>
      </c>
      <c r="S909" s="109">
        <v>1593.65</v>
      </c>
    </row>
    <row r="910" spans="1:19">
      <c r="A910" s="44" t="s">
        <v>234</v>
      </c>
      <c r="B910" s="45" t="s">
        <v>143</v>
      </c>
      <c r="C910" s="48">
        <f t="shared" si="14"/>
        <v>0</v>
      </c>
      <c r="D910" s="49"/>
      <c r="Q910" s="113" t="s">
        <v>300</v>
      </c>
      <c r="R910" s="37" t="s">
        <v>144</v>
      </c>
      <c r="S910" s="109">
        <v>1593.65</v>
      </c>
    </row>
    <row r="911" spans="1:19">
      <c r="A911" s="44" t="s">
        <v>234</v>
      </c>
      <c r="B911" s="45" t="s">
        <v>144</v>
      </c>
      <c r="C911" s="48">
        <f t="shared" si="14"/>
        <v>0</v>
      </c>
      <c r="D911" s="49"/>
      <c r="Q911" s="113" t="s">
        <v>300</v>
      </c>
      <c r="R911" s="37" t="s">
        <v>145</v>
      </c>
      <c r="S911" s="109">
        <v>1593.65</v>
      </c>
    </row>
    <row r="912" spans="1:19">
      <c r="A912" s="44" t="s">
        <v>234</v>
      </c>
      <c r="B912" s="45" t="s">
        <v>145</v>
      </c>
      <c r="C912" s="48">
        <f t="shared" si="14"/>
        <v>0</v>
      </c>
      <c r="D912" s="49"/>
      <c r="Q912" s="113" t="s">
        <v>300</v>
      </c>
      <c r="R912" s="37" t="s">
        <v>146</v>
      </c>
      <c r="S912" s="109">
        <v>1593.65</v>
      </c>
    </row>
    <row r="913" spans="1:19">
      <c r="A913" s="44" t="s">
        <v>234</v>
      </c>
      <c r="B913" s="45" t="s">
        <v>146</v>
      </c>
      <c r="C913" s="48">
        <f t="shared" si="14"/>
        <v>0</v>
      </c>
      <c r="D913" s="49"/>
      <c r="Q913" s="113" t="s">
        <v>300</v>
      </c>
      <c r="R913" s="37" t="s">
        <v>147</v>
      </c>
      <c r="S913" s="109">
        <v>1593.65</v>
      </c>
    </row>
    <row r="914" spans="1:19">
      <c r="A914" s="44" t="s">
        <v>234</v>
      </c>
      <c r="B914" s="45" t="s">
        <v>147</v>
      </c>
      <c r="C914" s="48">
        <f t="shared" si="14"/>
        <v>0</v>
      </c>
      <c r="D914" s="49"/>
      <c r="Q914" s="113" t="s">
        <v>300</v>
      </c>
      <c r="R914" s="37" t="s">
        <v>148</v>
      </c>
      <c r="S914" s="109">
        <v>1593.65</v>
      </c>
    </row>
    <row r="915" spans="1:19">
      <c r="A915" s="44" t="s">
        <v>234</v>
      </c>
      <c r="B915" s="45" t="s">
        <v>148</v>
      </c>
      <c r="C915" s="48">
        <f t="shared" si="14"/>
        <v>0</v>
      </c>
      <c r="D915" s="49"/>
      <c r="Q915" s="113" t="s">
        <v>300</v>
      </c>
      <c r="R915" s="37" t="s">
        <v>149</v>
      </c>
      <c r="S915" s="109">
        <v>1593.65</v>
      </c>
    </row>
    <row r="916" spans="1:19">
      <c r="A916" s="44" t="s">
        <v>234</v>
      </c>
      <c r="B916" s="45" t="s">
        <v>149</v>
      </c>
      <c r="C916" s="48">
        <f t="shared" si="14"/>
        <v>0</v>
      </c>
      <c r="D916" s="49"/>
      <c r="Q916" s="113" t="s">
        <v>300</v>
      </c>
      <c r="R916" s="37" t="s">
        <v>150</v>
      </c>
      <c r="S916" s="109">
        <v>1593.65</v>
      </c>
    </row>
    <row r="917" spans="1:19">
      <c r="A917" s="44" t="s">
        <v>234</v>
      </c>
      <c r="B917" s="45" t="s">
        <v>150</v>
      </c>
      <c r="C917" s="48">
        <f t="shared" si="14"/>
        <v>0</v>
      </c>
      <c r="D917" s="49"/>
      <c r="Q917" s="113" t="s">
        <v>300</v>
      </c>
      <c r="R917" s="37" t="s">
        <v>151</v>
      </c>
      <c r="S917" s="109">
        <v>1593.65</v>
      </c>
    </row>
    <row r="918" spans="1:19">
      <c r="A918" s="44" t="s">
        <v>234</v>
      </c>
      <c r="B918" s="45" t="s">
        <v>151</v>
      </c>
      <c r="C918" s="48">
        <f t="shared" si="14"/>
        <v>0</v>
      </c>
      <c r="D918" s="49"/>
      <c r="Q918" s="113" t="s">
        <v>300</v>
      </c>
      <c r="R918" s="37" t="s">
        <v>152</v>
      </c>
      <c r="S918" s="109">
        <v>1593.65</v>
      </c>
    </row>
    <row r="919" spans="1:19">
      <c r="A919" s="44" t="s">
        <v>234</v>
      </c>
      <c r="B919" s="45" t="s">
        <v>152</v>
      </c>
      <c r="C919" s="48">
        <f t="shared" si="14"/>
        <v>0</v>
      </c>
      <c r="D919" s="49"/>
      <c r="Q919" s="113" t="s">
        <v>300</v>
      </c>
      <c r="R919" s="37" t="s">
        <v>153</v>
      </c>
      <c r="S919" s="109">
        <v>1593.65</v>
      </c>
    </row>
    <row r="920" spans="1:19">
      <c r="A920" s="44" t="s">
        <v>234</v>
      </c>
      <c r="B920" s="45" t="s">
        <v>153</v>
      </c>
      <c r="C920" s="48">
        <f t="shared" si="14"/>
        <v>0</v>
      </c>
      <c r="D920" s="49"/>
      <c r="Q920" s="113" t="s">
        <v>300</v>
      </c>
      <c r="R920" s="37" t="s">
        <v>154</v>
      </c>
      <c r="S920" s="109">
        <v>1593.65</v>
      </c>
    </row>
    <row r="921" spans="1:19">
      <c r="A921" s="44" t="s">
        <v>234</v>
      </c>
      <c r="B921" s="45" t="s">
        <v>154</v>
      </c>
      <c r="C921" s="48">
        <f t="shared" si="14"/>
        <v>0</v>
      </c>
      <c r="D921" s="49"/>
      <c r="Q921" s="113" t="s">
        <v>300</v>
      </c>
      <c r="R921" s="37" t="s">
        <v>155</v>
      </c>
      <c r="S921" s="109">
        <v>1593.65</v>
      </c>
    </row>
    <row r="922" spans="1:19">
      <c r="A922" s="44" t="s">
        <v>234</v>
      </c>
      <c r="B922" s="45" t="s">
        <v>155</v>
      </c>
      <c r="C922" s="48">
        <f t="shared" si="14"/>
        <v>0</v>
      </c>
      <c r="D922" s="49"/>
      <c r="Q922" s="113" t="s">
        <v>300</v>
      </c>
      <c r="R922" s="37" t="s">
        <v>156</v>
      </c>
      <c r="S922" s="109">
        <v>1593.65</v>
      </c>
    </row>
    <row r="923" spans="1:19">
      <c r="A923" s="44" t="s">
        <v>234</v>
      </c>
      <c r="B923" s="45" t="s">
        <v>156</v>
      </c>
      <c r="C923" s="48">
        <f t="shared" si="14"/>
        <v>0</v>
      </c>
      <c r="D923" s="49"/>
      <c r="Q923" s="113" t="s">
        <v>300</v>
      </c>
      <c r="R923" s="37" t="s">
        <v>157</v>
      </c>
      <c r="S923" s="109">
        <v>1593.65</v>
      </c>
    </row>
    <row r="924" spans="1:19">
      <c r="A924" s="44" t="s">
        <v>234</v>
      </c>
      <c r="B924" s="45" t="s">
        <v>157</v>
      </c>
      <c r="C924" s="48">
        <f t="shared" si="14"/>
        <v>0</v>
      </c>
      <c r="D924" s="49"/>
      <c r="Q924" s="113" t="s">
        <v>300</v>
      </c>
      <c r="R924" s="37" t="s">
        <v>158</v>
      </c>
      <c r="S924" s="109">
        <v>1593.65</v>
      </c>
    </row>
    <row r="925" spans="1:19">
      <c r="A925" s="44" t="s">
        <v>234</v>
      </c>
      <c r="B925" s="45" t="s">
        <v>158</v>
      </c>
      <c r="C925" s="48">
        <f t="shared" si="14"/>
        <v>0</v>
      </c>
      <c r="D925" s="49"/>
      <c r="Q925" s="113" t="s">
        <v>300</v>
      </c>
      <c r="R925" s="37" t="s">
        <v>159</v>
      </c>
      <c r="S925" s="109">
        <v>1593.65</v>
      </c>
    </row>
    <row r="926" spans="1:19">
      <c r="A926" s="44" t="s">
        <v>234</v>
      </c>
      <c r="B926" s="45" t="s">
        <v>159</v>
      </c>
      <c r="C926" s="48">
        <f t="shared" si="14"/>
        <v>0</v>
      </c>
      <c r="D926" s="49"/>
      <c r="Q926" s="113" t="s">
        <v>300</v>
      </c>
      <c r="R926" s="37" t="s">
        <v>160</v>
      </c>
      <c r="S926" s="109">
        <v>1593.65</v>
      </c>
    </row>
    <row r="927" spans="1:19">
      <c r="A927" s="44" t="s">
        <v>234</v>
      </c>
      <c r="B927" s="45" t="s">
        <v>160</v>
      </c>
      <c r="C927" s="48">
        <f t="shared" si="14"/>
        <v>0</v>
      </c>
      <c r="D927" s="49"/>
      <c r="Q927" s="113" t="s">
        <v>300</v>
      </c>
      <c r="R927" s="37" t="s">
        <v>161</v>
      </c>
      <c r="S927" s="109">
        <v>1593.65</v>
      </c>
    </row>
    <row r="928" spans="1:19">
      <c r="A928" s="44" t="s">
        <v>234</v>
      </c>
      <c r="B928" s="45" t="s">
        <v>161</v>
      </c>
      <c r="C928" s="48">
        <f t="shared" si="14"/>
        <v>0</v>
      </c>
      <c r="D928" s="49"/>
      <c r="Q928" s="113" t="s">
        <v>300</v>
      </c>
      <c r="R928" s="37" t="s">
        <v>162</v>
      </c>
      <c r="S928" s="109">
        <v>1593.65</v>
      </c>
    </row>
    <row r="929" spans="1:19">
      <c r="A929" s="44" t="s">
        <v>234</v>
      </c>
      <c r="B929" s="45" t="s">
        <v>162</v>
      </c>
      <c r="C929" s="48">
        <f t="shared" si="14"/>
        <v>0</v>
      </c>
      <c r="D929" s="49"/>
      <c r="Q929" s="113" t="s">
        <v>300</v>
      </c>
      <c r="R929" s="37" t="s">
        <v>163</v>
      </c>
      <c r="S929" s="109">
        <v>1593.65</v>
      </c>
    </row>
    <row r="930" spans="1:19">
      <c r="A930" s="44" t="s">
        <v>234</v>
      </c>
      <c r="B930" s="45" t="s">
        <v>163</v>
      </c>
      <c r="C930" s="48">
        <f t="shared" si="14"/>
        <v>0</v>
      </c>
      <c r="D930" s="49"/>
      <c r="Q930" s="113" t="s">
        <v>300</v>
      </c>
      <c r="R930" s="37" t="s">
        <v>164</v>
      </c>
      <c r="S930" s="109">
        <v>1593.65</v>
      </c>
    </row>
    <row r="931" spans="1:19">
      <c r="A931" s="44" t="s">
        <v>234</v>
      </c>
      <c r="B931" s="45" t="s">
        <v>164</v>
      </c>
      <c r="C931" s="48">
        <f t="shared" si="14"/>
        <v>0</v>
      </c>
      <c r="D931" s="49"/>
      <c r="Q931" s="113" t="s">
        <v>300</v>
      </c>
      <c r="R931" s="37" t="s">
        <v>165</v>
      </c>
      <c r="S931" s="109">
        <v>1593.65</v>
      </c>
    </row>
    <row r="932" spans="1:19">
      <c r="A932" s="44" t="s">
        <v>234</v>
      </c>
      <c r="B932" s="45" t="s">
        <v>165</v>
      </c>
      <c r="C932" s="48">
        <f t="shared" si="14"/>
        <v>0</v>
      </c>
      <c r="D932" s="49"/>
      <c r="Q932" s="113" t="s">
        <v>300</v>
      </c>
      <c r="R932" s="37" t="s">
        <v>166</v>
      </c>
      <c r="S932" s="109">
        <v>1593.65</v>
      </c>
    </row>
    <row r="933" spans="1:19">
      <c r="A933" s="44" t="s">
        <v>234</v>
      </c>
      <c r="B933" s="45" t="s">
        <v>166</v>
      </c>
      <c r="C933" s="48">
        <f t="shared" si="14"/>
        <v>0</v>
      </c>
      <c r="D933" s="49"/>
      <c r="Q933" s="113" t="s">
        <v>300</v>
      </c>
      <c r="R933" s="37" t="s">
        <v>167</v>
      </c>
      <c r="S933" s="109">
        <v>1593.65</v>
      </c>
    </row>
    <row r="934" spans="1:19">
      <c r="A934" s="44" t="s">
        <v>234</v>
      </c>
      <c r="B934" s="45" t="s">
        <v>167</v>
      </c>
      <c r="C934" s="48">
        <f t="shared" si="14"/>
        <v>0</v>
      </c>
      <c r="D934" s="49"/>
      <c r="Q934" s="113" t="s">
        <v>300</v>
      </c>
      <c r="R934" s="37" t="s">
        <v>168</v>
      </c>
      <c r="S934" s="109">
        <v>1593.65</v>
      </c>
    </row>
    <row r="935" spans="1:19">
      <c r="A935" s="44" t="s">
        <v>234</v>
      </c>
      <c r="B935" s="45" t="s">
        <v>168</v>
      </c>
      <c r="C935" s="48">
        <f t="shared" si="14"/>
        <v>0</v>
      </c>
      <c r="D935" s="49"/>
      <c r="Q935" s="113" t="s">
        <v>300</v>
      </c>
      <c r="R935" s="37" t="s">
        <v>169</v>
      </c>
      <c r="S935" s="109">
        <v>1904.68</v>
      </c>
    </row>
    <row r="936" spans="1:19">
      <c r="A936" s="44" t="s">
        <v>234</v>
      </c>
      <c r="B936" s="45" t="s">
        <v>169</v>
      </c>
      <c r="C936" s="48">
        <f t="shared" si="14"/>
        <v>0</v>
      </c>
      <c r="D936" s="49"/>
      <c r="Q936" s="113" t="s">
        <v>300</v>
      </c>
      <c r="R936" s="37" t="s">
        <v>170</v>
      </c>
      <c r="S936" s="109">
        <v>1904.68</v>
      </c>
    </row>
    <row r="937" spans="1:19">
      <c r="A937" s="44" t="s">
        <v>234</v>
      </c>
      <c r="B937" s="45" t="s">
        <v>170</v>
      </c>
      <c r="C937" s="48">
        <f t="shared" si="14"/>
        <v>0</v>
      </c>
      <c r="D937" s="49"/>
      <c r="Q937" s="113" t="s">
        <v>300</v>
      </c>
      <c r="R937" s="37" t="s">
        <v>171</v>
      </c>
      <c r="S937" s="109">
        <v>1904.68</v>
      </c>
    </row>
    <row r="938" spans="1:19">
      <c r="A938" s="44" t="s">
        <v>234</v>
      </c>
      <c r="B938" s="45" t="s">
        <v>171</v>
      </c>
      <c r="C938" s="48">
        <f t="shared" si="14"/>
        <v>0</v>
      </c>
      <c r="D938" s="49"/>
      <c r="Q938" s="113" t="s">
        <v>300</v>
      </c>
      <c r="R938" s="37" t="s">
        <v>172</v>
      </c>
      <c r="S938" s="109">
        <v>1904.68</v>
      </c>
    </row>
    <row r="939" spans="1:19">
      <c r="A939" s="44" t="s">
        <v>234</v>
      </c>
      <c r="B939" s="45" t="s">
        <v>172</v>
      </c>
      <c r="C939" s="48">
        <f t="shared" si="14"/>
        <v>0</v>
      </c>
      <c r="D939" s="49"/>
      <c r="Q939" s="113" t="s">
        <v>300</v>
      </c>
      <c r="R939" s="37" t="s">
        <v>173</v>
      </c>
      <c r="S939" s="109">
        <v>1904.68</v>
      </c>
    </row>
    <row r="940" spans="1:19">
      <c r="A940" s="44" t="s">
        <v>234</v>
      </c>
      <c r="B940" s="45" t="s">
        <v>173</v>
      </c>
      <c r="C940" s="48">
        <f t="shared" si="14"/>
        <v>0</v>
      </c>
      <c r="D940" s="49"/>
      <c r="Q940" s="113" t="s">
        <v>300</v>
      </c>
      <c r="R940" s="37" t="s">
        <v>174</v>
      </c>
      <c r="S940" s="109">
        <v>1904.68</v>
      </c>
    </row>
    <row r="941" spans="1:19">
      <c r="A941" s="44" t="s">
        <v>234</v>
      </c>
      <c r="B941" s="45" t="s">
        <v>174</v>
      </c>
      <c r="C941" s="48">
        <f t="shared" si="14"/>
        <v>0</v>
      </c>
      <c r="D941" s="49"/>
      <c r="Q941" s="113" t="s">
        <v>300</v>
      </c>
      <c r="R941" s="37" t="s">
        <v>175</v>
      </c>
      <c r="S941" s="109">
        <v>1904.68</v>
      </c>
    </row>
    <row r="942" spans="1:19">
      <c r="A942" s="44" t="s">
        <v>234</v>
      </c>
      <c r="B942" s="45" t="s">
        <v>175</v>
      </c>
      <c r="C942" s="48">
        <f t="shared" si="14"/>
        <v>0</v>
      </c>
      <c r="D942" s="49"/>
      <c r="Q942" s="113" t="s">
        <v>300</v>
      </c>
      <c r="R942" s="37" t="s">
        <v>176</v>
      </c>
      <c r="S942" s="109">
        <v>1904.68</v>
      </c>
    </row>
    <row r="943" spans="1:19">
      <c r="A943" s="44" t="s">
        <v>234</v>
      </c>
      <c r="B943" s="45" t="s">
        <v>176</v>
      </c>
      <c r="C943" s="48">
        <f t="shared" si="14"/>
        <v>0</v>
      </c>
      <c r="D943" s="49"/>
      <c r="Q943" s="113" t="s">
        <v>300</v>
      </c>
      <c r="R943" s="37" t="s">
        <v>177</v>
      </c>
      <c r="S943" s="109">
        <v>1904.68</v>
      </c>
    </row>
    <row r="944" spans="1:19">
      <c r="A944" s="44" t="s">
        <v>234</v>
      </c>
      <c r="B944" s="45" t="s">
        <v>177</v>
      </c>
      <c r="C944" s="48">
        <f t="shared" si="14"/>
        <v>0</v>
      </c>
      <c r="D944" s="49"/>
      <c r="Q944" s="113" t="s">
        <v>300</v>
      </c>
      <c r="R944" s="37" t="s">
        <v>178</v>
      </c>
      <c r="S944" s="109">
        <v>1904.68</v>
      </c>
    </row>
    <row r="945" spans="1:19">
      <c r="A945" s="44" t="s">
        <v>234</v>
      </c>
      <c r="B945" s="45" t="s">
        <v>178</v>
      </c>
      <c r="C945" s="48">
        <f t="shared" si="14"/>
        <v>0</v>
      </c>
      <c r="D945" s="49"/>
      <c r="Q945" s="113" t="s">
        <v>300</v>
      </c>
      <c r="R945" s="37" t="s">
        <v>179</v>
      </c>
      <c r="S945" s="109">
        <v>1904.68</v>
      </c>
    </row>
    <row r="946" spans="1:19">
      <c r="A946" s="44" t="s">
        <v>234</v>
      </c>
      <c r="B946" s="45" t="s">
        <v>179</v>
      </c>
      <c r="C946" s="48">
        <f t="shared" si="14"/>
        <v>0</v>
      </c>
      <c r="D946" s="49"/>
      <c r="Q946" s="113" t="s">
        <v>300</v>
      </c>
      <c r="R946" s="37" t="s">
        <v>180</v>
      </c>
      <c r="S946" s="109">
        <v>1904.68</v>
      </c>
    </row>
    <row r="947" spans="1:19">
      <c r="A947" s="44" t="s">
        <v>234</v>
      </c>
      <c r="B947" s="45" t="s">
        <v>180</v>
      </c>
      <c r="C947" s="48">
        <f t="shared" si="14"/>
        <v>0</v>
      </c>
      <c r="D947" s="49"/>
      <c r="Q947" s="113" t="s">
        <v>300</v>
      </c>
      <c r="R947" s="37" t="s">
        <v>181</v>
      </c>
      <c r="S947" s="109">
        <v>1904.68</v>
      </c>
    </row>
    <row r="948" spans="1:19">
      <c r="A948" s="44" t="s">
        <v>234</v>
      </c>
      <c r="B948" s="45" t="s">
        <v>181</v>
      </c>
      <c r="C948" s="48">
        <f t="shared" si="14"/>
        <v>0</v>
      </c>
      <c r="D948" s="49"/>
      <c r="Q948" s="113" t="s">
        <v>300</v>
      </c>
      <c r="R948" s="37" t="s">
        <v>182</v>
      </c>
      <c r="S948" s="109">
        <v>1904.68</v>
      </c>
    </row>
    <row r="949" spans="1:19">
      <c r="A949" s="44" t="s">
        <v>234</v>
      </c>
      <c r="B949" s="45" t="s">
        <v>182</v>
      </c>
      <c r="C949" s="48">
        <f t="shared" si="14"/>
        <v>0</v>
      </c>
      <c r="D949" s="49"/>
      <c r="Q949" s="113" t="s">
        <v>300</v>
      </c>
      <c r="R949" s="37" t="s">
        <v>183</v>
      </c>
      <c r="S949" s="109">
        <v>1904.68</v>
      </c>
    </row>
    <row r="950" spans="1:19">
      <c r="A950" s="44" t="s">
        <v>234</v>
      </c>
      <c r="B950" s="45" t="s">
        <v>183</v>
      </c>
      <c r="C950" s="48">
        <f t="shared" si="14"/>
        <v>0</v>
      </c>
      <c r="D950" s="49"/>
      <c r="Q950" s="113" t="s">
        <v>300</v>
      </c>
      <c r="R950" s="37" t="s">
        <v>184</v>
      </c>
      <c r="S950" s="109">
        <v>1904.68</v>
      </c>
    </row>
    <row r="951" spans="1:19">
      <c r="A951" s="44" t="s">
        <v>234</v>
      </c>
      <c r="B951" s="45" t="s">
        <v>184</v>
      </c>
      <c r="C951" s="48">
        <f t="shared" si="14"/>
        <v>0</v>
      </c>
      <c r="D951" s="49"/>
      <c r="Q951" s="113" t="s">
        <v>300</v>
      </c>
      <c r="R951" s="37" t="s">
        <v>185</v>
      </c>
      <c r="S951" s="109">
        <v>1904.68</v>
      </c>
    </row>
    <row r="952" spans="1:19">
      <c r="A952" s="44" t="s">
        <v>234</v>
      </c>
      <c r="B952" s="45" t="s">
        <v>185</v>
      </c>
      <c r="C952" s="48">
        <f t="shared" si="14"/>
        <v>0</v>
      </c>
      <c r="D952" s="49"/>
      <c r="Q952" s="113" t="s">
        <v>300</v>
      </c>
      <c r="R952" s="37" t="s">
        <v>186</v>
      </c>
      <c r="S952" s="109">
        <v>1904.68</v>
      </c>
    </row>
    <row r="953" spans="1:19">
      <c r="A953" s="44" t="s">
        <v>234</v>
      </c>
      <c r="B953" s="45" t="s">
        <v>186</v>
      </c>
      <c r="C953" s="48">
        <f t="shared" si="14"/>
        <v>0</v>
      </c>
      <c r="D953" s="49"/>
      <c r="Q953" s="113" t="s">
        <v>300</v>
      </c>
      <c r="R953" s="37" t="s">
        <v>187</v>
      </c>
      <c r="S953" s="109">
        <v>1904.68</v>
      </c>
    </row>
    <row r="954" spans="1:19">
      <c r="A954" s="44" t="s">
        <v>234</v>
      </c>
      <c r="B954" s="45" t="s">
        <v>187</v>
      </c>
      <c r="C954" s="48">
        <f t="shared" si="14"/>
        <v>0</v>
      </c>
      <c r="D954" s="49"/>
      <c r="Q954" s="113" t="s">
        <v>300</v>
      </c>
      <c r="R954" s="37" t="s">
        <v>188</v>
      </c>
      <c r="S954" s="109">
        <v>1904.68</v>
      </c>
    </row>
    <row r="955" spans="1:19">
      <c r="A955" s="44" t="s">
        <v>234</v>
      </c>
      <c r="B955" s="45" t="s">
        <v>188</v>
      </c>
      <c r="C955" s="48">
        <f t="shared" si="14"/>
        <v>0</v>
      </c>
      <c r="D955" s="49"/>
      <c r="Q955" s="113" t="s">
        <v>300</v>
      </c>
      <c r="R955" s="37" t="s">
        <v>189</v>
      </c>
      <c r="S955" s="109">
        <v>1904.68</v>
      </c>
    </row>
    <row r="956" spans="1:19">
      <c r="A956" s="44" t="s">
        <v>234</v>
      </c>
      <c r="B956" s="45" t="s">
        <v>189</v>
      </c>
      <c r="C956" s="48">
        <f t="shared" si="14"/>
        <v>0</v>
      </c>
      <c r="D956" s="49"/>
      <c r="Q956" s="113" t="s">
        <v>300</v>
      </c>
      <c r="R956" s="37" t="s">
        <v>190</v>
      </c>
      <c r="S956" s="109">
        <v>1904.68</v>
      </c>
    </row>
    <row r="957" spans="1:19">
      <c r="A957" s="44" t="s">
        <v>234</v>
      </c>
      <c r="B957" s="45" t="s">
        <v>190</v>
      </c>
      <c r="C957" s="48">
        <f t="shared" si="14"/>
        <v>0</v>
      </c>
      <c r="D957" s="49"/>
      <c r="Q957" s="113" t="s">
        <v>300</v>
      </c>
      <c r="R957" s="37" t="s">
        <v>191</v>
      </c>
      <c r="S957" s="109">
        <v>1904.68</v>
      </c>
    </row>
    <row r="958" spans="1:19">
      <c r="A958" s="44" t="s">
        <v>234</v>
      </c>
      <c r="B958" s="45" t="s">
        <v>191</v>
      </c>
      <c r="C958" s="48">
        <f t="shared" si="14"/>
        <v>0</v>
      </c>
      <c r="D958" s="49"/>
      <c r="Q958" s="113" t="s">
        <v>300</v>
      </c>
      <c r="R958" s="37" t="s">
        <v>192</v>
      </c>
      <c r="S958" s="109">
        <v>1904.68</v>
      </c>
    </row>
    <row r="959" spans="1:19">
      <c r="A959" s="44" t="s">
        <v>234</v>
      </c>
      <c r="B959" s="45" t="s">
        <v>192</v>
      </c>
      <c r="C959" s="48">
        <f t="shared" si="14"/>
        <v>0</v>
      </c>
      <c r="D959" s="49"/>
      <c r="Q959" s="113" t="s">
        <v>300</v>
      </c>
      <c r="R959" s="37" t="s">
        <v>193</v>
      </c>
      <c r="S959" s="109">
        <v>1904.68</v>
      </c>
    </row>
    <row r="960" spans="1:19">
      <c r="A960" s="44" t="s">
        <v>234</v>
      </c>
      <c r="B960" s="45" t="s">
        <v>193</v>
      </c>
      <c r="C960" s="48">
        <f t="shared" si="14"/>
        <v>0</v>
      </c>
      <c r="D960" s="49"/>
      <c r="Q960" s="113" t="s">
        <v>300</v>
      </c>
      <c r="R960" s="37" t="s">
        <v>194</v>
      </c>
      <c r="S960" s="109">
        <v>1904.68</v>
      </c>
    </row>
    <row r="961" spans="1:19">
      <c r="A961" s="44" t="s">
        <v>234</v>
      </c>
      <c r="B961" s="45" t="s">
        <v>194</v>
      </c>
      <c r="C961" s="48">
        <f t="shared" si="14"/>
        <v>0</v>
      </c>
      <c r="D961" s="49"/>
      <c r="Q961" s="113" t="s">
        <v>300</v>
      </c>
      <c r="R961" s="37" t="s">
        <v>195</v>
      </c>
      <c r="S961" s="109">
        <v>1904.68</v>
      </c>
    </row>
    <row r="962" spans="1:19">
      <c r="A962" s="44" t="s">
        <v>234</v>
      </c>
      <c r="B962" s="45" t="s">
        <v>195</v>
      </c>
      <c r="C962" s="48">
        <f t="shared" si="14"/>
        <v>0</v>
      </c>
      <c r="D962" s="49"/>
      <c r="Q962" s="113" t="s">
        <v>300</v>
      </c>
      <c r="R962" s="37" t="s">
        <v>196</v>
      </c>
      <c r="S962" s="109">
        <v>1904.68</v>
      </c>
    </row>
    <row r="963" spans="1:19">
      <c r="A963" s="44" t="s">
        <v>234</v>
      </c>
      <c r="B963" s="45" t="s">
        <v>196</v>
      </c>
      <c r="C963" s="48">
        <f t="shared" si="14"/>
        <v>0</v>
      </c>
      <c r="D963" s="49"/>
      <c r="Q963" s="113" t="s">
        <v>300</v>
      </c>
      <c r="R963" s="37" t="s">
        <v>197</v>
      </c>
      <c r="S963" s="109">
        <v>1904.68</v>
      </c>
    </row>
    <row r="964" spans="1:19">
      <c r="A964" s="44" t="s">
        <v>234</v>
      </c>
      <c r="B964" s="45" t="s">
        <v>197</v>
      </c>
      <c r="C964" s="48">
        <f t="shared" ref="C964:C1027" si="15">D964/1.2</f>
        <v>0</v>
      </c>
      <c r="D964" s="49"/>
      <c r="Q964" s="113" t="s">
        <v>300</v>
      </c>
      <c r="R964" s="37" t="s">
        <v>198</v>
      </c>
      <c r="S964" s="109">
        <v>1904.68</v>
      </c>
    </row>
    <row r="965" spans="1:19">
      <c r="A965" s="44" t="s">
        <v>234</v>
      </c>
      <c r="B965" s="45" t="s">
        <v>198</v>
      </c>
      <c r="C965" s="48">
        <f t="shared" si="15"/>
        <v>0</v>
      </c>
      <c r="D965" s="49"/>
      <c r="Q965" s="113" t="s">
        <v>300</v>
      </c>
      <c r="R965" s="37" t="s">
        <v>199</v>
      </c>
      <c r="S965" s="109">
        <v>1904.68</v>
      </c>
    </row>
    <row r="966" spans="1:19">
      <c r="A966" s="44" t="s">
        <v>234</v>
      </c>
      <c r="B966" s="45" t="s">
        <v>199</v>
      </c>
      <c r="C966" s="48">
        <f t="shared" si="15"/>
        <v>0</v>
      </c>
      <c r="D966" s="49"/>
      <c r="Q966" s="113" t="s">
        <v>300</v>
      </c>
      <c r="R966" s="37" t="s">
        <v>200</v>
      </c>
      <c r="S966" s="109">
        <v>1904.68</v>
      </c>
    </row>
    <row r="967" spans="1:19">
      <c r="A967" s="44" t="s">
        <v>234</v>
      </c>
      <c r="B967" s="45" t="s">
        <v>200</v>
      </c>
      <c r="C967" s="48">
        <f t="shared" si="15"/>
        <v>0</v>
      </c>
      <c r="D967" s="49"/>
      <c r="Q967" s="113" t="s">
        <v>300</v>
      </c>
      <c r="R967" s="37" t="s">
        <v>201</v>
      </c>
      <c r="S967" s="109">
        <v>1995.82</v>
      </c>
    </row>
    <row r="968" spans="1:19">
      <c r="A968" s="44" t="s">
        <v>234</v>
      </c>
      <c r="B968" s="45" t="s">
        <v>201</v>
      </c>
      <c r="C968" s="48">
        <f t="shared" si="15"/>
        <v>0</v>
      </c>
      <c r="D968" s="49"/>
      <c r="Q968" s="113" t="s">
        <v>300</v>
      </c>
      <c r="R968" s="37" t="s">
        <v>202</v>
      </c>
      <c r="S968" s="109">
        <v>1995.82</v>
      </c>
    </row>
    <row r="969" spans="1:19">
      <c r="A969" s="44" t="s">
        <v>234</v>
      </c>
      <c r="B969" s="45" t="s">
        <v>202</v>
      </c>
      <c r="C969" s="48">
        <f t="shared" si="15"/>
        <v>0</v>
      </c>
      <c r="D969" s="49"/>
      <c r="Q969" s="113" t="s">
        <v>300</v>
      </c>
      <c r="R969" s="37" t="s">
        <v>203</v>
      </c>
      <c r="S969" s="109">
        <v>1995.82</v>
      </c>
    </row>
    <row r="970" spans="1:19">
      <c r="A970" s="44" t="s">
        <v>234</v>
      </c>
      <c r="B970" s="45" t="s">
        <v>203</v>
      </c>
      <c r="C970" s="48">
        <f t="shared" si="15"/>
        <v>0</v>
      </c>
      <c r="D970" s="49"/>
      <c r="Q970" s="113" t="s">
        <v>300</v>
      </c>
      <c r="R970" s="37" t="s">
        <v>204</v>
      </c>
      <c r="S970" s="109">
        <v>1995.82</v>
      </c>
    </row>
    <row r="971" spans="1:19">
      <c r="A971" s="44" t="s">
        <v>234</v>
      </c>
      <c r="B971" s="45" t="s">
        <v>204</v>
      </c>
      <c r="C971" s="48">
        <f t="shared" si="15"/>
        <v>0</v>
      </c>
      <c r="D971" s="49"/>
      <c r="Q971" s="113" t="s">
        <v>300</v>
      </c>
      <c r="R971" s="37" t="s">
        <v>205</v>
      </c>
      <c r="S971" s="109">
        <v>1995.82</v>
      </c>
    </row>
    <row r="972" spans="1:19">
      <c r="A972" s="44" t="s">
        <v>234</v>
      </c>
      <c r="B972" s="45" t="s">
        <v>205</v>
      </c>
      <c r="C972" s="48">
        <f t="shared" si="15"/>
        <v>0</v>
      </c>
      <c r="D972" s="49"/>
      <c r="Q972" s="113" t="s">
        <v>300</v>
      </c>
      <c r="R972" s="37" t="s">
        <v>206</v>
      </c>
      <c r="S972" s="109">
        <v>1995.82</v>
      </c>
    </row>
    <row r="973" spans="1:19">
      <c r="A973" s="44" t="s">
        <v>234</v>
      </c>
      <c r="B973" s="45" t="s">
        <v>206</v>
      </c>
      <c r="C973" s="48">
        <f t="shared" si="15"/>
        <v>0</v>
      </c>
      <c r="D973" s="49"/>
      <c r="Q973" s="113" t="s">
        <v>300</v>
      </c>
      <c r="R973" s="37" t="s">
        <v>207</v>
      </c>
      <c r="S973" s="109">
        <v>1995.82</v>
      </c>
    </row>
    <row r="974" spans="1:19">
      <c r="A974" s="44" t="s">
        <v>234</v>
      </c>
      <c r="B974" s="45" t="s">
        <v>207</v>
      </c>
      <c r="C974" s="48">
        <f t="shared" si="15"/>
        <v>0</v>
      </c>
      <c r="D974" s="49"/>
      <c r="Q974" s="113" t="s">
        <v>300</v>
      </c>
      <c r="R974" s="37" t="s">
        <v>208</v>
      </c>
      <c r="S974" s="109">
        <v>1995.82</v>
      </c>
    </row>
    <row r="975" spans="1:19">
      <c r="A975" s="44" t="s">
        <v>234</v>
      </c>
      <c r="B975" s="45" t="s">
        <v>208</v>
      </c>
      <c r="C975" s="48">
        <f t="shared" si="15"/>
        <v>0</v>
      </c>
      <c r="D975" s="49"/>
      <c r="Q975" s="113" t="s">
        <v>300</v>
      </c>
      <c r="R975" s="37" t="s">
        <v>209</v>
      </c>
      <c r="S975" s="109">
        <v>1995.82</v>
      </c>
    </row>
    <row r="976" spans="1:19">
      <c r="A976" s="44" t="s">
        <v>234</v>
      </c>
      <c r="B976" s="45" t="s">
        <v>209</v>
      </c>
      <c r="C976" s="48">
        <f t="shared" si="15"/>
        <v>0</v>
      </c>
      <c r="D976" s="49"/>
      <c r="Q976" s="113" t="s">
        <v>300</v>
      </c>
      <c r="R976" s="37" t="s">
        <v>210</v>
      </c>
      <c r="S976" s="109">
        <v>1995.82</v>
      </c>
    </row>
    <row r="977" spans="1:19">
      <c r="A977" s="44" t="s">
        <v>234</v>
      </c>
      <c r="B977" s="45" t="s">
        <v>210</v>
      </c>
      <c r="C977" s="48">
        <f t="shared" si="15"/>
        <v>0</v>
      </c>
      <c r="D977" s="49"/>
      <c r="Q977" s="113" t="s">
        <v>300</v>
      </c>
      <c r="R977" s="37" t="s">
        <v>211</v>
      </c>
      <c r="S977" s="109">
        <v>1995.82</v>
      </c>
    </row>
    <row r="978" spans="1:19">
      <c r="A978" s="44" t="s">
        <v>234</v>
      </c>
      <c r="B978" s="45" t="s">
        <v>211</v>
      </c>
      <c r="C978" s="48">
        <f t="shared" si="15"/>
        <v>0</v>
      </c>
      <c r="D978" s="49"/>
      <c r="Q978" s="113" t="s">
        <v>300</v>
      </c>
      <c r="R978" s="37" t="s">
        <v>212</v>
      </c>
      <c r="S978" s="109">
        <v>1995.82</v>
      </c>
    </row>
    <row r="979" spans="1:19">
      <c r="A979" s="44" t="s">
        <v>234</v>
      </c>
      <c r="B979" s="45" t="s">
        <v>212</v>
      </c>
      <c r="C979" s="48">
        <f t="shared" si="15"/>
        <v>0</v>
      </c>
      <c r="D979" s="49"/>
      <c r="Q979" s="113" t="s">
        <v>300</v>
      </c>
      <c r="R979" s="37" t="s">
        <v>213</v>
      </c>
      <c r="S979" s="109">
        <v>1995.82</v>
      </c>
    </row>
    <row r="980" spans="1:19">
      <c r="A980" s="44" t="s">
        <v>234</v>
      </c>
      <c r="B980" s="45" t="s">
        <v>213</v>
      </c>
      <c r="C980" s="48">
        <f t="shared" si="15"/>
        <v>0</v>
      </c>
      <c r="D980" s="49"/>
      <c r="Q980" s="113" t="s">
        <v>300</v>
      </c>
      <c r="R980" s="37" t="s">
        <v>214</v>
      </c>
      <c r="S980" s="109">
        <v>1995.82</v>
      </c>
    </row>
    <row r="981" spans="1:19">
      <c r="A981" s="44" t="s">
        <v>234</v>
      </c>
      <c r="B981" s="45" t="s">
        <v>214</v>
      </c>
      <c r="C981" s="48">
        <f t="shared" si="15"/>
        <v>0</v>
      </c>
      <c r="D981" s="49"/>
      <c r="Q981" s="113" t="s">
        <v>300</v>
      </c>
      <c r="R981" s="37" t="s">
        <v>215</v>
      </c>
      <c r="S981" s="109">
        <v>1995.82</v>
      </c>
    </row>
    <row r="982" spans="1:19">
      <c r="A982" s="44" t="s">
        <v>234</v>
      </c>
      <c r="B982" s="45" t="s">
        <v>215</v>
      </c>
      <c r="C982" s="48">
        <f t="shared" si="15"/>
        <v>0</v>
      </c>
      <c r="D982" s="49"/>
      <c r="Q982" s="113" t="s">
        <v>300</v>
      </c>
      <c r="R982" s="37" t="s">
        <v>216</v>
      </c>
      <c r="S982" s="109">
        <v>1995.82</v>
      </c>
    </row>
    <row r="983" spans="1:19">
      <c r="A983" s="44" t="s">
        <v>234</v>
      </c>
      <c r="B983" s="45" t="s">
        <v>216</v>
      </c>
      <c r="C983" s="48">
        <f t="shared" si="15"/>
        <v>0</v>
      </c>
      <c r="D983" s="49"/>
      <c r="Q983" s="113" t="s">
        <v>300</v>
      </c>
      <c r="R983" s="37" t="s">
        <v>217</v>
      </c>
      <c r="S983" s="109">
        <v>1995.82</v>
      </c>
    </row>
    <row r="984" spans="1:19">
      <c r="A984" s="44" t="s">
        <v>234</v>
      </c>
      <c r="B984" s="45" t="s">
        <v>217</v>
      </c>
      <c r="C984" s="48">
        <f t="shared" si="15"/>
        <v>0</v>
      </c>
      <c r="D984" s="49"/>
      <c r="Q984" s="113" t="s">
        <v>300</v>
      </c>
      <c r="R984" s="37" t="s">
        <v>218</v>
      </c>
      <c r="S984" s="109">
        <v>1995.82</v>
      </c>
    </row>
    <row r="985" spans="1:19">
      <c r="A985" s="44" t="s">
        <v>234</v>
      </c>
      <c r="B985" s="45" t="s">
        <v>218</v>
      </c>
      <c r="C985" s="48">
        <f t="shared" si="15"/>
        <v>0</v>
      </c>
      <c r="D985" s="49"/>
      <c r="Q985" s="113" t="s">
        <v>300</v>
      </c>
      <c r="R985" s="37" t="s">
        <v>219</v>
      </c>
      <c r="S985" s="109">
        <v>1995.82</v>
      </c>
    </row>
    <row r="986" spans="1:19">
      <c r="A986" s="44" t="s">
        <v>234</v>
      </c>
      <c r="B986" s="45" t="s">
        <v>219</v>
      </c>
      <c r="C986" s="48">
        <f t="shared" si="15"/>
        <v>0</v>
      </c>
      <c r="D986" s="49"/>
      <c r="Q986" s="113" t="s">
        <v>300</v>
      </c>
      <c r="R986" s="37" t="s">
        <v>220</v>
      </c>
      <c r="S986" s="109">
        <v>1995.82</v>
      </c>
    </row>
    <row r="987" spans="1:19">
      <c r="A987" s="44" t="s">
        <v>234</v>
      </c>
      <c r="B987" s="45" t="s">
        <v>220</v>
      </c>
      <c r="C987" s="48">
        <f t="shared" si="15"/>
        <v>0</v>
      </c>
      <c r="D987" s="49"/>
      <c r="Q987" s="113" t="s">
        <v>300</v>
      </c>
      <c r="R987" s="37" t="s">
        <v>221</v>
      </c>
      <c r="S987" s="109">
        <v>1995.82</v>
      </c>
    </row>
    <row r="988" spans="1:19">
      <c r="A988" s="44" t="s">
        <v>234</v>
      </c>
      <c r="B988" s="45" t="s">
        <v>221</v>
      </c>
      <c r="C988" s="48">
        <f t="shared" si="15"/>
        <v>0</v>
      </c>
      <c r="D988" s="49"/>
      <c r="Q988" s="113" t="s">
        <v>300</v>
      </c>
      <c r="R988" s="37" t="s">
        <v>222</v>
      </c>
      <c r="S988" s="109">
        <v>1995.82</v>
      </c>
    </row>
    <row r="989" spans="1:19">
      <c r="A989" s="44" t="s">
        <v>234</v>
      </c>
      <c r="B989" s="45" t="s">
        <v>222</v>
      </c>
      <c r="C989" s="48">
        <f t="shared" si="15"/>
        <v>0</v>
      </c>
      <c r="D989" s="49"/>
      <c r="Q989" s="113" t="s">
        <v>300</v>
      </c>
      <c r="R989" s="37" t="s">
        <v>223</v>
      </c>
      <c r="S989" s="109">
        <v>1995.82</v>
      </c>
    </row>
    <row r="990" spans="1:19">
      <c r="A990" s="44" t="s">
        <v>234</v>
      </c>
      <c r="B990" s="45" t="s">
        <v>223</v>
      </c>
      <c r="C990" s="48">
        <f t="shared" si="15"/>
        <v>0</v>
      </c>
      <c r="D990" s="49"/>
      <c r="Q990" s="113" t="s">
        <v>300</v>
      </c>
      <c r="R990" s="37" t="s">
        <v>224</v>
      </c>
      <c r="S990" s="109">
        <v>1995.82</v>
      </c>
    </row>
    <row r="991" spans="1:19">
      <c r="A991" s="44" t="s">
        <v>234</v>
      </c>
      <c r="B991" s="45" t="s">
        <v>224</v>
      </c>
      <c r="C991" s="48">
        <f t="shared" si="15"/>
        <v>0</v>
      </c>
      <c r="D991" s="49"/>
      <c r="Q991" s="113" t="s">
        <v>300</v>
      </c>
      <c r="R991" s="37" t="s">
        <v>225</v>
      </c>
      <c r="S991" s="109">
        <v>1995.82</v>
      </c>
    </row>
    <row r="992" spans="1:19">
      <c r="A992" s="44" t="s">
        <v>234</v>
      </c>
      <c r="B992" s="45" t="s">
        <v>225</v>
      </c>
      <c r="C992" s="48">
        <f t="shared" si="15"/>
        <v>0</v>
      </c>
      <c r="D992" s="49"/>
      <c r="Q992" s="113" t="s">
        <v>300</v>
      </c>
      <c r="R992" s="37" t="s">
        <v>226</v>
      </c>
      <c r="S992" s="109">
        <v>1995.82</v>
      </c>
    </row>
    <row r="993" spans="1:19">
      <c r="A993" s="44" t="s">
        <v>234</v>
      </c>
      <c r="B993" s="45" t="s">
        <v>226</v>
      </c>
      <c r="C993" s="48">
        <f t="shared" si="15"/>
        <v>0</v>
      </c>
      <c r="D993" s="49"/>
      <c r="Q993" s="113" t="s">
        <v>300</v>
      </c>
      <c r="R993" s="37" t="s">
        <v>227</v>
      </c>
      <c r="S993" s="109">
        <v>1995.82</v>
      </c>
    </row>
    <row r="994" spans="1:19">
      <c r="A994" s="44" t="s">
        <v>234</v>
      </c>
      <c r="B994" s="45" t="s">
        <v>227</v>
      </c>
      <c r="C994" s="48">
        <f t="shared" si="15"/>
        <v>0</v>
      </c>
      <c r="D994" s="49"/>
      <c r="Q994" s="113" t="s">
        <v>300</v>
      </c>
      <c r="R994" s="37" t="s">
        <v>228</v>
      </c>
      <c r="S994" s="109">
        <v>1995.82</v>
      </c>
    </row>
    <row r="995" spans="1:19">
      <c r="A995" s="44" t="s">
        <v>234</v>
      </c>
      <c r="B995" s="45" t="s">
        <v>228</v>
      </c>
      <c r="C995" s="48">
        <f t="shared" si="15"/>
        <v>0</v>
      </c>
      <c r="D995" s="49"/>
      <c r="Q995" s="113" t="s">
        <v>300</v>
      </c>
      <c r="R995" s="37" t="s">
        <v>229</v>
      </c>
      <c r="S995" s="109">
        <v>1995.82</v>
      </c>
    </row>
    <row r="996" spans="1:19">
      <c r="A996" s="44" t="s">
        <v>234</v>
      </c>
      <c r="B996" s="45" t="s">
        <v>229</v>
      </c>
      <c r="C996" s="48">
        <f t="shared" si="15"/>
        <v>0</v>
      </c>
      <c r="D996" s="49"/>
      <c r="Q996" s="113" t="s">
        <v>300</v>
      </c>
      <c r="R996" s="37" t="s">
        <v>230</v>
      </c>
      <c r="S996" s="109">
        <v>1995.82</v>
      </c>
    </row>
    <row r="997" spans="1:19">
      <c r="A997" s="44" t="s">
        <v>234</v>
      </c>
      <c r="B997" s="45" t="s">
        <v>230</v>
      </c>
      <c r="C997" s="48">
        <f t="shared" si="15"/>
        <v>0</v>
      </c>
      <c r="D997" s="49"/>
      <c r="Q997" s="113" t="s">
        <v>300</v>
      </c>
      <c r="R997" s="37" t="s">
        <v>231</v>
      </c>
      <c r="S997" s="109">
        <v>1995.82</v>
      </c>
    </row>
    <row r="998" spans="1:19">
      <c r="A998" s="44" t="s">
        <v>234</v>
      </c>
      <c r="B998" s="45" t="s">
        <v>231</v>
      </c>
      <c r="C998" s="48">
        <f t="shared" si="15"/>
        <v>0</v>
      </c>
      <c r="D998" s="49"/>
      <c r="Q998" s="107" t="s">
        <v>301</v>
      </c>
      <c r="R998" s="112" t="s">
        <v>34</v>
      </c>
      <c r="S998" s="114">
        <v>334.45</v>
      </c>
    </row>
    <row r="999" spans="1:19">
      <c r="A999" s="46" t="s">
        <v>30</v>
      </c>
      <c r="B999" s="47" t="s">
        <v>34</v>
      </c>
      <c r="C999" s="48">
        <f t="shared" si="15"/>
        <v>0</v>
      </c>
      <c r="D999" s="49"/>
      <c r="Q999" s="107" t="s">
        <v>301</v>
      </c>
      <c r="R999" s="112" t="s">
        <v>33</v>
      </c>
      <c r="S999" s="114">
        <v>334.45</v>
      </c>
    </row>
    <row r="1000" spans="1:19">
      <c r="A1000" s="46" t="s">
        <v>30</v>
      </c>
      <c r="B1000" s="47" t="s">
        <v>33</v>
      </c>
      <c r="C1000" s="48">
        <f t="shared" si="15"/>
        <v>0</v>
      </c>
      <c r="D1000" s="49"/>
      <c r="Q1000" s="107" t="s">
        <v>301</v>
      </c>
      <c r="R1000" s="112" t="s">
        <v>35</v>
      </c>
      <c r="S1000" s="114">
        <v>334.45</v>
      </c>
    </row>
    <row r="1001" spans="1:19">
      <c r="A1001" s="46" t="s">
        <v>30</v>
      </c>
      <c r="B1001" s="47" t="s">
        <v>35</v>
      </c>
      <c r="C1001" s="48">
        <f t="shared" si="15"/>
        <v>0</v>
      </c>
      <c r="D1001" s="49"/>
      <c r="Q1001" s="107" t="s">
        <v>301</v>
      </c>
      <c r="R1001" s="112" t="s">
        <v>36</v>
      </c>
      <c r="S1001" s="114">
        <v>334.45</v>
      </c>
    </row>
    <row r="1002" spans="1:19">
      <c r="A1002" s="46" t="s">
        <v>30</v>
      </c>
      <c r="B1002" s="47" t="s">
        <v>36</v>
      </c>
      <c r="C1002" s="48">
        <f t="shared" si="15"/>
        <v>0</v>
      </c>
      <c r="D1002" s="49"/>
      <c r="Q1002" s="107" t="s">
        <v>301</v>
      </c>
      <c r="R1002" s="112" t="s">
        <v>37</v>
      </c>
      <c r="S1002" s="114">
        <v>334.45</v>
      </c>
    </row>
    <row r="1003" spans="1:19">
      <c r="A1003" s="46" t="s">
        <v>30</v>
      </c>
      <c r="B1003" s="47" t="s">
        <v>37</v>
      </c>
      <c r="C1003" s="48">
        <f t="shared" si="15"/>
        <v>0</v>
      </c>
      <c r="D1003" s="49"/>
      <c r="Q1003" s="107" t="s">
        <v>301</v>
      </c>
      <c r="R1003" s="112" t="s">
        <v>38</v>
      </c>
      <c r="S1003" s="114">
        <v>334.45</v>
      </c>
    </row>
    <row r="1004" spans="1:19">
      <c r="A1004" s="46" t="s">
        <v>30</v>
      </c>
      <c r="B1004" s="47" t="s">
        <v>38</v>
      </c>
      <c r="C1004" s="48">
        <f t="shared" si="15"/>
        <v>0</v>
      </c>
      <c r="D1004" s="49"/>
      <c r="Q1004" s="107" t="s">
        <v>301</v>
      </c>
      <c r="R1004" s="112" t="s">
        <v>39</v>
      </c>
      <c r="S1004" s="114">
        <v>334.45</v>
      </c>
    </row>
    <row r="1005" spans="1:19">
      <c r="A1005" s="46" t="s">
        <v>30</v>
      </c>
      <c r="B1005" s="47" t="s">
        <v>39</v>
      </c>
      <c r="C1005" s="48">
        <f t="shared" si="15"/>
        <v>0</v>
      </c>
      <c r="D1005" s="49"/>
      <c r="Q1005" s="107" t="s">
        <v>301</v>
      </c>
      <c r="R1005" s="112" t="s">
        <v>40</v>
      </c>
      <c r="S1005" s="114">
        <v>334.45</v>
      </c>
    </row>
    <row r="1006" spans="1:19">
      <c r="A1006" s="46" t="s">
        <v>30</v>
      </c>
      <c r="B1006" s="47" t="s">
        <v>40</v>
      </c>
      <c r="C1006" s="48">
        <f t="shared" si="15"/>
        <v>0</v>
      </c>
      <c r="D1006" s="49"/>
      <c r="Q1006" s="107" t="s">
        <v>301</v>
      </c>
      <c r="R1006" s="112" t="s">
        <v>41</v>
      </c>
      <c r="S1006" s="114">
        <v>334.45</v>
      </c>
    </row>
    <row r="1007" spans="1:19">
      <c r="A1007" s="46" t="s">
        <v>30</v>
      </c>
      <c r="B1007" s="47" t="s">
        <v>41</v>
      </c>
      <c r="C1007" s="48">
        <f t="shared" si="15"/>
        <v>0</v>
      </c>
      <c r="D1007" s="49"/>
      <c r="Q1007" s="107" t="s">
        <v>301</v>
      </c>
      <c r="R1007" s="112" t="s">
        <v>42</v>
      </c>
      <c r="S1007" s="114">
        <v>334.45</v>
      </c>
    </row>
    <row r="1008" spans="1:19">
      <c r="A1008" s="46" t="s">
        <v>30</v>
      </c>
      <c r="B1008" s="47" t="s">
        <v>42</v>
      </c>
      <c r="C1008" s="48">
        <f t="shared" si="15"/>
        <v>0</v>
      </c>
      <c r="D1008" s="49"/>
      <c r="Q1008" s="107" t="s">
        <v>301</v>
      </c>
      <c r="R1008" s="112" t="s">
        <v>43</v>
      </c>
      <c r="S1008" s="114">
        <v>334.45</v>
      </c>
    </row>
    <row r="1009" spans="1:19">
      <c r="A1009" s="46" t="s">
        <v>30</v>
      </c>
      <c r="B1009" s="47" t="s">
        <v>43</v>
      </c>
      <c r="C1009" s="48">
        <f t="shared" si="15"/>
        <v>0</v>
      </c>
      <c r="D1009" s="49"/>
      <c r="Q1009" s="107" t="s">
        <v>301</v>
      </c>
      <c r="R1009" s="112" t="s">
        <v>44</v>
      </c>
      <c r="S1009" s="114">
        <v>334.45</v>
      </c>
    </row>
    <row r="1010" spans="1:19">
      <c r="A1010" s="46" t="s">
        <v>30</v>
      </c>
      <c r="B1010" s="47" t="s">
        <v>44</v>
      </c>
      <c r="C1010" s="48">
        <f t="shared" si="15"/>
        <v>0</v>
      </c>
      <c r="D1010" s="49"/>
      <c r="Q1010" s="107" t="s">
        <v>301</v>
      </c>
      <c r="R1010" s="112" t="s">
        <v>45</v>
      </c>
      <c r="S1010" s="114">
        <v>334.45</v>
      </c>
    </row>
    <row r="1011" spans="1:19">
      <c r="A1011" s="46" t="s">
        <v>30</v>
      </c>
      <c r="B1011" s="47" t="s">
        <v>45</v>
      </c>
      <c r="C1011" s="48">
        <f t="shared" si="15"/>
        <v>0</v>
      </c>
      <c r="D1011" s="49"/>
      <c r="Q1011" s="107" t="s">
        <v>301</v>
      </c>
      <c r="R1011" s="112" t="s">
        <v>46</v>
      </c>
      <c r="S1011" s="114">
        <v>334.45</v>
      </c>
    </row>
    <row r="1012" spans="1:19">
      <c r="A1012" s="46" t="s">
        <v>30</v>
      </c>
      <c r="B1012" s="47" t="s">
        <v>46</v>
      </c>
      <c r="C1012" s="48">
        <f t="shared" si="15"/>
        <v>0</v>
      </c>
      <c r="D1012" s="49"/>
      <c r="Q1012" s="107" t="s">
        <v>301</v>
      </c>
      <c r="R1012" s="112" t="s">
        <v>47</v>
      </c>
      <c r="S1012" s="114">
        <v>334.45</v>
      </c>
    </row>
    <row r="1013" spans="1:19">
      <c r="A1013" s="46" t="s">
        <v>30</v>
      </c>
      <c r="B1013" s="47" t="s">
        <v>47</v>
      </c>
      <c r="C1013" s="48">
        <f t="shared" si="15"/>
        <v>0</v>
      </c>
      <c r="D1013" s="49"/>
      <c r="Q1013" s="107" t="s">
        <v>301</v>
      </c>
      <c r="R1013" s="112" t="s">
        <v>48</v>
      </c>
      <c r="S1013" s="114">
        <v>334.45</v>
      </c>
    </row>
    <row r="1014" spans="1:19">
      <c r="A1014" s="46" t="s">
        <v>30</v>
      </c>
      <c r="B1014" s="47" t="s">
        <v>48</v>
      </c>
      <c r="C1014" s="48">
        <f t="shared" si="15"/>
        <v>0</v>
      </c>
      <c r="D1014" s="49"/>
      <c r="Q1014" s="107" t="s">
        <v>301</v>
      </c>
      <c r="R1014" s="112" t="s">
        <v>49</v>
      </c>
      <c r="S1014" s="114">
        <v>334.45</v>
      </c>
    </row>
    <row r="1015" spans="1:19">
      <c r="A1015" s="46" t="s">
        <v>30</v>
      </c>
      <c r="B1015" s="47" t="s">
        <v>49</v>
      </c>
      <c r="C1015" s="48">
        <f t="shared" si="15"/>
        <v>0</v>
      </c>
      <c r="D1015" s="49"/>
      <c r="Q1015" s="107" t="s">
        <v>301</v>
      </c>
      <c r="R1015" s="112" t="s">
        <v>50</v>
      </c>
      <c r="S1015" s="114">
        <v>334.45</v>
      </c>
    </row>
    <row r="1016" spans="1:19">
      <c r="A1016" s="46" t="s">
        <v>30</v>
      </c>
      <c r="B1016" s="47" t="s">
        <v>50</v>
      </c>
      <c r="C1016" s="48">
        <f t="shared" si="15"/>
        <v>0</v>
      </c>
      <c r="D1016" s="49"/>
      <c r="Q1016" s="107" t="s">
        <v>301</v>
      </c>
      <c r="R1016" s="112" t="s">
        <v>51</v>
      </c>
      <c r="S1016" s="114">
        <v>334.45</v>
      </c>
    </row>
    <row r="1017" spans="1:19">
      <c r="A1017" s="46" t="s">
        <v>30</v>
      </c>
      <c r="B1017" s="47" t="s">
        <v>51</v>
      </c>
      <c r="C1017" s="48">
        <f t="shared" si="15"/>
        <v>0</v>
      </c>
      <c r="D1017" s="49"/>
      <c r="Q1017" s="107" t="s">
        <v>301</v>
      </c>
      <c r="R1017" s="112" t="s">
        <v>52</v>
      </c>
      <c r="S1017" s="114">
        <v>334.45</v>
      </c>
    </row>
    <row r="1018" spans="1:19">
      <c r="A1018" s="46" t="s">
        <v>30</v>
      </c>
      <c r="B1018" s="47" t="s">
        <v>52</v>
      </c>
      <c r="C1018" s="48">
        <f t="shared" si="15"/>
        <v>0</v>
      </c>
      <c r="D1018" s="49"/>
      <c r="Q1018" s="107" t="s">
        <v>301</v>
      </c>
      <c r="R1018" s="112" t="s">
        <v>53</v>
      </c>
      <c r="S1018" s="114">
        <v>334.45</v>
      </c>
    </row>
    <row r="1019" spans="1:19">
      <c r="A1019" s="46" t="s">
        <v>30</v>
      </c>
      <c r="B1019" s="47" t="s">
        <v>53</v>
      </c>
      <c r="C1019" s="48">
        <f t="shared" si="15"/>
        <v>0</v>
      </c>
      <c r="D1019" s="49"/>
      <c r="Q1019" s="107" t="s">
        <v>301</v>
      </c>
      <c r="R1019" s="112" t="s">
        <v>54</v>
      </c>
      <c r="S1019" s="114">
        <v>334.45</v>
      </c>
    </row>
    <row r="1020" spans="1:19">
      <c r="A1020" s="46" t="s">
        <v>30</v>
      </c>
      <c r="B1020" s="47" t="s">
        <v>54</v>
      </c>
      <c r="C1020" s="48">
        <f t="shared" si="15"/>
        <v>0</v>
      </c>
      <c r="D1020" s="49"/>
      <c r="Q1020" s="107" t="s">
        <v>301</v>
      </c>
      <c r="R1020" s="112" t="s">
        <v>55</v>
      </c>
      <c r="S1020" s="114">
        <v>334.45</v>
      </c>
    </row>
    <row r="1021" spans="1:19">
      <c r="A1021" s="46" t="s">
        <v>30</v>
      </c>
      <c r="B1021" s="47" t="s">
        <v>55</v>
      </c>
      <c r="C1021" s="48">
        <f t="shared" si="15"/>
        <v>0</v>
      </c>
      <c r="D1021" s="49"/>
      <c r="Q1021" s="107" t="s">
        <v>301</v>
      </c>
      <c r="R1021" s="112" t="s">
        <v>56</v>
      </c>
      <c r="S1021" s="114">
        <v>334.45</v>
      </c>
    </row>
    <row r="1022" spans="1:19">
      <c r="A1022" s="46" t="s">
        <v>30</v>
      </c>
      <c r="B1022" s="47" t="s">
        <v>56</v>
      </c>
      <c r="C1022" s="48">
        <f t="shared" si="15"/>
        <v>0</v>
      </c>
      <c r="D1022" s="49"/>
      <c r="Q1022" s="107" t="s">
        <v>301</v>
      </c>
      <c r="R1022" s="112" t="s">
        <v>57</v>
      </c>
      <c r="S1022" s="114">
        <v>334.45</v>
      </c>
    </row>
    <row r="1023" spans="1:19">
      <c r="A1023" s="46" t="s">
        <v>30</v>
      </c>
      <c r="B1023" s="47" t="s">
        <v>57</v>
      </c>
      <c r="C1023" s="48">
        <f t="shared" si="15"/>
        <v>0</v>
      </c>
      <c r="D1023" s="49"/>
      <c r="Q1023" s="107" t="s">
        <v>301</v>
      </c>
      <c r="R1023" s="112" t="s">
        <v>58</v>
      </c>
      <c r="S1023" s="114">
        <v>334.45</v>
      </c>
    </row>
    <row r="1024" spans="1:19">
      <c r="A1024" s="46" t="s">
        <v>30</v>
      </c>
      <c r="B1024" s="47" t="s">
        <v>58</v>
      </c>
      <c r="C1024" s="48">
        <f t="shared" si="15"/>
        <v>0</v>
      </c>
      <c r="D1024" s="49"/>
      <c r="Q1024" s="107" t="s">
        <v>301</v>
      </c>
      <c r="R1024" s="112" t="s">
        <v>59</v>
      </c>
      <c r="S1024" s="114">
        <v>334.45</v>
      </c>
    </row>
    <row r="1025" spans="1:19">
      <c r="A1025" s="46" t="s">
        <v>30</v>
      </c>
      <c r="B1025" s="47" t="s">
        <v>59</v>
      </c>
      <c r="C1025" s="48">
        <f t="shared" si="15"/>
        <v>0</v>
      </c>
      <c r="D1025" s="49"/>
      <c r="Q1025" s="107" t="s">
        <v>301</v>
      </c>
      <c r="R1025" s="112" t="s">
        <v>60</v>
      </c>
      <c r="S1025" s="114">
        <v>334.45</v>
      </c>
    </row>
    <row r="1026" spans="1:19">
      <c r="A1026" s="46" t="s">
        <v>30</v>
      </c>
      <c r="B1026" s="47" t="s">
        <v>60</v>
      </c>
      <c r="C1026" s="48">
        <f t="shared" si="15"/>
        <v>0</v>
      </c>
      <c r="D1026" s="49"/>
      <c r="Q1026" s="107" t="s">
        <v>301</v>
      </c>
      <c r="R1026" s="112" t="s">
        <v>61</v>
      </c>
      <c r="S1026" s="114">
        <v>334.45</v>
      </c>
    </row>
    <row r="1027" spans="1:19">
      <c r="A1027" s="46" t="s">
        <v>30</v>
      </c>
      <c r="B1027" s="47" t="s">
        <v>61</v>
      </c>
      <c r="C1027" s="48">
        <f t="shared" si="15"/>
        <v>0</v>
      </c>
      <c r="D1027" s="49"/>
      <c r="Q1027" s="107" t="s">
        <v>301</v>
      </c>
      <c r="R1027" s="112" t="s">
        <v>62</v>
      </c>
      <c r="S1027" s="114">
        <v>334.45</v>
      </c>
    </row>
    <row r="1028" spans="1:19">
      <c r="A1028" s="46" t="s">
        <v>30</v>
      </c>
      <c r="B1028" s="47" t="s">
        <v>62</v>
      </c>
      <c r="C1028" s="48">
        <f t="shared" ref="C1028:C1091" si="16">D1028/1.2</f>
        <v>0</v>
      </c>
      <c r="D1028" s="49"/>
      <c r="Q1028" s="107" t="s">
        <v>301</v>
      </c>
      <c r="R1028" s="112" t="s">
        <v>63</v>
      </c>
      <c r="S1028" s="114">
        <v>334.45</v>
      </c>
    </row>
    <row r="1029" spans="1:19">
      <c r="A1029" s="46" t="s">
        <v>30</v>
      </c>
      <c r="B1029" s="47" t="s">
        <v>63</v>
      </c>
      <c r="C1029" s="48">
        <f t="shared" si="16"/>
        <v>0</v>
      </c>
      <c r="D1029" s="49"/>
      <c r="Q1029" s="107" t="s">
        <v>301</v>
      </c>
      <c r="R1029" s="112" t="s">
        <v>64</v>
      </c>
      <c r="S1029" s="114">
        <v>334.45</v>
      </c>
    </row>
    <row r="1030" spans="1:19">
      <c r="A1030" s="46" t="s">
        <v>30</v>
      </c>
      <c r="B1030" s="47" t="s">
        <v>64</v>
      </c>
      <c r="C1030" s="48">
        <f t="shared" si="16"/>
        <v>0</v>
      </c>
      <c r="D1030" s="49"/>
      <c r="Q1030" s="107" t="s">
        <v>301</v>
      </c>
      <c r="R1030" s="112" t="s">
        <v>65</v>
      </c>
      <c r="S1030" s="114">
        <v>334.45</v>
      </c>
    </row>
    <row r="1031" spans="1:19">
      <c r="A1031" s="46" t="s">
        <v>30</v>
      </c>
      <c r="B1031" s="47" t="s">
        <v>65</v>
      </c>
      <c r="C1031" s="48">
        <f t="shared" si="16"/>
        <v>0</v>
      </c>
      <c r="D1031" s="49"/>
      <c r="Q1031" s="107" t="s">
        <v>301</v>
      </c>
      <c r="R1031" s="112" t="s">
        <v>66</v>
      </c>
      <c r="S1031" s="114">
        <v>334.45</v>
      </c>
    </row>
    <row r="1032" spans="1:19">
      <c r="A1032" s="46" t="s">
        <v>30</v>
      </c>
      <c r="B1032" s="47" t="s">
        <v>66</v>
      </c>
      <c r="C1032" s="48">
        <f t="shared" si="16"/>
        <v>0</v>
      </c>
      <c r="D1032" s="49"/>
      <c r="Q1032" s="107" t="s">
        <v>301</v>
      </c>
      <c r="R1032" s="112" t="s">
        <v>67</v>
      </c>
      <c r="S1032" s="114">
        <v>334.45</v>
      </c>
    </row>
    <row r="1033" spans="1:19">
      <c r="A1033" s="46" t="s">
        <v>30</v>
      </c>
      <c r="B1033" s="47" t="s">
        <v>67</v>
      </c>
      <c r="C1033" s="48">
        <f t="shared" si="16"/>
        <v>0</v>
      </c>
      <c r="D1033" s="49"/>
      <c r="Q1033" s="107" t="s">
        <v>301</v>
      </c>
      <c r="R1033" s="112" t="s">
        <v>68</v>
      </c>
      <c r="S1033" s="114">
        <v>334.45</v>
      </c>
    </row>
    <row r="1034" spans="1:19">
      <c r="A1034" s="46" t="s">
        <v>30</v>
      </c>
      <c r="B1034" s="47" t="s">
        <v>68</v>
      </c>
      <c r="C1034" s="48">
        <f t="shared" si="16"/>
        <v>0</v>
      </c>
      <c r="D1034" s="49"/>
      <c r="Q1034" s="107" t="s">
        <v>301</v>
      </c>
      <c r="R1034" s="112" t="s">
        <v>69</v>
      </c>
      <c r="S1034" s="114">
        <v>334.45</v>
      </c>
    </row>
    <row r="1035" spans="1:19">
      <c r="A1035" s="46" t="s">
        <v>30</v>
      </c>
      <c r="B1035" s="47" t="s">
        <v>69</v>
      </c>
      <c r="C1035" s="48">
        <f t="shared" si="16"/>
        <v>0</v>
      </c>
      <c r="D1035" s="49"/>
      <c r="Q1035" s="107" t="s">
        <v>301</v>
      </c>
      <c r="R1035" s="112" t="s">
        <v>70</v>
      </c>
      <c r="S1035" s="114">
        <v>334.45</v>
      </c>
    </row>
    <row r="1036" spans="1:19">
      <c r="A1036" s="46" t="s">
        <v>30</v>
      </c>
      <c r="B1036" s="47" t="s">
        <v>70</v>
      </c>
      <c r="C1036" s="48">
        <f t="shared" si="16"/>
        <v>0</v>
      </c>
      <c r="D1036" s="49"/>
      <c r="Q1036" s="107" t="s">
        <v>301</v>
      </c>
      <c r="R1036" s="112" t="s">
        <v>71</v>
      </c>
      <c r="S1036" s="114">
        <v>334.45</v>
      </c>
    </row>
    <row r="1037" spans="1:19">
      <c r="A1037" s="46" t="s">
        <v>30</v>
      </c>
      <c r="B1037" s="47" t="s">
        <v>71</v>
      </c>
      <c r="C1037" s="48">
        <f t="shared" si="16"/>
        <v>0</v>
      </c>
      <c r="D1037" s="49"/>
      <c r="Q1037" s="107" t="s">
        <v>301</v>
      </c>
      <c r="R1037" s="112" t="s">
        <v>72</v>
      </c>
      <c r="S1037" s="114">
        <v>334.45</v>
      </c>
    </row>
    <row r="1038" spans="1:19">
      <c r="A1038" s="46" t="s">
        <v>30</v>
      </c>
      <c r="B1038" s="47" t="s">
        <v>72</v>
      </c>
      <c r="C1038" s="48">
        <f t="shared" si="16"/>
        <v>0</v>
      </c>
      <c r="D1038" s="49"/>
      <c r="Q1038" s="107" t="s">
        <v>301</v>
      </c>
      <c r="R1038" s="112" t="s">
        <v>73</v>
      </c>
      <c r="S1038" s="114">
        <v>334.45</v>
      </c>
    </row>
    <row r="1039" spans="1:19">
      <c r="A1039" s="46" t="s">
        <v>30</v>
      </c>
      <c r="B1039" s="47" t="s">
        <v>73</v>
      </c>
      <c r="C1039" s="48">
        <f t="shared" si="16"/>
        <v>0</v>
      </c>
      <c r="D1039" s="49"/>
      <c r="Q1039" s="107" t="s">
        <v>301</v>
      </c>
      <c r="R1039" s="112" t="s">
        <v>74</v>
      </c>
      <c r="S1039" s="114">
        <v>334.45</v>
      </c>
    </row>
    <row r="1040" spans="1:19">
      <c r="A1040" s="46" t="s">
        <v>30</v>
      </c>
      <c r="B1040" s="47" t="s">
        <v>74</v>
      </c>
      <c r="C1040" s="48">
        <f t="shared" si="16"/>
        <v>0</v>
      </c>
      <c r="D1040" s="49"/>
      <c r="Q1040" s="107" t="s">
        <v>301</v>
      </c>
      <c r="R1040" s="112" t="s">
        <v>75</v>
      </c>
      <c r="S1040" s="114">
        <v>334.45</v>
      </c>
    </row>
    <row r="1041" spans="1:19">
      <c r="A1041" s="46" t="s">
        <v>30</v>
      </c>
      <c r="B1041" s="47" t="s">
        <v>75</v>
      </c>
      <c r="C1041" s="48">
        <f t="shared" si="16"/>
        <v>0</v>
      </c>
      <c r="D1041" s="49"/>
      <c r="Q1041" s="107" t="s">
        <v>301</v>
      </c>
      <c r="R1041" s="112" t="s">
        <v>76</v>
      </c>
      <c r="S1041" s="114">
        <v>334.45</v>
      </c>
    </row>
    <row r="1042" spans="1:19">
      <c r="A1042" s="46" t="s">
        <v>30</v>
      </c>
      <c r="B1042" s="47" t="s">
        <v>76</v>
      </c>
      <c r="C1042" s="48">
        <f t="shared" si="16"/>
        <v>0</v>
      </c>
      <c r="D1042" s="49"/>
      <c r="Q1042" s="107" t="s">
        <v>301</v>
      </c>
      <c r="R1042" s="112" t="s">
        <v>77</v>
      </c>
      <c r="S1042" s="114">
        <v>334.45</v>
      </c>
    </row>
    <row r="1043" spans="1:19">
      <c r="A1043" s="46" t="s">
        <v>30</v>
      </c>
      <c r="B1043" s="47" t="s">
        <v>77</v>
      </c>
      <c r="C1043" s="48">
        <f t="shared" si="16"/>
        <v>0</v>
      </c>
      <c r="D1043" s="49"/>
      <c r="Q1043" s="107" t="s">
        <v>301</v>
      </c>
      <c r="R1043" s="112" t="s">
        <v>78</v>
      </c>
      <c r="S1043" s="114">
        <v>334.45</v>
      </c>
    </row>
    <row r="1044" spans="1:19">
      <c r="A1044" s="46" t="s">
        <v>30</v>
      </c>
      <c r="B1044" s="47" t="s">
        <v>78</v>
      </c>
      <c r="C1044" s="48">
        <f t="shared" si="16"/>
        <v>0</v>
      </c>
      <c r="D1044" s="49"/>
      <c r="Q1044" s="107" t="s">
        <v>301</v>
      </c>
      <c r="R1044" s="112" t="s">
        <v>79</v>
      </c>
      <c r="S1044" s="114">
        <v>334.45</v>
      </c>
    </row>
    <row r="1045" spans="1:19">
      <c r="A1045" s="46" t="s">
        <v>30</v>
      </c>
      <c r="B1045" s="47" t="s">
        <v>79</v>
      </c>
      <c r="C1045" s="48">
        <f t="shared" si="16"/>
        <v>0</v>
      </c>
      <c r="D1045" s="49"/>
      <c r="Q1045" s="107" t="s">
        <v>301</v>
      </c>
      <c r="R1045" s="112" t="s">
        <v>80</v>
      </c>
      <c r="S1045" s="114">
        <v>334.45</v>
      </c>
    </row>
    <row r="1046" spans="1:19">
      <c r="A1046" s="46" t="s">
        <v>30</v>
      </c>
      <c r="B1046" s="47" t="s">
        <v>80</v>
      </c>
      <c r="C1046" s="48">
        <f t="shared" si="16"/>
        <v>0</v>
      </c>
      <c r="D1046" s="49"/>
      <c r="Q1046" s="107" t="s">
        <v>301</v>
      </c>
      <c r="R1046" s="112" t="s">
        <v>81</v>
      </c>
      <c r="S1046" s="114">
        <v>334.45</v>
      </c>
    </row>
    <row r="1047" spans="1:19">
      <c r="A1047" s="46" t="s">
        <v>30</v>
      </c>
      <c r="B1047" s="47" t="s">
        <v>81</v>
      </c>
      <c r="C1047" s="48">
        <f t="shared" si="16"/>
        <v>0</v>
      </c>
      <c r="D1047" s="49"/>
      <c r="Q1047" s="107" t="s">
        <v>301</v>
      </c>
      <c r="R1047" s="112" t="s">
        <v>83</v>
      </c>
      <c r="S1047" s="114">
        <v>334.45</v>
      </c>
    </row>
    <row r="1048" spans="1:19">
      <c r="A1048" s="46" t="s">
        <v>30</v>
      </c>
      <c r="B1048" s="47" t="s">
        <v>83</v>
      </c>
      <c r="C1048" s="48">
        <f t="shared" si="16"/>
        <v>0</v>
      </c>
      <c r="D1048" s="49"/>
      <c r="Q1048" s="107" t="s">
        <v>301</v>
      </c>
      <c r="R1048" s="112" t="s">
        <v>84</v>
      </c>
      <c r="S1048" s="114">
        <v>334.45</v>
      </c>
    </row>
    <row r="1049" spans="1:19">
      <c r="A1049" s="46" t="s">
        <v>30</v>
      </c>
      <c r="B1049" s="47" t="s">
        <v>84</v>
      </c>
      <c r="C1049" s="48">
        <f t="shared" si="16"/>
        <v>0</v>
      </c>
      <c r="D1049" s="49"/>
      <c r="Q1049" s="107" t="s">
        <v>301</v>
      </c>
      <c r="R1049" s="112" t="s">
        <v>85</v>
      </c>
      <c r="S1049" s="114">
        <v>334.45</v>
      </c>
    </row>
    <row r="1050" spans="1:19">
      <c r="A1050" s="46" t="s">
        <v>30</v>
      </c>
      <c r="B1050" s="47" t="s">
        <v>85</v>
      </c>
      <c r="C1050" s="48">
        <f t="shared" si="16"/>
        <v>0</v>
      </c>
      <c r="D1050" s="49"/>
      <c r="Q1050" s="107" t="s">
        <v>301</v>
      </c>
      <c r="R1050" s="112" t="s">
        <v>86</v>
      </c>
      <c r="S1050" s="114">
        <v>334.45</v>
      </c>
    </row>
    <row r="1051" spans="1:19">
      <c r="A1051" s="46" t="s">
        <v>30</v>
      </c>
      <c r="B1051" s="47" t="s">
        <v>86</v>
      </c>
      <c r="C1051" s="48">
        <f t="shared" si="16"/>
        <v>0</v>
      </c>
      <c r="D1051" s="49"/>
      <c r="Q1051" s="107" t="s">
        <v>301</v>
      </c>
      <c r="R1051" s="112" t="s">
        <v>87</v>
      </c>
      <c r="S1051" s="114">
        <v>334.45</v>
      </c>
    </row>
    <row r="1052" spans="1:19">
      <c r="A1052" s="46" t="s">
        <v>30</v>
      </c>
      <c r="B1052" s="47" t="s">
        <v>87</v>
      </c>
      <c r="C1052" s="48">
        <f t="shared" si="16"/>
        <v>0</v>
      </c>
      <c r="D1052" s="49"/>
      <c r="Q1052" s="107" t="s">
        <v>301</v>
      </c>
      <c r="R1052" s="112" t="s">
        <v>88</v>
      </c>
      <c r="S1052" s="114">
        <v>334.45</v>
      </c>
    </row>
    <row r="1053" spans="1:19">
      <c r="A1053" s="46" t="s">
        <v>30</v>
      </c>
      <c r="B1053" s="47" t="s">
        <v>88</v>
      </c>
      <c r="C1053" s="48">
        <f t="shared" si="16"/>
        <v>0</v>
      </c>
      <c r="D1053" s="49"/>
      <c r="Q1053" s="107" t="s">
        <v>301</v>
      </c>
      <c r="R1053" s="112" t="s">
        <v>89</v>
      </c>
      <c r="S1053" s="114">
        <v>334.45</v>
      </c>
    </row>
    <row r="1054" spans="1:19">
      <c r="A1054" s="46" t="s">
        <v>30</v>
      </c>
      <c r="B1054" s="47" t="s">
        <v>89</v>
      </c>
      <c r="C1054" s="48">
        <f t="shared" si="16"/>
        <v>0</v>
      </c>
      <c r="D1054" s="49"/>
      <c r="Q1054" s="107" t="s">
        <v>301</v>
      </c>
      <c r="R1054" s="112" t="s">
        <v>90</v>
      </c>
      <c r="S1054" s="114">
        <v>334.45</v>
      </c>
    </row>
    <row r="1055" spans="1:19">
      <c r="A1055" s="46" t="s">
        <v>30</v>
      </c>
      <c r="B1055" s="47" t="s">
        <v>90</v>
      </c>
      <c r="C1055" s="48">
        <f t="shared" si="16"/>
        <v>0</v>
      </c>
      <c r="D1055" s="49"/>
      <c r="Q1055" s="107" t="s">
        <v>301</v>
      </c>
      <c r="R1055" s="112" t="s">
        <v>91</v>
      </c>
      <c r="S1055" s="114">
        <v>334.45</v>
      </c>
    </row>
    <row r="1056" spans="1:19">
      <c r="A1056" s="46" t="s">
        <v>30</v>
      </c>
      <c r="B1056" s="47" t="s">
        <v>91</v>
      </c>
      <c r="C1056" s="48">
        <f t="shared" si="16"/>
        <v>0</v>
      </c>
      <c r="D1056" s="49"/>
      <c r="Q1056" s="107" t="s">
        <v>301</v>
      </c>
      <c r="R1056" s="112" t="s">
        <v>82</v>
      </c>
      <c r="S1056" s="114">
        <v>334.45</v>
      </c>
    </row>
    <row r="1057" spans="1:19">
      <c r="A1057" s="46" t="s">
        <v>30</v>
      </c>
      <c r="B1057" s="47" t="s">
        <v>82</v>
      </c>
      <c r="C1057" s="48">
        <f t="shared" si="16"/>
        <v>0</v>
      </c>
      <c r="D1057" s="49"/>
      <c r="Q1057" s="107" t="s">
        <v>301</v>
      </c>
      <c r="R1057" s="112" t="s">
        <v>92</v>
      </c>
      <c r="S1057" s="114">
        <v>334.45</v>
      </c>
    </row>
    <row r="1058" spans="1:19">
      <c r="A1058" s="46" t="s">
        <v>30</v>
      </c>
      <c r="B1058" s="47" t="s">
        <v>92</v>
      </c>
      <c r="C1058" s="48">
        <f t="shared" si="16"/>
        <v>0</v>
      </c>
      <c r="D1058" s="49"/>
      <c r="Q1058" s="107" t="s">
        <v>301</v>
      </c>
      <c r="R1058" s="112" t="s">
        <v>93</v>
      </c>
      <c r="S1058" s="114">
        <v>334.45</v>
      </c>
    </row>
    <row r="1059" spans="1:19">
      <c r="A1059" s="46" t="s">
        <v>30</v>
      </c>
      <c r="B1059" s="47" t="s">
        <v>93</v>
      </c>
      <c r="C1059" s="48">
        <f t="shared" si="16"/>
        <v>0</v>
      </c>
      <c r="D1059" s="49"/>
      <c r="Q1059" s="107" t="s">
        <v>301</v>
      </c>
      <c r="R1059" s="112" t="s">
        <v>235</v>
      </c>
      <c r="S1059" s="114">
        <v>334.45</v>
      </c>
    </row>
    <row r="1060" spans="1:19">
      <c r="A1060" s="46" t="s">
        <v>30</v>
      </c>
      <c r="B1060" s="47" t="s">
        <v>94</v>
      </c>
      <c r="C1060" s="48">
        <f t="shared" si="16"/>
        <v>0</v>
      </c>
      <c r="D1060" s="49"/>
      <c r="Q1060" s="107" t="s">
        <v>301</v>
      </c>
      <c r="R1060" s="112" t="s">
        <v>95</v>
      </c>
      <c r="S1060" s="114">
        <v>334.45</v>
      </c>
    </row>
    <row r="1061" spans="1:19">
      <c r="A1061" s="46" t="s">
        <v>30</v>
      </c>
      <c r="B1061" s="47" t="s">
        <v>95</v>
      </c>
      <c r="C1061" s="48">
        <f t="shared" si="16"/>
        <v>0</v>
      </c>
      <c r="D1061" s="49"/>
      <c r="Q1061" s="107" t="s">
        <v>301</v>
      </c>
      <c r="R1061" s="112" t="s">
        <v>96</v>
      </c>
      <c r="S1061" s="114">
        <v>334.45</v>
      </c>
    </row>
    <row r="1062" spans="1:19">
      <c r="A1062" s="46" t="s">
        <v>30</v>
      </c>
      <c r="B1062" s="47" t="s">
        <v>96</v>
      </c>
      <c r="C1062" s="48">
        <f t="shared" si="16"/>
        <v>0</v>
      </c>
      <c r="D1062" s="49"/>
      <c r="Q1062" s="107" t="s">
        <v>301</v>
      </c>
      <c r="R1062" s="112" t="s">
        <v>97</v>
      </c>
      <c r="S1062" s="114">
        <v>334.45</v>
      </c>
    </row>
    <row r="1063" spans="1:19">
      <c r="A1063" s="46" t="s">
        <v>30</v>
      </c>
      <c r="B1063" s="47" t="s">
        <v>97</v>
      </c>
      <c r="C1063" s="48">
        <f t="shared" si="16"/>
        <v>0</v>
      </c>
      <c r="D1063" s="49"/>
      <c r="Q1063" s="107" t="s">
        <v>301</v>
      </c>
      <c r="R1063" s="112" t="s">
        <v>98</v>
      </c>
      <c r="S1063" s="114">
        <v>334.45</v>
      </c>
    </row>
    <row r="1064" spans="1:19">
      <c r="A1064" s="46" t="s">
        <v>30</v>
      </c>
      <c r="B1064" s="47" t="s">
        <v>98</v>
      </c>
      <c r="C1064" s="48">
        <f t="shared" si="16"/>
        <v>0</v>
      </c>
      <c r="D1064" s="49"/>
      <c r="Q1064" s="107" t="s">
        <v>301</v>
      </c>
      <c r="R1064" s="112" t="s">
        <v>99</v>
      </c>
      <c r="S1064" s="114">
        <v>334.45</v>
      </c>
    </row>
    <row r="1065" spans="1:19">
      <c r="A1065" s="46" t="s">
        <v>30</v>
      </c>
      <c r="B1065" s="47" t="s">
        <v>99</v>
      </c>
      <c r="C1065" s="48">
        <f t="shared" si="16"/>
        <v>0</v>
      </c>
      <c r="D1065" s="49"/>
      <c r="Q1065" s="107" t="s">
        <v>301</v>
      </c>
      <c r="R1065" s="112" t="s">
        <v>100</v>
      </c>
      <c r="S1065" s="114">
        <v>334.45</v>
      </c>
    </row>
    <row r="1066" spans="1:19">
      <c r="A1066" s="46" t="s">
        <v>30</v>
      </c>
      <c r="B1066" s="47" t="s">
        <v>100</v>
      </c>
      <c r="C1066" s="48">
        <f t="shared" si="16"/>
        <v>0</v>
      </c>
      <c r="D1066" s="49"/>
      <c r="Q1066" s="107" t="s">
        <v>301</v>
      </c>
      <c r="R1066" s="112" t="s">
        <v>101</v>
      </c>
      <c r="S1066" s="114">
        <v>334.45</v>
      </c>
    </row>
    <row r="1067" spans="1:19">
      <c r="A1067" s="46" t="s">
        <v>30</v>
      </c>
      <c r="B1067" s="47" t="s">
        <v>101</v>
      </c>
      <c r="C1067" s="48">
        <f t="shared" si="16"/>
        <v>0</v>
      </c>
      <c r="D1067" s="49"/>
      <c r="Q1067" s="107" t="s">
        <v>301</v>
      </c>
      <c r="R1067" s="112" t="s">
        <v>102</v>
      </c>
      <c r="S1067" s="114">
        <v>334.45</v>
      </c>
    </row>
    <row r="1068" spans="1:19">
      <c r="A1068" s="46" t="s">
        <v>30</v>
      </c>
      <c r="B1068" s="47" t="s">
        <v>102</v>
      </c>
      <c r="C1068" s="48">
        <f t="shared" si="16"/>
        <v>0</v>
      </c>
      <c r="D1068" s="49"/>
      <c r="Q1068" s="107" t="s">
        <v>301</v>
      </c>
      <c r="R1068" s="112" t="s">
        <v>103</v>
      </c>
      <c r="S1068" s="114">
        <v>334.45</v>
      </c>
    </row>
    <row r="1069" spans="1:19">
      <c r="A1069" s="46" t="s">
        <v>30</v>
      </c>
      <c r="B1069" s="47" t="s">
        <v>103</v>
      </c>
      <c r="C1069" s="48">
        <f t="shared" si="16"/>
        <v>0</v>
      </c>
      <c r="D1069" s="49"/>
      <c r="Q1069" s="107" t="s">
        <v>301</v>
      </c>
      <c r="R1069" s="112" t="s">
        <v>104</v>
      </c>
      <c r="S1069" s="114">
        <v>334.45</v>
      </c>
    </row>
    <row r="1070" spans="1:19">
      <c r="A1070" s="46" t="s">
        <v>30</v>
      </c>
      <c r="B1070" s="47" t="s">
        <v>104</v>
      </c>
      <c r="C1070" s="48">
        <f t="shared" si="16"/>
        <v>0</v>
      </c>
      <c r="D1070" s="49"/>
      <c r="Q1070" s="107" t="s">
        <v>301</v>
      </c>
      <c r="R1070" s="112" t="s">
        <v>105</v>
      </c>
      <c r="S1070" s="114">
        <v>334.45</v>
      </c>
    </row>
    <row r="1071" spans="1:19">
      <c r="A1071" s="46" t="s">
        <v>30</v>
      </c>
      <c r="B1071" s="47" t="s">
        <v>105</v>
      </c>
      <c r="C1071" s="48">
        <f t="shared" si="16"/>
        <v>0</v>
      </c>
      <c r="D1071" s="49"/>
      <c r="Q1071" s="107" t="s">
        <v>301</v>
      </c>
      <c r="R1071" s="112" t="s">
        <v>106</v>
      </c>
      <c r="S1071" s="114">
        <v>334.45</v>
      </c>
    </row>
    <row r="1072" spans="1:19">
      <c r="A1072" s="46" t="s">
        <v>30</v>
      </c>
      <c r="B1072" s="47" t="s">
        <v>106</v>
      </c>
      <c r="C1072" s="48">
        <f t="shared" si="16"/>
        <v>0</v>
      </c>
      <c r="D1072" s="49"/>
      <c r="Q1072" s="107" t="s">
        <v>301</v>
      </c>
      <c r="R1072" s="112" t="s">
        <v>107</v>
      </c>
      <c r="S1072" s="114">
        <v>334.45</v>
      </c>
    </row>
    <row r="1073" spans="1:19">
      <c r="A1073" s="46" t="s">
        <v>30</v>
      </c>
      <c r="B1073" s="47" t="s">
        <v>107</v>
      </c>
      <c r="C1073" s="48">
        <f t="shared" si="16"/>
        <v>0</v>
      </c>
      <c r="D1073" s="49"/>
      <c r="Q1073" s="107" t="s">
        <v>301</v>
      </c>
      <c r="R1073" s="112" t="s">
        <v>108</v>
      </c>
      <c r="S1073" s="114">
        <v>334.45</v>
      </c>
    </row>
    <row r="1074" spans="1:19">
      <c r="A1074" s="46" t="s">
        <v>30</v>
      </c>
      <c r="B1074" s="47" t="s">
        <v>108</v>
      </c>
      <c r="C1074" s="48">
        <f t="shared" si="16"/>
        <v>0</v>
      </c>
      <c r="D1074" s="49"/>
      <c r="Q1074" s="107" t="s">
        <v>301</v>
      </c>
      <c r="R1074" s="112" t="s">
        <v>109</v>
      </c>
      <c r="S1074" s="114">
        <v>334.45</v>
      </c>
    </row>
    <row r="1075" spans="1:19">
      <c r="A1075" s="46" t="s">
        <v>30</v>
      </c>
      <c r="B1075" s="47" t="s">
        <v>109</v>
      </c>
      <c r="C1075" s="48">
        <f t="shared" si="16"/>
        <v>0</v>
      </c>
      <c r="D1075" s="49"/>
      <c r="Q1075" s="107" t="s">
        <v>301</v>
      </c>
      <c r="R1075" s="112" t="s">
        <v>110</v>
      </c>
      <c r="S1075" s="114">
        <v>334.45</v>
      </c>
    </row>
    <row r="1076" spans="1:19">
      <c r="A1076" s="46" t="s">
        <v>30</v>
      </c>
      <c r="B1076" s="47" t="s">
        <v>110</v>
      </c>
      <c r="C1076" s="48">
        <f t="shared" si="16"/>
        <v>0</v>
      </c>
      <c r="D1076" s="49"/>
      <c r="Q1076" s="107" t="s">
        <v>301</v>
      </c>
      <c r="R1076" s="112" t="s">
        <v>111</v>
      </c>
      <c r="S1076" s="114">
        <v>334.45</v>
      </c>
    </row>
    <row r="1077" spans="1:19">
      <c r="A1077" s="46" t="s">
        <v>30</v>
      </c>
      <c r="B1077" s="47" t="s">
        <v>111</v>
      </c>
      <c r="C1077" s="48">
        <f t="shared" si="16"/>
        <v>0</v>
      </c>
      <c r="D1077" s="49"/>
      <c r="Q1077" s="107" t="s">
        <v>301</v>
      </c>
      <c r="R1077" s="112" t="s">
        <v>112</v>
      </c>
      <c r="S1077" s="114">
        <v>334.45</v>
      </c>
    </row>
    <row r="1078" spans="1:19">
      <c r="A1078" s="46" t="s">
        <v>30</v>
      </c>
      <c r="B1078" s="47" t="s">
        <v>112</v>
      </c>
      <c r="C1078" s="48">
        <f t="shared" si="16"/>
        <v>0</v>
      </c>
      <c r="D1078" s="49"/>
      <c r="Q1078" s="107" t="s">
        <v>301</v>
      </c>
      <c r="R1078" s="112" t="s">
        <v>113</v>
      </c>
      <c r="S1078" s="114">
        <v>334.45</v>
      </c>
    </row>
    <row r="1079" spans="1:19">
      <c r="A1079" s="46" t="s">
        <v>30</v>
      </c>
      <c r="B1079" s="47" t="s">
        <v>113</v>
      </c>
      <c r="C1079" s="48">
        <f t="shared" si="16"/>
        <v>0</v>
      </c>
      <c r="D1079" s="49"/>
      <c r="Q1079" s="107" t="s">
        <v>301</v>
      </c>
      <c r="R1079" s="112" t="s">
        <v>114</v>
      </c>
      <c r="S1079" s="114">
        <v>334.45</v>
      </c>
    </row>
    <row r="1080" spans="1:19">
      <c r="A1080" s="46" t="s">
        <v>30</v>
      </c>
      <c r="B1080" s="47" t="s">
        <v>114</v>
      </c>
      <c r="C1080" s="48">
        <f t="shared" si="16"/>
        <v>0</v>
      </c>
      <c r="D1080" s="49"/>
      <c r="Q1080" s="107" t="s">
        <v>301</v>
      </c>
      <c r="R1080" s="112" t="s">
        <v>115</v>
      </c>
      <c r="S1080" s="114">
        <v>334.45</v>
      </c>
    </row>
    <row r="1081" spans="1:19">
      <c r="A1081" s="46" t="s">
        <v>30</v>
      </c>
      <c r="B1081" s="47" t="s">
        <v>115</v>
      </c>
      <c r="C1081" s="48">
        <f t="shared" si="16"/>
        <v>0</v>
      </c>
      <c r="D1081" s="49"/>
      <c r="Q1081" s="107" t="s">
        <v>301</v>
      </c>
      <c r="R1081" s="112" t="s">
        <v>116</v>
      </c>
      <c r="S1081" s="114">
        <v>334.45</v>
      </c>
    </row>
    <row r="1082" spans="1:19">
      <c r="A1082" s="46" t="s">
        <v>30</v>
      </c>
      <c r="B1082" s="47" t="s">
        <v>116</v>
      </c>
      <c r="C1082" s="48">
        <f t="shared" si="16"/>
        <v>0</v>
      </c>
      <c r="D1082" s="49"/>
      <c r="Q1082" s="107" t="s">
        <v>301</v>
      </c>
      <c r="R1082" s="112" t="s">
        <v>117</v>
      </c>
      <c r="S1082" s="114">
        <v>334.45</v>
      </c>
    </row>
    <row r="1083" spans="1:19">
      <c r="A1083" s="46" t="s">
        <v>30</v>
      </c>
      <c r="B1083" s="47" t="s">
        <v>117</v>
      </c>
      <c r="C1083" s="48">
        <f t="shared" si="16"/>
        <v>0</v>
      </c>
      <c r="D1083" s="49"/>
      <c r="Q1083" s="107" t="s">
        <v>301</v>
      </c>
      <c r="R1083" s="112" t="s">
        <v>118</v>
      </c>
      <c r="S1083" s="114">
        <v>334.45</v>
      </c>
    </row>
    <row r="1084" spans="1:19">
      <c r="A1084" s="46" t="s">
        <v>30</v>
      </c>
      <c r="B1084" s="47" t="s">
        <v>118</v>
      </c>
      <c r="C1084" s="48">
        <f t="shared" si="16"/>
        <v>0</v>
      </c>
      <c r="D1084" s="49"/>
      <c r="Q1084" s="107" t="s">
        <v>301</v>
      </c>
      <c r="R1084" s="112" t="s">
        <v>119</v>
      </c>
      <c r="S1084" s="114">
        <v>334.45</v>
      </c>
    </row>
    <row r="1085" spans="1:19">
      <c r="A1085" s="46" t="s">
        <v>30</v>
      </c>
      <c r="B1085" s="47" t="s">
        <v>119</v>
      </c>
      <c r="C1085" s="48">
        <f t="shared" si="16"/>
        <v>0</v>
      </c>
      <c r="D1085" s="49"/>
      <c r="Q1085" s="107" t="s">
        <v>301</v>
      </c>
      <c r="R1085" s="112" t="s">
        <v>120</v>
      </c>
      <c r="S1085" s="114">
        <v>334.45</v>
      </c>
    </row>
    <row r="1086" spans="1:19">
      <c r="A1086" s="46" t="s">
        <v>30</v>
      </c>
      <c r="B1086" s="47" t="s">
        <v>120</v>
      </c>
      <c r="C1086" s="48">
        <f t="shared" si="16"/>
        <v>0</v>
      </c>
      <c r="D1086" s="49"/>
      <c r="Q1086" s="107" t="s">
        <v>301</v>
      </c>
      <c r="R1086" s="112" t="s">
        <v>121</v>
      </c>
      <c r="S1086" s="114">
        <v>334.45</v>
      </c>
    </row>
    <row r="1087" spans="1:19">
      <c r="A1087" s="46" t="s">
        <v>30</v>
      </c>
      <c r="B1087" s="47" t="s">
        <v>121</v>
      </c>
      <c r="C1087" s="48">
        <f t="shared" si="16"/>
        <v>0</v>
      </c>
      <c r="D1087" s="49"/>
      <c r="Q1087" s="107" t="s">
        <v>301</v>
      </c>
      <c r="R1087" s="112" t="s">
        <v>122</v>
      </c>
      <c r="S1087" s="114">
        <v>334.45</v>
      </c>
    </row>
    <row r="1088" spans="1:19">
      <c r="A1088" s="46" t="s">
        <v>30</v>
      </c>
      <c r="B1088" s="47" t="s">
        <v>122</v>
      </c>
      <c r="C1088" s="48">
        <f t="shared" si="16"/>
        <v>0</v>
      </c>
      <c r="D1088" s="49"/>
      <c r="Q1088" s="107" t="s">
        <v>301</v>
      </c>
      <c r="R1088" s="112" t="s">
        <v>123</v>
      </c>
      <c r="S1088" s="114">
        <v>334.45</v>
      </c>
    </row>
    <row r="1089" spans="1:19">
      <c r="A1089" s="46" t="s">
        <v>30</v>
      </c>
      <c r="B1089" s="47" t="s">
        <v>123</v>
      </c>
      <c r="C1089" s="48">
        <f t="shared" si="16"/>
        <v>0</v>
      </c>
      <c r="D1089" s="49"/>
      <c r="Q1089" s="107" t="s">
        <v>301</v>
      </c>
      <c r="R1089" s="112" t="s">
        <v>124</v>
      </c>
      <c r="S1089" s="114">
        <v>334.45</v>
      </c>
    </row>
    <row r="1090" spans="1:19">
      <c r="A1090" s="46" t="s">
        <v>30</v>
      </c>
      <c r="B1090" s="47" t="s">
        <v>124</v>
      </c>
      <c r="C1090" s="48">
        <f t="shared" si="16"/>
        <v>0</v>
      </c>
      <c r="D1090" s="49"/>
      <c r="Q1090" s="107" t="s">
        <v>301</v>
      </c>
      <c r="R1090" s="112" t="s">
        <v>125</v>
      </c>
      <c r="S1090" s="114">
        <v>334.45</v>
      </c>
    </row>
    <row r="1091" spans="1:19">
      <c r="A1091" s="46" t="s">
        <v>30</v>
      </c>
      <c r="B1091" s="47" t="s">
        <v>125</v>
      </c>
      <c r="C1091" s="48">
        <f t="shared" si="16"/>
        <v>0</v>
      </c>
      <c r="D1091" s="49"/>
      <c r="Q1091" s="107" t="s">
        <v>301</v>
      </c>
      <c r="R1091" s="112" t="s">
        <v>126</v>
      </c>
      <c r="S1091" s="114">
        <v>334.45</v>
      </c>
    </row>
    <row r="1092" spans="1:19">
      <c r="A1092" s="46" t="s">
        <v>30</v>
      </c>
      <c r="B1092" s="47" t="s">
        <v>126</v>
      </c>
      <c r="C1092" s="48">
        <f t="shared" ref="C1092:C1155" si="17">D1092/1.2</f>
        <v>0</v>
      </c>
      <c r="D1092" s="49"/>
      <c r="Q1092" s="107" t="s">
        <v>301</v>
      </c>
      <c r="R1092" s="112" t="s">
        <v>127</v>
      </c>
      <c r="S1092" s="114">
        <v>334.45</v>
      </c>
    </row>
    <row r="1093" spans="1:19">
      <c r="A1093" s="46" t="s">
        <v>30</v>
      </c>
      <c r="B1093" s="47" t="s">
        <v>127</v>
      </c>
      <c r="C1093" s="48">
        <f t="shared" si="17"/>
        <v>0</v>
      </c>
      <c r="D1093" s="49"/>
      <c r="Q1093" s="107" t="s">
        <v>301</v>
      </c>
      <c r="R1093" s="112" t="s">
        <v>128</v>
      </c>
      <c r="S1093" s="114">
        <v>334.45</v>
      </c>
    </row>
    <row r="1094" spans="1:19">
      <c r="A1094" s="46" t="s">
        <v>30</v>
      </c>
      <c r="B1094" s="47" t="s">
        <v>128</v>
      </c>
      <c r="C1094" s="48">
        <f t="shared" si="17"/>
        <v>0</v>
      </c>
      <c r="D1094" s="49"/>
      <c r="Q1094" s="107" t="s">
        <v>301</v>
      </c>
      <c r="R1094" s="112" t="s">
        <v>129</v>
      </c>
      <c r="S1094" s="114">
        <v>334.45</v>
      </c>
    </row>
    <row r="1095" spans="1:19">
      <c r="A1095" s="46" t="s">
        <v>30</v>
      </c>
      <c r="B1095" s="47" t="s">
        <v>129</v>
      </c>
      <c r="C1095" s="48">
        <f t="shared" si="17"/>
        <v>0</v>
      </c>
      <c r="D1095" s="49"/>
      <c r="Q1095" s="107" t="s">
        <v>301</v>
      </c>
      <c r="R1095" s="112" t="s">
        <v>130</v>
      </c>
      <c r="S1095" s="114">
        <v>334.45</v>
      </c>
    </row>
    <row r="1096" spans="1:19">
      <c r="A1096" s="46" t="s">
        <v>30</v>
      </c>
      <c r="B1096" s="47" t="s">
        <v>130</v>
      </c>
      <c r="C1096" s="48">
        <f t="shared" si="17"/>
        <v>0</v>
      </c>
      <c r="D1096" s="49"/>
      <c r="Q1096" s="107" t="s">
        <v>301</v>
      </c>
      <c r="R1096" s="112" t="s">
        <v>131</v>
      </c>
      <c r="S1096" s="114">
        <v>334.45</v>
      </c>
    </row>
    <row r="1097" spans="1:19">
      <c r="A1097" s="46" t="s">
        <v>30</v>
      </c>
      <c r="B1097" s="47" t="s">
        <v>131</v>
      </c>
      <c r="C1097" s="48">
        <f t="shared" si="17"/>
        <v>0</v>
      </c>
      <c r="D1097" s="49"/>
      <c r="Q1097" s="107" t="s">
        <v>301</v>
      </c>
      <c r="R1097" s="112" t="s">
        <v>132</v>
      </c>
      <c r="S1097" s="114">
        <v>334.45</v>
      </c>
    </row>
    <row r="1098" spans="1:19">
      <c r="A1098" s="46" t="s">
        <v>30</v>
      </c>
      <c r="B1098" s="47" t="s">
        <v>132</v>
      </c>
      <c r="C1098" s="48">
        <f t="shared" si="17"/>
        <v>0</v>
      </c>
      <c r="D1098" s="49"/>
      <c r="Q1098" s="107" t="s">
        <v>301</v>
      </c>
      <c r="R1098" s="112" t="s">
        <v>133</v>
      </c>
      <c r="S1098" s="114">
        <v>334.45</v>
      </c>
    </row>
    <row r="1099" spans="1:19">
      <c r="A1099" s="46" t="s">
        <v>30</v>
      </c>
      <c r="B1099" s="47" t="s">
        <v>133</v>
      </c>
      <c r="C1099" s="48">
        <f t="shared" si="17"/>
        <v>0</v>
      </c>
      <c r="D1099" s="49"/>
      <c r="Q1099" s="107" t="s">
        <v>301</v>
      </c>
      <c r="R1099" s="112" t="s">
        <v>134</v>
      </c>
      <c r="S1099" s="114">
        <v>334.45</v>
      </c>
    </row>
    <row r="1100" spans="1:19">
      <c r="A1100" s="46" t="s">
        <v>30</v>
      </c>
      <c r="B1100" s="47" t="s">
        <v>134</v>
      </c>
      <c r="C1100" s="48">
        <f t="shared" si="17"/>
        <v>0</v>
      </c>
      <c r="D1100" s="49"/>
      <c r="Q1100" s="107" t="s">
        <v>301</v>
      </c>
      <c r="R1100" s="112" t="s">
        <v>135</v>
      </c>
      <c r="S1100" s="114">
        <v>334.45</v>
      </c>
    </row>
    <row r="1101" spans="1:19">
      <c r="A1101" s="46" t="s">
        <v>30</v>
      </c>
      <c r="B1101" s="47" t="s">
        <v>135</v>
      </c>
      <c r="C1101" s="48">
        <f t="shared" si="17"/>
        <v>0</v>
      </c>
      <c r="D1101" s="49"/>
      <c r="Q1101" s="107" t="s">
        <v>301</v>
      </c>
      <c r="R1101" s="112" t="s">
        <v>136</v>
      </c>
      <c r="S1101" s="114">
        <v>334.45</v>
      </c>
    </row>
    <row r="1102" spans="1:19">
      <c r="A1102" s="46" t="s">
        <v>30</v>
      </c>
      <c r="B1102" s="47" t="s">
        <v>136</v>
      </c>
      <c r="C1102" s="48">
        <f t="shared" si="17"/>
        <v>0</v>
      </c>
      <c r="D1102" s="49"/>
      <c r="Q1102" s="107" t="s">
        <v>301</v>
      </c>
      <c r="R1102" s="112" t="s">
        <v>137</v>
      </c>
      <c r="S1102" s="114">
        <v>334.45</v>
      </c>
    </row>
    <row r="1103" spans="1:19">
      <c r="A1103" s="46" t="s">
        <v>30</v>
      </c>
      <c r="B1103" s="47" t="s">
        <v>137</v>
      </c>
      <c r="C1103" s="48">
        <f t="shared" si="17"/>
        <v>0</v>
      </c>
      <c r="D1103" s="49"/>
      <c r="Q1103" s="107" t="s">
        <v>301</v>
      </c>
      <c r="R1103" s="112" t="s">
        <v>138</v>
      </c>
      <c r="S1103" s="114">
        <v>334.45</v>
      </c>
    </row>
    <row r="1104" spans="1:19">
      <c r="A1104" s="46" t="s">
        <v>30</v>
      </c>
      <c r="B1104" s="47" t="s">
        <v>138</v>
      </c>
      <c r="C1104" s="48">
        <f t="shared" si="17"/>
        <v>0</v>
      </c>
      <c r="D1104" s="49"/>
      <c r="Q1104" s="107" t="s">
        <v>301</v>
      </c>
      <c r="R1104" s="112" t="s">
        <v>139</v>
      </c>
      <c r="S1104" s="114">
        <v>334.45</v>
      </c>
    </row>
    <row r="1105" spans="1:19">
      <c r="A1105" s="46" t="s">
        <v>30</v>
      </c>
      <c r="B1105" s="47" t="s">
        <v>139</v>
      </c>
      <c r="C1105" s="48">
        <f t="shared" si="17"/>
        <v>0</v>
      </c>
      <c r="D1105" s="49"/>
      <c r="Q1105" s="107" t="s">
        <v>301</v>
      </c>
      <c r="R1105" s="112" t="s">
        <v>140</v>
      </c>
      <c r="S1105" s="114">
        <v>334.45</v>
      </c>
    </row>
    <row r="1106" spans="1:19">
      <c r="A1106" s="46" t="s">
        <v>30</v>
      </c>
      <c r="B1106" s="47" t="s">
        <v>140</v>
      </c>
      <c r="C1106" s="48">
        <f t="shared" si="17"/>
        <v>0</v>
      </c>
      <c r="D1106" s="49"/>
      <c r="Q1106" s="107" t="s">
        <v>301</v>
      </c>
      <c r="R1106" s="112" t="s">
        <v>141</v>
      </c>
      <c r="S1106" s="114">
        <v>334.45</v>
      </c>
    </row>
    <row r="1107" spans="1:19">
      <c r="A1107" s="46" t="s">
        <v>30</v>
      </c>
      <c r="B1107" s="47" t="s">
        <v>141</v>
      </c>
      <c r="C1107" s="48">
        <f t="shared" si="17"/>
        <v>0</v>
      </c>
      <c r="D1107" s="49"/>
      <c r="Q1107" s="107" t="s">
        <v>301</v>
      </c>
      <c r="R1107" s="112" t="s">
        <v>142</v>
      </c>
      <c r="S1107" s="114">
        <v>334.45</v>
      </c>
    </row>
    <row r="1108" spans="1:19">
      <c r="A1108" s="46" t="s">
        <v>30</v>
      </c>
      <c r="B1108" s="47" t="s">
        <v>142</v>
      </c>
      <c r="C1108" s="48">
        <f t="shared" si="17"/>
        <v>0</v>
      </c>
      <c r="D1108" s="49"/>
      <c r="Q1108" s="107" t="s">
        <v>301</v>
      </c>
      <c r="R1108" s="112" t="s">
        <v>143</v>
      </c>
      <c r="S1108" s="114">
        <v>334.45</v>
      </c>
    </row>
    <row r="1109" spans="1:19">
      <c r="A1109" s="46" t="s">
        <v>30</v>
      </c>
      <c r="B1109" s="47" t="s">
        <v>143</v>
      </c>
      <c r="C1109" s="48">
        <f t="shared" si="17"/>
        <v>0</v>
      </c>
      <c r="D1109" s="49"/>
      <c r="Q1109" s="107" t="s">
        <v>301</v>
      </c>
      <c r="R1109" s="112" t="s">
        <v>144</v>
      </c>
      <c r="S1109" s="114">
        <v>334.45</v>
      </c>
    </row>
    <row r="1110" spans="1:19">
      <c r="A1110" s="46" t="s">
        <v>30</v>
      </c>
      <c r="B1110" s="47" t="s">
        <v>144</v>
      </c>
      <c r="C1110" s="48">
        <f t="shared" si="17"/>
        <v>0</v>
      </c>
      <c r="D1110" s="49"/>
      <c r="Q1110" s="107" t="s">
        <v>301</v>
      </c>
      <c r="R1110" s="112" t="s">
        <v>145</v>
      </c>
      <c r="S1110" s="114">
        <v>334.45</v>
      </c>
    </row>
    <row r="1111" spans="1:19">
      <c r="A1111" s="46" t="s">
        <v>30</v>
      </c>
      <c r="B1111" s="47" t="s">
        <v>145</v>
      </c>
      <c r="C1111" s="48">
        <f t="shared" si="17"/>
        <v>0</v>
      </c>
      <c r="D1111" s="49"/>
      <c r="Q1111" s="107" t="s">
        <v>301</v>
      </c>
      <c r="R1111" s="112" t="s">
        <v>146</v>
      </c>
      <c r="S1111" s="114">
        <v>334.45</v>
      </c>
    </row>
    <row r="1112" spans="1:19">
      <c r="A1112" s="46" t="s">
        <v>30</v>
      </c>
      <c r="B1112" s="47" t="s">
        <v>146</v>
      </c>
      <c r="C1112" s="48">
        <f t="shared" si="17"/>
        <v>0</v>
      </c>
      <c r="D1112" s="49"/>
      <c r="Q1112" s="107" t="s">
        <v>301</v>
      </c>
      <c r="R1112" s="112" t="s">
        <v>147</v>
      </c>
      <c r="S1112" s="114">
        <v>334.45</v>
      </c>
    </row>
    <row r="1113" spans="1:19">
      <c r="A1113" s="46" t="s">
        <v>30</v>
      </c>
      <c r="B1113" s="47" t="s">
        <v>147</v>
      </c>
      <c r="C1113" s="48">
        <f t="shared" si="17"/>
        <v>0</v>
      </c>
      <c r="D1113" s="49"/>
      <c r="Q1113" s="107" t="s">
        <v>301</v>
      </c>
      <c r="R1113" s="112" t="s">
        <v>148</v>
      </c>
      <c r="S1113" s="114">
        <v>334.45</v>
      </c>
    </row>
    <row r="1114" spans="1:19">
      <c r="A1114" s="46" t="s">
        <v>30</v>
      </c>
      <c r="B1114" s="47" t="s">
        <v>148</v>
      </c>
      <c r="C1114" s="48">
        <f t="shared" si="17"/>
        <v>0</v>
      </c>
      <c r="D1114" s="49"/>
      <c r="Q1114" s="107" t="s">
        <v>301</v>
      </c>
      <c r="R1114" s="112" t="s">
        <v>149</v>
      </c>
      <c r="S1114" s="114">
        <v>334.45</v>
      </c>
    </row>
    <row r="1115" spans="1:19">
      <c r="A1115" s="46" t="s">
        <v>30</v>
      </c>
      <c r="B1115" s="47" t="s">
        <v>149</v>
      </c>
      <c r="C1115" s="48">
        <f t="shared" si="17"/>
        <v>0</v>
      </c>
      <c r="D1115" s="49"/>
      <c r="Q1115" s="107" t="s">
        <v>301</v>
      </c>
      <c r="R1115" s="112" t="s">
        <v>150</v>
      </c>
      <c r="S1115" s="114">
        <v>334.45</v>
      </c>
    </row>
    <row r="1116" spans="1:19">
      <c r="A1116" s="46" t="s">
        <v>30</v>
      </c>
      <c r="B1116" s="47" t="s">
        <v>150</v>
      </c>
      <c r="C1116" s="48">
        <f t="shared" si="17"/>
        <v>0</v>
      </c>
      <c r="D1116" s="49"/>
      <c r="Q1116" s="107" t="s">
        <v>301</v>
      </c>
      <c r="R1116" s="112" t="s">
        <v>151</v>
      </c>
      <c r="S1116" s="114">
        <v>334.45</v>
      </c>
    </row>
    <row r="1117" spans="1:19">
      <c r="A1117" s="46" t="s">
        <v>30</v>
      </c>
      <c r="B1117" s="47" t="s">
        <v>151</v>
      </c>
      <c r="C1117" s="48">
        <f t="shared" si="17"/>
        <v>0</v>
      </c>
      <c r="D1117" s="49"/>
      <c r="Q1117" s="107" t="s">
        <v>301</v>
      </c>
      <c r="R1117" s="112" t="s">
        <v>152</v>
      </c>
      <c r="S1117" s="114">
        <v>334.45</v>
      </c>
    </row>
    <row r="1118" spans="1:19">
      <c r="A1118" s="46" t="s">
        <v>30</v>
      </c>
      <c r="B1118" s="47" t="s">
        <v>152</v>
      </c>
      <c r="C1118" s="48">
        <f t="shared" si="17"/>
        <v>0</v>
      </c>
      <c r="D1118" s="49"/>
      <c r="Q1118" s="107" t="s">
        <v>301</v>
      </c>
      <c r="R1118" s="112" t="s">
        <v>153</v>
      </c>
      <c r="S1118" s="114">
        <v>334.45</v>
      </c>
    </row>
    <row r="1119" spans="1:19">
      <c r="A1119" s="46" t="s">
        <v>30</v>
      </c>
      <c r="B1119" s="47" t="s">
        <v>153</v>
      </c>
      <c r="C1119" s="48">
        <f t="shared" si="17"/>
        <v>0</v>
      </c>
      <c r="D1119" s="49"/>
      <c r="Q1119" s="107" t="s">
        <v>301</v>
      </c>
      <c r="R1119" s="112" t="s">
        <v>154</v>
      </c>
      <c r="S1119" s="114">
        <v>334.45</v>
      </c>
    </row>
    <row r="1120" spans="1:19">
      <c r="A1120" s="46" t="s">
        <v>30</v>
      </c>
      <c r="B1120" s="47" t="s">
        <v>154</v>
      </c>
      <c r="C1120" s="48">
        <f t="shared" si="17"/>
        <v>0</v>
      </c>
      <c r="D1120" s="49"/>
      <c r="Q1120" s="107" t="s">
        <v>301</v>
      </c>
      <c r="R1120" s="112" t="s">
        <v>155</v>
      </c>
      <c r="S1120" s="114">
        <v>334.45</v>
      </c>
    </row>
    <row r="1121" spans="1:19">
      <c r="A1121" s="46" t="s">
        <v>30</v>
      </c>
      <c r="B1121" s="47" t="s">
        <v>155</v>
      </c>
      <c r="C1121" s="48">
        <f t="shared" si="17"/>
        <v>0</v>
      </c>
      <c r="D1121" s="49"/>
      <c r="Q1121" s="107" t="s">
        <v>301</v>
      </c>
      <c r="R1121" s="112" t="s">
        <v>156</v>
      </c>
      <c r="S1121" s="114">
        <v>334.45</v>
      </c>
    </row>
    <row r="1122" spans="1:19">
      <c r="A1122" s="46" t="s">
        <v>30</v>
      </c>
      <c r="B1122" s="47" t="s">
        <v>156</v>
      </c>
      <c r="C1122" s="48">
        <f t="shared" si="17"/>
        <v>0</v>
      </c>
      <c r="D1122" s="49"/>
      <c r="Q1122" s="107" t="s">
        <v>301</v>
      </c>
      <c r="R1122" s="112" t="s">
        <v>157</v>
      </c>
      <c r="S1122" s="114">
        <v>334.45</v>
      </c>
    </row>
    <row r="1123" spans="1:19">
      <c r="A1123" s="46" t="s">
        <v>30</v>
      </c>
      <c r="B1123" s="47" t="s">
        <v>157</v>
      </c>
      <c r="C1123" s="48">
        <f t="shared" si="17"/>
        <v>0</v>
      </c>
      <c r="D1123" s="49"/>
      <c r="Q1123" s="107" t="s">
        <v>301</v>
      </c>
      <c r="R1123" s="112" t="s">
        <v>158</v>
      </c>
      <c r="S1123" s="114">
        <v>334.45</v>
      </c>
    </row>
    <row r="1124" spans="1:19">
      <c r="A1124" s="46" t="s">
        <v>30</v>
      </c>
      <c r="B1124" s="47" t="s">
        <v>158</v>
      </c>
      <c r="C1124" s="48">
        <f t="shared" si="17"/>
        <v>0</v>
      </c>
      <c r="D1124" s="49"/>
      <c r="Q1124" s="107" t="s">
        <v>301</v>
      </c>
      <c r="R1124" s="112" t="s">
        <v>159</v>
      </c>
      <c r="S1124" s="114">
        <v>334.45</v>
      </c>
    </row>
    <row r="1125" spans="1:19">
      <c r="A1125" s="46" t="s">
        <v>30</v>
      </c>
      <c r="B1125" s="47" t="s">
        <v>159</v>
      </c>
      <c r="C1125" s="48">
        <f t="shared" si="17"/>
        <v>0</v>
      </c>
      <c r="D1125" s="49"/>
      <c r="Q1125" s="107" t="s">
        <v>301</v>
      </c>
      <c r="R1125" s="112" t="s">
        <v>160</v>
      </c>
      <c r="S1125" s="114">
        <v>334.45</v>
      </c>
    </row>
    <row r="1126" spans="1:19">
      <c r="A1126" s="46" t="s">
        <v>30</v>
      </c>
      <c r="B1126" s="47" t="s">
        <v>160</v>
      </c>
      <c r="C1126" s="48">
        <f t="shared" si="17"/>
        <v>0</v>
      </c>
      <c r="D1126" s="49"/>
      <c r="Q1126" s="107" t="s">
        <v>301</v>
      </c>
      <c r="R1126" s="112" t="s">
        <v>161</v>
      </c>
      <c r="S1126" s="114">
        <v>334.45</v>
      </c>
    </row>
    <row r="1127" spans="1:19">
      <c r="A1127" s="46" t="s">
        <v>30</v>
      </c>
      <c r="B1127" s="47" t="s">
        <v>161</v>
      </c>
      <c r="C1127" s="48">
        <f t="shared" si="17"/>
        <v>0</v>
      </c>
      <c r="D1127" s="49"/>
      <c r="Q1127" s="107" t="s">
        <v>301</v>
      </c>
      <c r="R1127" s="112" t="s">
        <v>162</v>
      </c>
      <c r="S1127" s="114">
        <v>334.45</v>
      </c>
    </row>
    <row r="1128" spans="1:19">
      <c r="A1128" s="46" t="s">
        <v>30</v>
      </c>
      <c r="B1128" s="47" t="s">
        <v>162</v>
      </c>
      <c r="C1128" s="48">
        <f t="shared" si="17"/>
        <v>0</v>
      </c>
      <c r="D1128" s="49"/>
      <c r="Q1128" s="107" t="s">
        <v>301</v>
      </c>
      <c r="R1128" s="112" t="s">
        <v>163</v>
      </c>
      <c r="S1128" s="114">
        <v>334.45</v>
      </c>
    </row>
    <row r="1129" spans="1:19">
      <c r="A1129" s="46" t="s">
        <v>30</v>
      </c>
      <c r="B1129" s="47" t="s">
        <v>163</v>
      </c>
      <c r="C1129" s="48">
        <f t="shared" si="17"/>
        <v>0</v>
      </c>
      <c r="D1129" s="49"/>
      <c r="Q1129" s="107" t="s">
        <v>301</v>
      </c>
      <c r="R1129" s="112" t="s">
        <v>164</v>
      </c>
      <c r="S1129" s="114">
        <v>334.45</v>
      </c>
    </row>
    <row r="1130" spans="1:19">
      <c r="A1130" s="46" t="s">
        <v>30</v>
      </c>
      <c r="B1130" s="47" t="s">
        <v>164</v>
      </c>
      <c r="C1130" s="48">
        <f t="shared" si="17"/>
        <v>0</v>
      </c>
      <c r="D1130" s="49"/>
      <c r="Q1130" s="107" t="s">
        <v>301</v>
      </c>
      <c r="R1130" s="112" t="s">
        <v>165</v>
      </c>
      <c r="S1130" s="114">
        <v>334.45</v>
      </c>
    </row>
    <row r="1131" spans="1:19">
      <c r="A1131" s="46" t="s">
        <v>30</v>
      </c>
      <c r="B1131" s="47" t="s">
        <v>165</v>
      </c>
      <c r="C1131" s="48">
        <f t="shared" si="17"/>
        <v>0</v>
      </c>
      <c r="D1131" s="49"/>
      <c r="Q1131" s="107" t="s">
        <v>301</v>
      </c>
      <c r="R1131" s="112" t="s">
        <v>166</v>
      </c>
      <c r="S1131" s="114">
        <v>334.45</v>
      </c>
    </row>
    <row r="1132" spans="1:19">
      <c r="A1132" s="46" t="s">
        <v>30</v>
      </c>
      <c r="B1132" s="47" t="s">
        <v>166</v>
      </c>
      <c r="C1132" s="48">
        <f t="shared" si="17"/>
        <v>0</v>
      </c>
      <c r="D1132" s="49"/>
      <c r="Q1132" s="107" t="s">
        <v>301</v>
      </c>
      <c r="R1132" s="112" t="s">
        <v>167</v>
      </c>
      <c r="S1132" s="114">
        <v>334.45</v>
      </c>
    </row>
    <row r="1133" spans="1:19">
      <c r="A1133" s="46" t="s">
        <v>30</v>
      </c>
      <c r="B1133" s="47" t="s">
        <v>167</v>
      </c>
      <c r="C1133" s="48">
        <f t="shared" si="17"/>
        <v>0</v>
      </c>
      <c r="D1133" s="49"/>
      <c r="Q1133" s="107" t="s">
        <v>301</v>
      </c>
      <c r="R1133" s="112" t="s">
        <v>168</v>
      </c>
      <c r="S1133" s="114">
        <v>334.45</v>
      </c>
    </row>
    <row r="1134" spans="1:19">
      <c r="A1134" s="46" t="s">
        <v>30</v>
      </c>
      <c r="B1134" s="47" t="s">
        <v>168</v>
      </c>
      <c r="C1134" s="48">
        <f t="shared" si="17"/>
        <v>0</v>
      </c>
      <c r="D1134" s="49"/>
      <c r="Q1134" s="107" t="s">
        <v>301</v>
      </c>
      <c r="R1134" s="112" t="s">
        <v>169</v>
      </c>
      <c r="S1134" s="114">
        <v>334.45</v>
      </c>
    </row>
    <row r="1135" spans="1:19">
      <c r="A1135" s="46" t="s">
        <v>30</v>
      </c>
      <c r="B1135" s="47" t="s">
        <v>169</v>
      </c>
      <c r="C1135" s="48">
        <f t="shared" si="17"/>
        <v>0</v>
      </c>
      <c r="D1135" s="49"/>
      <c r="Q1135" s="107" t="s">
        <v>301</v>
      </c>
      <c r="R1135" s="112" t="s">
        <v>170</v>
      </c>
      <c r="S1135" s="114">
        <v>334.45</v>
      </c>
    </row>
    <row r="1136" spans="1:19">
      <c r="A1136" s="46" t="s">
        <v>30</v>
      </c>
      <c r="B1136" s="47" t="s">
        <v>170</v>
      </c>
      <c r="C1136" s="48">
        <f t="shared" si="17"/>
        <v>0</v>
      </c>
      <c r="D1136" s="49"/>
      <c r="Q1136" s="107" t="s">
        <v>301</v>
      </c>
      <c r="R1136" s="112" t="s">
        <v>171</v>
      </c>
      <c r="S1136" s="114">
        <v>334.45</v>
      </c>
    </row>
    <row r="1137" spans="1:19">
      <c r="A1137" s="46" t="s">
        <v>30</v>
      </c>
      <c r="B1137" s="47" t="s">
        <v>171</v>
      </c>
      <c r="C1137" s="48">
        <f t="shared" si="17"/>
        <v>0</v>
      </c>
      <c r="D1137" s="49"/>
      <c r="Q1137" s="107" t="s">
        <v>301</v>
      </c>
      <c r="R1137" s="112" t="s">
        <v>172</v>
      </c>
      <c r="S1137" s="114">
        <v>334.45</v>
      </c>
    </row>
    <row r="1138" spans="1:19">
      <c r="A1138" s="46" t="s">
        <v>30</v>
      </c>
      <c r="B1138" s="47" t="s">
        <v>172</v>
      </c>
      <c r="C1138" s="48">
        <f t="shared" si="17"/>
        <v>0</v>
      </c>
      <c r="D1138" s="49"/>
      <c r="Q1138" s="107" t="s">
        <v>301</v>
      </c>
      <c r="R1138" s="112" t="s">
        <v>173</v>
      </c>
      <c r="S1138" s="114">
        <v>334.45</v>
      </c>
    </row>
    <row r="1139" spans="1:19">
      <c r="A1139" s="46" t="s">
        <v>30</v>
      </c>
      <c r="B1139" s="47" t="s">
        <v>173</v>
      </c>
      <c r="C1139" s="48">
        <f t="shared" si="17"/>
        <v>0</v>
      </c>
      <c r="D1139" s="49"/>
      <c r="Q1139" s="107" t="s">
        <v>301</v>
      </c>
      <c r="R1139" s="112" t="s">
        <v>174</v>
      </c>
      <c r="S1139" s="114">
        <v>334.45</v>
      </c>
    </row>
    <row r="1140" spans="1:19">
      <c r="A1140" s="46" t="s">
        <v>30</v>
      </c>
      <c r="B1140" s="47" t="s">
        <v>174</v>
      </c>
      <c r="C1140" s="48">
        <f t="shared" si="17"/>
        <v>0</v>
      </c>
      <c r="D1140" s="49"/>
      <c r="Q1140" s="107" t="s">
        <v>301</v>
      </c>
      <c r="R1140" s="112" t="s">
        <v>175</v>
      </c>
      <c r="S1140" s="114">
        <v>334.45</v>
      </c>
    </row>
    <row r="1141" spans="1:19">
      <c r="A1141" s="46" t="s">
        <v>30</v>
      </c>
      <c r="B1141" s="47" t="s">
        <v>175</v>
      </c>
      <c r="C1141" s="48">
        <f t="shared" si="17"/>
        <v>0</v>
      </c>
      <c r="D1141" s="49"/>
      <c r="Q1141" s="107" t="s">
        <v>301</v>
      </c>
      <c r="R1141" s="112" t="s">
        <v>176</v>
      </c>
      <c r="S1141" s="114">
        <v>334.45</v>
      </c>
    </row>
    <row r="1142" spans="1:19">
      <c r="A1142" s="46" t="s">
        <v>30</v>
      </c>
      <c r="B1142" s="47" t="s">
        <v>176</v>
      </c>
      <c r="C1142" s="48">
        <f t="shared" si="17"/>
        <v>0</v>
      </c>
      <c r="D1142" s="49"/>
      <c r="Q1142" s="107" t="s">
        <v>301</v>
      </c>
      <c r="R1142" s="112" t="s">
        <v>177</v>
      </c>
      <c r="S1142" s="114">
        <v>334.45</v>
      </c>
    </row>
    <row r="1143" spans="1:19">
      <c r="A1143" s="46" t="s">
        <v>30</v>
      </c>
      <c r="B1143" s="47" t="s">
        <v>177</v>
      </c>
      <c r="C1143" s="48">
        <f t="shared" si="17"/>
        <v>0</v>
      </c>
      <c r="D1143" s="49"/>
      <c r="Q1143" s="107" t="s">
        <v>301</v>
      </c>
      <c r="R1143" s="112" t="s">
        <v>178</v>
      </c>
      <c r="S1143" s="114">
        <v>334.45</v>
      </c>
    </row>
    <row r="1144" spans="1:19">
      <c r="A1144" s="46" t="s">
        <v>30</v>
      </c>
      <c r="B1144" s="47" t="s">
        <v>178</v>
      </c>
      <c r="C1144" s="48">
        <f t="shared" si="17"/>
        <v>0</v>
      </c>
      <c r="D1144" s="49"/>
      <c r="Q1144" s="107" t="s">
        <v>301</v>
      </c>
      <c r="R1144" s="112" t="s">
        <v>179</v>
      </c>
      <c r="S1144" s="114">
        <v>334.45</v>
      </c>
    </row>
    <row r="1145" spans="1:19">
      <c r="A1145" s="46" t="s">
        <v>30</v>
      </c>
      <c r="B1145" s="47" t="s">
        <v>179</v>
      </c>
      <c r="C1145" s="48">
        <f t="shared" si="17"/>
        <v>0</v>
      </c>
      <c r="D1145" s="49"/>
      <c r="Q1145" s="107" t="s">
        <v>301</v>
      </c>
      <c r="R1145" s="112" t="s">
        <v>180</v>
      </c>
      <c r="S1145" s="114">
        <v>334.45</v>
      </c>
    </row>
    <row r="1146" spans="1:19">
      <c r="A1146" s="46" t="s">
        <v>30</v>
      </c>
      <c r="B1146" s="47" t="s">
        <v>180</v>
      </c>
      <c r="C1146" s="48">
        <f t="shared" si="17"/>
        <v>0</v>
      </c>
      <c r="D1146" s="49"/>
      <c r="Q1146" s="107" t="s">
        <v>301</v>
      </c>
      <c r="R1146" s="112" t="s">
        <v>181</v>
      </c>
      <c r="S1146" s="114">
        <v>334.45</v>
      </c>
    </row>
    <row r="1147" spans="1:19">
      <c r="A1147" s="46" t="s">
        <v>30</v>
      </c>
      <c r="B1147" s="47" t="s">
        <v>181</v>
      </c>
      <c r="C1147" s="48">
        <f t="shared" si="17"/>
        <v>0</v>
      </c>
      <c r="D1147" s="49"/>
      <c r="Q1147" s="107" t="s">
        <v>301</v>
      </c>
      <c r="R1147" s="112" t="s">
        <v>182</v>
      </c>
      <c r="S1147" s="114">
        <v>334.45</v>
      </c>
    </row>
    <row r="1148" spans="1:19">
      <c r="A1148" s="46" t="s">
        <v>30</v>
      </c>
      <c r="B1148" s="47" t="s">
        <v>182</v>
      </c>
      <c r="C1148" s="48">
        <f t="shared" si="17"/>
        <v>0</v>
      </c>
      <c r="D1148" s="49"/>
      <c r="Q1148" s="107" t="s">
        <v>301</v>
      </c>
      <c r="R1148" s="112" t="s">
        <v>183</v>
      </c>
      <c r="S1148" s="114">
        <v>334.45</v>
      </c>
    </row>
    <row r="1149" spans="1:19">
      <c r="A1149" s="46" t="s">
        <v>30</v>
      </c>
      <c r="B1149" s="47" t="s">
        <v>183</v>
      </c>
      <c r="C1149" s="48">
        <f t="shared" si="17"/>
        <v>0</v>
      </c>
      <c r="D1149" s="49"/>
      <c r="Q1149" s="107" t="s">
        <v>301</v>
      </c>
      <c r="R1149" s="112" t="s">
        <v>184</v>
      </c>
      <c r="S1149" s="114">
        <v>334.45</v>
      </c>
    </row>
    <row r="1150" spans="1:19">
      <c r="A1150" s="46" t="s">
        <v>30</v>
      </c>
      <c r="B1150" s="47" t="s">
        <v>184</v>
      </c>
      <c r="C1150" s="48">
        <f t="shared" si="17"/>
        <v>0</v>
      </c>
      <c r="D1150" s="49"/>
      <c r="Q1150" s="107" t="s">
        <v>301</v>
      </c>
      <c r="R1150" s="112" t="s">
        <v>185</v>
      </c>
      <c r="S1150" s="114">
        <v>334.45</v>
      </c>
    </row>
    <row r="1151" spans="1:19">
      <c r="A1151" s="46" t="s">
        <v>30</v>
      </c>
      <c r="B1151" s="47" t="s">
        <v>185</v>
      </c>
      <c r="C1151" s="48">
        <f t="shared" si="17"/>
        <v>0</v>
      </c>
      <c r="D1151" s="49"/>
      <c r="Q1151" s="107" t="s">
        <v>301</v>
      </c>
      <c r="R1151" s="112" t="s">
        <v>186</v>
      </c>
      <c r="S1151" s="114">
        <v>334.45</v>
      </c>
    </row>
    <row r="1152" spans="1:19">
      <c r="A1152" s="46" t="s">
        <v>30</v>
      </c>
      <c r="B1152" s="47" t="s">
        <v>186</v>
      </c>
      <c r="C1152" s="48">
        <f t="shared" si="17"/>
        <v>0</v>
      </c>
      <c r="D1152" s="49"/>
      <c r="Q1152" s="107" t="s">
        <v>301</v>
      </c>
      <c r="R1152" s="112" t="s">
        <v>187</v>
      </c>
      <c r="S1152" s="114">
        <v>334.45</v>
      </c>
    </row>
    <row r="1153" spans="1:19">
      <c r="A1153" s="46" t="s">
        <v>30</v>
      </c>
      <c r="B1153" s="47" t="s">
        <v>187</v>
      </c>
      <c r="C1153" s="48">
        <f t="shared" si="17"/>
        <v>0</v>
      </c>
      <c r="D1153" s="49"/>
      <c r="Q1153" s="107" t="s">
        <v>301</v>
      </c>
      <c r="R1153" s="112" t="s">
        <v>188</v>
      </c>
      <c r="S1153" s="114">
        <v>334.45</v>
      </c>
    </row>
    <row r="1154" spans="1:19">
      <c r="A1154" s="46" t="s">
        <v>30</v>
      </c>
      <c r="B1154" s="47" t="s">
        <v>188</v>
      </c>
      <c r="C1154" s="48">
        <f t="shared" si="17"/>
        <v>0</v>
      </c>
      <c r="D1154" s="49"/>
      <c r="Q1154" s="107" t="s">
        <v>301</v>
      </c>
      <c r="R1154" s="112" t="s">
        <v>189</v>
      </c>
      <c r="S1154" s="114">
        <v>334.45</v>
      </c>
    </row>
    <row r="1155" spans="1:19">
      <c r="A1155" s="46" t="s">
        <v>30</v>
      </c>
      <c r="B1155" s="47" t="s">
        <v>189</v>
      </c>
      <c r="C1155" s="48">
        <f t="shared" si="17"/>
        <v>0</v>
      </c>
      <c r="D1155" s="49"/>
      <c r="Q1155" s="107" t="s">
        <v>301</v>
      </c>
      <c r="R1155" s="112" t="s">
        <v>190</v>
      </c>
      <c r="S1155" s="114">
        <v>334.45</v>
      </c>
    </row>
    <row r="1156" spans="1:19">
      <c r="A1156" s="46" t="s">
        <v>30</v>
      </c>
      <c r="B1156" s="47" t="s">
        <v>190</v>
      </c>
      <c r="C1156" s="48">
        <f t="shared" ref="C1156:C1197" si="18">D1156/1.2</f>
        <v>0</v>
      </c>
      <c r="D1156" s="49"/>
      <c r="Q1156" s="107" t="s">
        <v>301</v>
      </c>
      <c r="R1156" s="112" t="s">
        <v>191</v>
      </c>
      <c r="S1156" s="114">
        <v>334.45</v>
      </c>
    </row>
    <row r="1157" spans="1:19">
      <c r="A1157" s="46" t="s">
        <v>30</v>
      </c>
      <c r="B1157" s="47" t="s">
        <v>191</v>
      </c>
      <c r="C1157" s="48">
        <f t="shared" si="18"/>
        <v>0</v>
      </c>
      <c r="D1157" s="49"/>
      <c r="Q1157" s="107" t="s">
        <v>301</v>
      </c>
      <c r="R1157" s="112" t="s">
        <v>192</v>
      </c>
      <c r="S1157" s="114">
        <v>334.45</v>
      </c>
    </row>
    <row r="1158" spans="1:19">
      <c r="A1158" s="46" t="s">
        <v>30</v>
      </c>
      <c r="B1158" s="47" t="s">
        <v>192</v>
      </c>
      <c r="C1158" s="48">
        <f t="shared" si="18"/>
        <v>0</v>
      </c>
      <c r="D1158" s="49"/>
      <c r="Q1158" s="107" t="s">
        <v>301</v>
      </c>
      <c r="R1158" s="112" t="s">
        <v>193</v>
      </c>
      <c r="S1158" s="114">
        <v>334.45</v>
      </c>
    </row>
    <row r="1159" spans="1:19">
      <c r="A1159" s="46" t="s">
        <v>30</v>
      </c>
      <c r="B1159" s="47" t="s">
        <v>193</v>
      </c>
      <c r="C1159" s="48">
        <f t="shared" si="18"/>
        <v>0</v>
      </c>
      <c r="D1159" s="49"/>
      <c r="Q1159" s="107" t="s">
        <v>301</v>
      </c>
      <c r="R1159" s="112" t="s">
        <v>194</v>
      </c>
      <c r="S1159" s="114">
        <v>334.45</v>
      </c>
    </row>
    <row r="1160" spans="1:19">
      <c r="A1160" s="46" t="s">
        <v>30</v>
      </c>
      <c r="B1160" s="47" t="s">
        <v>194</v>
      </c>
      <c r="C1160" s="48">
        <f t="shared" si="18"/>
        <v>0</v>
      </c>
      <c r="D1160" s="49"/>
      <c r="Q1160" s="107" t="s">
        <v>301</v>
      </c>
      <c r="R1160" s="112" t="s">
        <v>195</v>
      </c>
      <c r="S1160" s="114">
        <v>334.45</v>
      </c>
    </row>
    <row r="1161" spans="1:19">
      <c r="A1161" s="46" t="s">
        <v>30</v>
      </c>
      <c r="B1161" s="47" t="s">
        <v>195</v>
      </c>
      <c r="C1161" s="48">
        <f t="shared" si="18"/>
        <v>0</v>
      </c>
      <c r="D1161" s="49"/>
      <c r="Q1161" s="107" t="s">
        <v>301</v>
      </c>
      <c r="R1161" s="112" t="s">
        <v>196</v>
      </c>
      <c r="S1161" s="114">
        <v>334.45</v>
      </c>
    </row>
    <row r="1162" spans="1:19">
      <c r="A1162" s="46" t="s">
        <v>30</v>
      </c>
      <c r="B1162" s="47" t="s">
        <v>196</v>
      </c>
      <c r="C1162" s="48">
        <f t="shared" si="18"/>
        <v>0</v>
      </c>
      <c r="D1162" s="49"/>
      <c r="Q1162" s="107" t="s">
        <v>301</v>
      </c>
      <c r="R1162" s="112" t="s">
        <v>197</v>
      </c>
      <c r="S1162" s="114">
        <v>334.45</v>
      </c>
    </row>
    <row r="1163" spans="1:19">
      <c r="A1163" s="46" t="s">
        <v>30</v>
      </c>
      <c r="B1163" s="47" t="s">
        <v>197</v>
      </c>
      <c r="C1163" s="48">
        <f t="shared" si="18"/>
        <v>0</v>
      </c>
      <c r="D1163" s="49"/>
      <c r="Q1163" s="107" t="s">
        <v>301</v>
      </c>
      <c r="R1163" s="112" t="s">
        <v>198</v>
      </c>
      <c r="S1163" s="114">
        <v>334.45</v>
      </c>
    </row>
    <row r="1164" spans="1:19">
      <c r="A1164" s="46" t="s">
        <v>30</v>
      </c>
      <c r="B1164" s="47" t="s">
        <v>198</v>
      </c>
      <c r="C1164" s="48">
        <f t="shared" si="18"/>
        <v>0</v>
      </c>
      <c r="D1164" s="49"/>
      <c r="Q1164" s="107" t="s">
        <v>301</v>
      </c>
      <c r="R1164" s="112" t="s">
        <v>199</v>
      </c>
      <c r="S1164" s="114">
        <v>334.45</v>
      </c>
    </row>
    <row r="1165" spans="1:19">
      <c r="A1165" s="46" t="s">
        <v>30</v>
      </c>
      <c r="B1165" s="47" t="s">
        <v>199</v>
      </c>
      <c r="C1165" s="48">
        <f t="shared" si="18"/>
        <v>0</v>
      </c>
      <c r="D1165" s="49"/>
      <c r="Q1165" s="107" t="s">
        <v>301</v>
      </c>
      <c r="R1165" s="112" t="s">
        <v>200</v>
      </c>
      <c r="S1165" s="114">
        <v>334.45</v>
      </c>
    </row>
    <row r="1166" spans="1:19">
      <c r="A1166" s="46" t="s">
        <v>30</v>
      </c>
      <c r="B1166" s="47" t="s">
        <v>200</v>
      </c>
      <c r="C1166" s="48">
        <f t="shared" si="18"/>
        <v>0</v>
      </c>
      <c r="D1166" s="49"/>
      <c r="Q1166" s="107" t="s">
        <v>301</v>
      </c>
      <c r="R1166" s="112" t="s">
        <v>201</v>
      </c>
      <c r="S1166" s="114">
        <v>334.45</v>
      </c>
    </row>
    <row r="1167" spans="1:19">
      <c r="A1167" s="46" t="s">
        <v>30</v>
      </c>
      <c r="B1167" s="47" t="s">
        <v>201</v>
      </c>
      <c r="C1167" s="48">
        <f t="shared" si="18"/>
        <v>0</v>
      </c>
      <c r="D1167" s="49"/>
      <c r="Q1167" s="107" t="s">
        <v>301</v>
      </c>
      <c r="R1167" s="112" t="s">
        <v>202</v>
      </c>
      <c r="S1167" s="114">
        <v>334.45</v>
      </c>
    </row>
    <row r="1168" spans="1:19">
      <c r="A1168" s="46" t="s">
        <v>30</v>
      </c>
      <c r="B1168" s="47" t="s">
        <v>202</v>
      </c>
      <c r="C1168" s="48">
        <f t="shared" si="18"/>
        <v>0</v>
      </c>
      <c r="D1168" s="49"/>
      <c r="Q1168" s="107" t="s">
        <v>301</v>
      </c>
      <c r="R1168" s="112" t="s">
        <v>203</v>
      </c>
      <c r="S1168" s="114">
        <v>334.45</v>
      </c>
    </row>
    <row r="1169" spans="1:19">
      <c r="A1169" s="46" t="s">
        <v>30</v>
      </c>
      <c r="B1169" s="47" t="s">
        <v>203</v>
      </c>
      <c r="C1169" s="48">
        <f t="shared" si="18"/>
        <v>0</v>
      </c>
      <c r="D1169" s="49"/>
      <c r="Q1169" s="107" t="s">
        <v>301</v>
      </c>
      <c r="R1169" s="112" t="s">
        <v>204</v>
      </c>
      <c r="S1169" s="114">
        <v>334.45</v>
      </c>
    </row>
    <row r="1170" spans="1:19">
      <c r="A1170" s="46" t="s">
        <v>30</v>
      </c>
      <c r="B1170" s="47" t="s">
        <v>204</v>
      </c>
      <c r="C1170" s="48">
        <f t="shared" si="18"/>
        <v>0</v>
      </c>
      <c r="D1170" s="49"/>
      <c r="Q1170" s="107" t="s">
        <v>301</v>
      </c>
      <c r="R1170" s="112" t="s">
        <v>205</v>
      </c>
      <c r="S1170" s="114">
        <v>334.45</v>
      </c>
    </row>
    <row r="1171" spans="1:19">
      <c r="A1171" s="46" t="s">
        <v>30</v>
      </c>
      <c r="B1171" s="47" t="s">
        <v>205</v>
      </c>
      <c r="C1171" s="48">
        <f t="shared" si="18"/>
        <v>0</v>
      </c>
      <c r="D1171" s="49"/>
      <c r="Q1171" s="107" t="s">
        <v>301</v>
      </c>
      <c r="R1171" s="112" t="s">
        <v>206</v>
      </c>
      <c r="S1171" s="114">
        <v>334.45</v>
      </c>
    </row>
    <row r="1172" spans="1:19">
      <c r="A1172" s="46" t="s">
        <v>30</v>
      </c>
      <c r="B1172" s="47" t="s">
        <v>206</v>
      </c>
      <c r="C1172" s="48">
        <f t="shared" si="18"/>
        <v>0</v>
      </c>
      <c r="D1172" s="49"/>
      <c r="Q1172" s="107" t="s">
        <v>301</v>
      </c>
      <c r="R1172" s="112" t="s">
        <v>207</v>
      </c>
      <c r="S1172" s="114">
        <v>334.45</v>
      </c>
    </row>
    <row r="1173" spans="1:19">
      <c r="A1173" s="46" t="s">
        <v>30</v>
      </c>
      <c r="B1173" s="47" t="s">
        <v>207</v>
      </c>
      <c r="C1173" s="48">
        <f t="shared" si="18"/>
        <v>0</v>
      </c>
      <c r="D1173" s="49"/>
      <c r="Q1173" s="107" t="s">
        <v>301</v>
      </c>
      <c r="R1173" s="112" t="s">
        <v>208</v>
      </c>
      <c r="S1173" s="114">
        <v>334.45</v>
      </c>
    </row>
    <row r="1174" spans="1:19">
      <c r="A1174" s="46" t="s">
        <v>30</v>
      </c>
      <c r="B1174" s="47" t="s">
        <v>208</v>
      </c>
      <c r="C1174" s="48">
        <f t="shared" si="18"/>
        <v>0</v>
      </c>
      <c r="D1174" s="49"/>
      <c r="Q1174" s="107" t="s">
        <v>301</v>
      </c>
      <c r="R1174" s="112" t="s">
        <v>209</v>
      </c>
      <c r="S1174" s="114">
        <v>334.45</v>
      </c>
    </row>
    <row r="1175" spans="1:19">
      <c r="A1175" s="46" t="s">
        <v>30</v>
      </c>
      <c r="B1175" s="47" t="s">
        <v>209</v>
      </c>
      <c r="C1175" s="48">
        <f t="shared" si="18"/>
        <v>0</v>
      </c>
      <c r="D1175" s="49"/>
      <c r="Q1175" s="107" t="s">
        <v>301</v>
      </c>
      <c r="R1175" s="112" t="s">
        <v>210</v>
      </c>
      <c r="S1175" s="114">
        <v>334.45</v>
      </c>
    </row>
    <row r="1176" spans="1:19">
      <c r="A1176" s="46" t="s">
        <v>30</v>
      </c>
      <c r="B1176" s="47" t="s">
        <v>210</v>
      </c>
      <c r="C1176" s="48">
        <f t="shared" si="18"/>
        <v>0</v>
      </c>
      <c r="D1176" s="49"/>
      <c r="Q1176" s="107" t="s">
        <v>301</v>
      </c>
      <c r="R1176" s="112" t="s">
        <v>211</v>
      </c>
      <c r="S1176" s="114">
        <v>334.45</v>
      </c>
    </row>
    <row r="1177" spans="1:19">
      <c r="A1177" s="46" t="s">
        <v>30</v>
      </c>
      <c r="B1177" s="47" t="s">
        <v>211</v>
      </c>
      <c r="C1177" s="48">
        <f t="shared" si="18"/>
        <v>0</v>
      </c>
      <c r="D1177" s="49"/>
      <c r="Q1177" s="107" t="s">
        <v>301</v>
      </c>
      <c r="R1177" s="112" t="s">
        <v>212</v>
      </c>
      <c r="S1177" s="114">
        <v>334.45</v>
      </c>
    </row>
    <row r="1178" spans="1:19">
      <c r="A1178" s="46" t="s">
        <v>30</v>
      </c>
      <c r="B1178" s="47" t="s">
        <v>212</v>
      </c>
      <c r="C1178" s="48">
        <f t="shared" si="18"/>
        <v>0</v>
      </c>
      <c r="D1178" s="49"/>
      <c r="Q1178" s="107" t="s">
        <v>301</v>
      </c>
      <c r="R1178" s="112" t="s">
        <v>213</v>
      </c>
      <c r="S1178" s="114">
        <v>334.45</v>
      </c>
    </row>
    <row r="1179" spans="1:19">
      <c r="A1179" s="46" t="s">
        <v>30</v>
      </c>
      <c r="B1179" s="47" t="s">
        <v>213</v>
      </c>
      <c r="C1179" s="48">
        <f t="shared" si="18"/>
        <v>0</v>
      </c>
      <c r="D1179" s="49"/>
      <c r="Q1179" s="107" t="s">
        <v>301</v>
      </c>
      <c r="R1179" s="112" t="s">
        <v>214</v>
      </c>
      <c r="S1179" s="114">
        <v>334.45</v>
      </c>
    </row>
    <row r="1180" spans="1:19">
      <c r="A1180" s="46" t="s">
        <v>30</v>
      </c>
      <c r="B1180" s="47" t="s">
        <v>214</v>
      </c>
      <c r="C1180" s="48">
        <f t="shared" si="18"/>
        <v>0</v>
      </c>
      <c r="D1180" s="49"/>
      <c r="Q1180" s="107" t="s">
        <v>301</v>
      </c>
      <c r="R1180" s="112" t="s">
        <v>215</v>
      </c>
      <c r="S1180" s="114">
        <v>334.45</v>
      </c>
    </row>
    <row r="1181" spans="1:19">
      <c r="A1181" s="46" t="s">
        <v>30</v>
      </c>
      <c r="B1181" s="47" t="s">
        <v>215</v>
      </c>
      <c r="C1181" s="48">
        <f t="shared" si="18"/>
        <v>0</v>
      </c>
      <c r="D1181" s="49"/>
      <c r="Q1181" s="107" t="s">
        <v>301</v>
      </c>
      <c r="R1181" s="112" t="s">
        <v>216</v>
      </c>
      <c r="S1181" s="114">
        <v>334.45</v>
      </c>
    </row>
    <row r="1182" spans="1:19">
      <c r="A1182" s="46" t="s">
        <v>30</v>
      </c>
      <c r="B1182" s="47" t="s">
        <v>216</v>
      </c>
      <c r="C1182" s="48">
        <f t="shared" si="18"/>
        <v>0</v>
      </c>
      <c r="D1182" s="49"/>
      <c r="Q1182" s="107" t="s">
        <v>301</v>
      </c>
      <c r="R1182" s="112" t="s">
        <v>217</v>
      </c>
      <c r="S1182" s="114">
        <v>334.45</v>
      </c>
    </row>
    <row r="1183" spans="1:19">
      <c r="A1183" s="46" t="s">
        <v>30</v>
      </c>
      <c r="B1183" s="47" t="s">
        <v>217</v>
      </c>
      <c r="C1183" s="48">
        <f t="shared" si="18"/>
        <v>0</v>
      </c>
      <c r="D1183" s="49"/>
      <c r="Q1183" s="107" t="s">
        <v>301</v>
      </c>
      <c r="R1183" s="112" t="s">
        <v>218</v>
      </c>
      <c r="S1183" s="114">
        <v>334.45</v>
      </c>
    </row>
    <row r="1184" spans="1:19">
      <c r="A1184" s="46" t="s">
        <v>30</v>
      </c>
      <c r="B1184" s="47" t="s">
        <v>218</v>
      </c>
      <c r="C1184" s="48">
        <f t="shared" si="18"/>
        <v>0</v>
      </c>
      <c r="D1184" s="49"/>
      <c r="Q1184" s="107" t="s">
        <v>301</v>
      </c>
      <c r="R1184" s="112" t="s">
        <v>219</v>
      </c>
      <c r="S1184" s="114">
        <v>334.45</v>
      </c>
    </row>
    <row r="1185" spans="1:19">
      <c r="A1185" s="46" t="s">
        <v>30</v>
      </c>
      <c r="B1185" s="47" t="s">
        <v>219</v>
      </c>
      <c r="C1185" s="48">
        <f t="shared" si="18"/>
        <v>0</v>
      </c>
      <c r="D1185" s="49"/>
      <c r="Q1185" s="107" t="s">
        <v>301</v>
      </c>
      <c r="R1185" s="112" t="s">
        <v>220</v>
      </c>
      <c r="S1185" s="114">
        <v>334.45</v>
      </c>
    </row>
    <row r="1186" spans="1:19">
      <c r="A1186" s="46" t="s">
        <v>30</v>
      </c>
      <c r="B1186" s="47" t="s">
        <v>220</v>
      </c>
      <c r="C1186" s="48">
        <f t="shared" si="18"/>
        <v>0</v>
      </c>
      <c r="D1186" s="49"/>
      <c r="Q1186" s="107" t="s">
        <v>301</v>
      </c>
      <c r="R1186" s="112" t="s">
        <v>221</v>
      </c>
      <c r="S1186" s="114">
        <v>334.45</v>
      </c>
    </row>
    <row r="1187" spans="1:19">
      <c r="A1187" s="46" t="s">
        <v>30</v>
      </c>
      <c r="B1187" s="47" t="s">
        <v>221</v>
      </c>
      <c r="C1187" s="48">
        <f t="shared" si="18"/>
        <v>0</v>
      </c>
      <c r="D1187" s="49"/>
      <c r="Q1187" s="107" t="s">
        <v>301</v>
      </c>
      <c r="R1187" s="112" t="s">
        <v>222</v>
      </c>
      <c r="S1187" s="114">
        <v>334.45</v>
      </c>
    </row>
    <row r="1188" spans="1:19">
      <c r="A1188" s="46" t="s">
        <v>30</v>
      </c>
      <c r="B1188" s="47" t="s">
        <v>222</v>
      </c>
      <c r="C1188" s="48">
        <f t="shared" si="18"/>
        <v>0</v>
      </c>
      <c r="D1188" s="49"/>
      <c r="Q1188" s="107" t="s">
        <v>301</v>
      </c>
      <c r="R1188" s="112" t="s">
        <v>223</v>
      </c>
      <c r="S1188" s="114">
        <v>334.45</v>
      </c>
    </row>
    <row r="1189" spans="1:19">
      <c r="A1189" s="46" t="s">
        <v>30</v>
      </c>
      <c r="B1189" s="47" t="s">
        <v>223</v>
      </c>
      <c r="C1189" s="48">
        <f t="shared" si="18"/>
        <v>0</v>
      </c>
      <c r="D1189" s="49"/>
      <c r="Q1189" s="107" t="s">
        <v>301</v>
      </c>
      <c r="R1189" s="112" t="s">
        <v>224</v>
      </c>
      <c r="S1189" s="114">
        <v>334.45</v>
      </c>
    </row>
    <row r="1190" spans="1:19">
      <c r="A1190" s="46" t="s">
        <v>30</v>
      </c>
      <c r="B1190" s="47" t="s">
        <v>224</v>
      </c>
      <c r="C1190" s="48">
        <f t="shared" si="18"/>
        <v>0</v>
      </c>
      <c r="D1190" s="49"/>
      <c r="Q1190" s="107" t="s">
        <v>301</v>
      </c>
      <c r="R1190" s="112" t="s">
        <v>225</v>
      </c>
      <c r="S1190" s="114">
        <v>334.45</v>
      </c>
    </row>
    <row r="1191" spans="1:19">
      <c r="A1191" s="46" t="s">
        <v>30</v>
      </c>
      <c r="B1191" s="47" t="s">
        <v>225</v>
      </c>
      <c r="C1191" s="48">
        <f t="shared" si="18"/>
        <v>0</v>
      </c>
      <c r="D1191" s="49"/>
      <c r="Q1191" s="107" t="s">
        <v>301</v>
      </c>
      <c r="R1191" s="112" t="s">
        <v>226</v>
      </c>
      <c r="S1191" s="114">
        <v>334.45</v>
      </c>
    </row>
    <row r="1192" spans="1:19">
      <c r="A1192" s="46" t="s">
        <v>30</v>
      </c>
      <c r="B1192" s="47" t="s">
        <v>226</v>
      </c>
      <c r="C1192" s="48">
        <f t="shared" si="18"/>
        <v>0</v>
      </c>
      <c r="D1192" s="49"/>
      <c r="Q1192" s="107" t="s">
        <v>301</v>
      </c>
      <c r="R1192" s="112" t="s">
        <v>227</v>
      </c>
      <c r="S1192" s="114">
        <v>334.45</v>
      </c>
    </row>
    <row r="1193" spans="1:19">
      <c r="A1193" s="46" t="s">
        <v>30</v>
      </c>
      <c r="B1193" s="47" t="s">
        <v>227</v>
      </c>
      <c r="C1193" s="48">
        <f t="shared" si="18"/>
        <v>0</v>
      </c>
      <c r="D1193" s="49"/>
      <c r="Q1193" s="107" t="s">
        <v>301</v>
      </c>
      <c r="R1193" s="112" t="s">
        <v>228</v>
      </c>
      <c r="S1193" s="114">
        <v>334.45</v>
      </c>
    </row>
    <row r="1194" spans="1:19">
      <c r="A1194" s="46" t="s">
        <v>30</v>
      </c>
      <c r="B1194" s="47" t="s">
        <v>228</v>
      </c>
      <c r="C1194" s="48">
        <f t="shared" si="18"/>
        <v>0</v>
      </c>
      <c r="D1194" s="49"/>
      <c r="Q1194" s="107" t="s">
        <v>301</v>
      </c>
      <c r="R1194" s="112" t="s">
        <v>229</v>
      </c>
      <c r="S1194" s="114">
        <v>334.45</v>
      </c>
    </row>
    <row r="1195" spans="1:19">
      <c r="A1195" s="46" t="s">
        <v>30</v>
      </c>
      <c r="B1195" s="47" t="s">
        <v>229</v>
      </c>
      <c r="C1195" s="48">
        <f t="shared" si="18"/>
        <v>0</v>
      </c>
      <c r="D1195" s="49"/>
      <c r="Q1195" s="107" t="s">
        <v>301</v>
      </c>
      <c r="R1195" s="112" t="s">
        <v>230</v>
      </c>
      <c r="S1195" s="114">
        <v>334.45</v>
      </c>
    </row>
    <row r="1196" spans="1:19">
      <c r="A1196" s="46" t="s">
        <v>30</v>
      </c>
      <c r="B1196" s="47" t="s">
        <v>230</v>
      </c>
      <c r="C1196" s="48">
        <f t="shared" si="18"/>
        <v>0</v>
      </c>
      <c r="D1196" s="49"/>
      <c r="Q1196" s="107" t="s">
        <v>301</v>
      </c>
      <c r="R1196" s="112" t="s">
        <v>231</v>
      </c>
      <c r="S1196" s="114">
        <v>334.45</v>
      </c>
    </row>
    <row r="1197" spans="1:19">
      <c r="A1197" s="46" t="s">
        <v>30</v>
      </c>
      <c r="B1197" s="47" t="s">
        <v>231</v>
      </c>
      <c r="C1197" s="48">
        <f t="shared" si="18"/>
        <v>0</v>
      </c>
      <c r="D1197" s="49"/>
      <c r="Q1197" s="113" t="s">
        <v>296</v>
      </c>
      <c r="R1197" s="37" t="s">
        <v>34</v>
      </c>
      <c r="S1197" s="122">
        <v>192.31</v>
      </c>
    </row>
    <row r="1198" spans="1:19">
      <c r="Q1198" s="113" t="s">
        <v>296</v>
      </c>
      <c r="R1198" s="37" t="s">
        <v>33</v>
      </c>
      <c r="S1198" s="122">
        <v>192.31</v>
      </c>
    </row>
    <row r="1199" spans="1:19">
      <c r="Q1199" s="113" t="s">
        <v>296</v>
      </c>
      <c r="R1199" s="37" t="s">
        <v>35</v>
      </c>
      <c r="S1199" s="122">
        <v>192.31</v>
      </c>
    </row>
    <row r="1200" spans="1:19">
      <c r="Q1200" s="113" t="s">
        <v>296</v>
      </c>
      <c r="R1200" s="37" t="s">
        <v>36</v>
      </c>
      <c r="S1200" s="122">
        <v>192.31</v>
      </c>
    </row>
    <row r="1201" spans="17:19">
      <c r="Q1201" s="113" t="s">
        <v>296</v>
      </c>
      <c r="R1201" s="37" t="s">
        <v>37</v>
      </c>
      <c r="S1201" s="122">
        <v>192.31</v>
      </c>
    </row>
    <row r="1202" spans="17:19">
      <c r="Q1202" s="113" t="s">
        <v>296</v>
      </c>
      <c r="R1202" s="37" t="s">
        <v>38</v>
      </c>
      <c r="S1202" s="122">
        <v>192.31</v>
      </c>
    </row>
    <row r="1203" spans="17:19">
      <c r="Q1203" s="113" t="s">
        <v>296</v>
      </c>
      <c r="R1203" s="37" t="s">
        <v>39</v>
      </c>
      <c r="S1203" s="122">
        <v>192.31</v>
      </c>
    </row>
    <row r="1204" spans="17:19">
      <c r="Q1204" s="113" t="s">
        <v>296</v>
      </c>
      <c r="R1204" s="37" t="s">
        <v>40</v>
      </c>
      <c r="S1204" s="122">
        <v>192.31</v>
      </c>
    </row>
    <row r="1205" spans="17:19">
      <c r="Q1205" s="113" t="s">
        <v>296</v>
      </c>
      <c r="R1205" s="37" t="s">
        <v>41</v>
      </c>
      <c r="S1205" s="122">
        <v>192.31</v>
      </c>
    </row>
    <row r="1206" spans="17:19">
      <c r="Q1206" s="113" t="s">
        <v>296</v>
      </c>
      <c r="R1206" s="37" t="s">
        <v>42</v>
      </c>
      <c r="S1206" s="122">
        <v>192.31</v>
      </c>
    </row>
    <row r="1207" spans="17:19">
      <c r="Q1207" s="113" t="s">
        <v>296</v>
      </c>
      <c r="R1207" s="37" t="s">
        <v>43</v>
      </c>
      <c r="S1207" s="122">
        <v>192.31</v>
      </c>
    </row>
    <row r="1208" spans="17:19">
      <c r="Q1208" s="113" t="s">
        <v>296</v>
      </c>
      <c r="R1208" s="37" t="s">
        <v>44</v>
      </c>
      <c r="S1208" s="122">
        <v>192.31</v>
      </c>
    </row>
    <row r="1209" spans="17:19">
      <c r="Q1209" s="113" t="s">
        <v>296</v>
      </c>
      <c r="R1209" s="37" t="s">
        <v>45</v>
      </c>
      <c r="S1209" s="122">
        <v>192.31</v>
      </c>
    </row>
    <row r="1210" spans="17:19">
      <c r="Q1210" s="113" t="s">
        <v>296</v>
      </c>
      <c r="R1210" s="37" t="s">
        <v>46</v>
      </c>
      <c r="S1210" s="122">
        <v>192.31</v>
      </c>
    </row>
    <row r="1211" spans="17:19">
      <c r="Q1211" s="113" t="s">
        <v>296</v>
      </c>
      <c r="R1211" s="37" t="s">
        <v>47</v>
      </c>
      <c r="S1211" s="122">
        <v>192.31</v>
      </c>
    </row>
    <row r="1212" spans="17:19">
      <c r="Q1212" s="113" t="s">
        <v>296</v>
      </c>
      <c r="R1212" s="37" t="s">
        <v>48</v>
      </c>
      <c r="S1212" s="122">
        <v>192.31</v>
      </c>
    </row>
    <row r="1213" spans="17:19">
      <c r="Q1213" s="113" t="s">
        <v>296</v>
      </c>
      <c r="R1213" s="37" t="s">
        <v>49</v>
      </c>
      <c r="S1213" s="122">
        <v>192.31</v>
      </c>
    </row>
    <row r="1214" spans="17:19">
      <c r="Q1214" s="113" t="s">
        <v>296</v>
      </c>
      <c r="R1214" s="37" t="s">
        <v>50</v>
      </c>
      <c r="S1214" s="122">
        <v>192.31</v>
      </c>
    </row>
    <row r="1215" spans="17:19">
      <c r="Q1215" s="113" t="s">
        <v>296</v>
      </c>
      <c r="R1215" s="37" t="s">
        <v>51</v>
      </c>
      <c r="S1215" s="122">
        <v>192.31</v>
      </c>
    </row>
    <row r="1216" spans="17:19">
      <c r="Q1216" s="113" t="s">
        <v>296</v>
      </c>
      <c r="R1216" s="37" t="s">
        <v>52</v>
      </c>
      <c r="S1216" s="122">
        <v>192.31</v>
      </c>
    </row>
    <row r="1217" spans="17:19">
      <c r="Q1217" s="113" t="s">
        <v>296</v>
      </c>
      <c r="R1217" s="37" t="s">
        <v>53</v>
      </c>
      <c r="S1217" s="122">
        <v>192.31</v>
      </c>
    </row>
    <row r="1218" spans="17:19">
      <c r="Q1218" s="113" t="s">
        <v>296</v>
      </c>
      <c r="R1218" s="37" t="s">
        <v>54</v>
      </c>
      <c r="S1218" s="122">
        <v>192.31</v>
      </c>
    </row>
    <row r="1219" spans="17:19">
      <c r="Q1219" s="113" t="s">
        <v>296</v>
      </c>
      <c r="R1219" s="37" t="s">
        <v>55</v>
      </c>
      <c r="S1219" s="122">
        <v>192.31</v>
      </c>
    </row>
    <row r="1220" spans="17:19">
      <c r="Q1220" s="113" t="s">
        <v>296</v>
      </c>
      <c r="R1220" s="37" t="s">
        <v>56</v>
      </c>
      <c r="S1220" s="122">
        <v>192.31</v>
      </c>
    </row>
    <row r="1221" spans="17:19">
      <c r="Q1221" s="113" t="s">
        <v>296</v>
      </c>
      <c r="R1221" s="37" t="s">
        <v>57</v>
      </c>
      <c r="S1221" s="122">
        <v>192.31</v>
      </c>
    </row>
    <row r="1222" spans="17:19">
      <c r="Q1222" s="113" t="s">
        <v>296</v>
      </c>
      <c r="R1222" s="37" t="s">
        <v>58</v>
      </c>
      <c r="S1222" s="122">
        <v>192.31</v>
      </c>
    </row>
    <row r="1223" spans="17:19">
      <c r="Q1223" s="113" t="s">
        <v>296</v>
      </c>
      <c r="R1223" s="37" t="s">
        <v>59</v>
      </c>
      <c r="S1223" s="122">
        <v>192.31</v>
      </c>
    </row>
    <row r="1224" spans="17:19">
      <c r="Q1224" s="113" t="s">
        <v>296</v>
      </c>
      <c r="R1224" s="37" t="s">
        <v>60</v>
      </c>
      <c r="S1224" s="122">
        <v>192.31</v>
      </c>
    </row>
    <row r="1225" spans="17:19">
      <c r="Q1225" s="113" t="s">
        <v>296</v>
      </c>
      <c r="R1225" s="37" t="s">
        <v>61</v>
      </c>
      <c r="S1225" s="122">
        <v>192.31</v>
      </c>
    </row>
    <row r="1226" spans="17:19">
      <c r="Q1226" s="113" t="s">
        <v>296</v>
      </c>
      <c r="R1226" s="37" t="s">
        <v>62</v>
      </c>
      <c r="S1226" s="122">
        <v>192.31</v>
      </c>
    </row>
    <row r="1227" spans="17:19">
      <c r="Q1227" s="113" t="s">
        <v>296</v>
      </c>
      <c r="R1227" s="37" t="s">
        <v>63</v>
      </c>
      <c r="S1227" s="122">
        <v>192.31</v>
      </c>
    </row>
    <row r="1228" spans="17:19">
      <c r="Q1228" s="113" t="s">
        <v>296</v>
      </c>
      <c r="R1228" s="37" t="s">
        <v>64</v>
      </c>
      <c r="S1228" s="122">
        <v>192.31</v>
      </c>
    </row>
    <row r="1229" spans="17:19">
      <c r="Q1229" s="113" t="s">
        <v>296</v>
      </c>
      <c r="R1229" s="37" t="s">
        <v>65</v>
      </c>
      <c r="S1229" s="122">
        <v>192.31</v>
      </c>
    </row>
    <row r="1230" spans="17:19">
      <c r="Q1230" s="113" t="s">
        <v>296</v>
      </c>
      <c r="R1230" s="37" t="s">
        <v>66</v>
      </c>
      <c r="S1230" s="122">
        <v>192.31</v>
      </c>
    </row>
    <row r="1231" spans="17:19">
      <c r="Q1231" s="113" t="s">
        <v>296</v>
      </c>
      <c r="R1231" s="37" t="s">
        <v>67</v>
      </c>
      <c r="S1231" s="122">
        <v>192.31</v>
      </c>
    </row>
    <row r="1232" spans="17:19">
      <c r="Q1232" s="113" t="s">
        <v>296</v>
      </c>
      <c r="R1232" s="37" t="s">
        <v>68</v>
      </c>
      <c r="S1232" s="122">
        <v>192.31</v>
      </c>
    </row>
    <row r="1233" spans="17:19">
      <c r="Q1233" s="113" t="s">
        <v>296</v>
      </c>
      <c r="R1233" s="37" t="s">
        <v>69</v>
      </c>
      <c r="S1233" s="122">
        <v>192.31</v>
      </c>
    </row>
    <row r="1234" spans="17:19">
      <c r="Q1234" s="113" t="s">
        <v>296</v>
      </c>
      <c r="R1234" s="37" t="s">
        <v>70</v>
      </c>
      <c r="S1234" s="122">
        <v>192.31</v>
      </c>
    </row>
    <row r="1235" spans="17:19">
      <c r="Q1235" s="113" t="s">
        <v>296</v>
      </c>
      <c r="R1235" s="37" t="s">
        <v>71</v>
      </c>
      <c r="S1235" s="122">
        <v>192.31</v>
      </c>
    </row>
    <row r="1236" spans="17:19">
      <c r="Q1236" s="113" t="s">
        <v>296</v>
      </c>
      <c r="R1236" s="37" t="s">
        <v>72</v>
      </c>
      <c r="S1236" s="122">
        <v>192.31</v>
      </c>
    </row>
    <row r="1237" spans="17:19">
      <c r="Q1237" s="113" t="s">
        <v>296</v>
      </c>
      <c r="R1237" s="37" t="s">
        <v>73</v>
      </c>
      <c r="S1237" s="122">
        <v>192.31</v>
      </c>
    </row>
    <row r="1238" spans="17:19">
      <c r="Q1238" s="113" t="s">
        <v>296</v>
      </c>
      <c r="R1238" s="37" t="s">
        <v>74</v>
      </c>
      <c r="S1238" s="122">
        <v>192.31</v>
      </c>
    </row>
    <row r="1239" spans="17:19">
      <c r="Q1239" s="113" t="s">
        <v>296</v>
      </c>
      <c r="R1239" s="37" t="s">
        <v>75</v>
      </c>
      <c r="S1239" s="122">
        <v>192.31</v>
      </c>
    </row>
    <row r="1240" spans="17:19">
      <c r="Q1240" s="113" t="s">
        <v>296</v>
      </c>
      <c r="R1240" s="37" t="s">
        <v>76</v>
      </c>
      <c r="S1240" s="122">
        <v>192.31</v>
      </c>
    </row>
    <row r="1241" spans="17:19">
      <c r="Q1241" s="113" t="s">
        <v>296</v>
      </c>
      <c r="R1241" s="37" t="s">
        <v>77</v>
      </c>
      <c r="S1241" s="122">
        <v>192.31</v>
      </c>
    </row>
    <row r="1242" spans="17:19">
      <c r="Q1242" s="113" t="s">
        <v>296</v>
      </c>
      <c r="R1242" s="37" t="s">
        <v>78</v>
      </c>
      <c r="S1242" s="122">
        <v>192.31</v>
      </c>
    </row>
    <row r="1243" spans="17:19">
      <c r="Q1243" s="113" t="s">
        <v>296</v>
      </c>
      <c r="R1243" s="37" t="s">
        <v>79</v>
      </c>
      <c r="S1243" s="122">
        <v>192.31</v>
      </c>
    </row>
    <row r="1244" spans="17:19">
      <c r="Q1244" s="113" t="s">
        <v>296</v>
      </c>
      <c r="R1244" s="37" t="s">
        <v>80</v>
      </c>
      <c r="S1244" s="122">
        <v>192.31</v>
      </c>
    </row>
    <row r="1245" spans="17:19">
      <c r="Q1245" s="113" t="s">
        <v>296</v>
      </c>
      <c r="R1245" s="37" t="s">
        <v>81</v>
      </c>
      <c r="S1245" s="122">
        <v>192.31</v>
      </c>
    </row>
    <row r="1246" spans="17:19">
      <c r="Q1246" s="113" t="s">
        <v>296</v>
      </c>
      <c r="R1246" s="37" t="s">
        <v>83</v>
      </c>
      <c r="S1246" s="122">
        <v>192.31</v>
      </c>
    </row>
    <row r="1247" spans="17:19">
      <c r="Q1247" s="113" t="s">
        <v>296</v>
      </c>
      <c r="R1247" s="37" t="s">
        <v>84</v>
      </c>
      <c r="S1247" s="122">
        <v>192.31</v>
      </c>
    </row>
    <row r="1248" spans="17:19">
      <c r="Q1248" s="113" t="s">
        <v>296</v>
      </c>
      <c r="R1248" s="37" t="s">
        <v>85</v>
      </c>
      <c r="S1248" s="122">
        <v>192.31</v>
      </c>
    </row>
    <row r="1249" spans="17:19">
      <c r="Q1249" s="113" t="s">
        <v>296</v>
      </c>
      <c r="R1249" s="37" t="s">
        <v>86</v>
      </c>
      <c r="S1249" s="122">
        <v>192.31</v>
      </c>
    </row>
    <row r="1250" spans="17:19">
      <c r="Q1250" s="113" t="s">
        <v>296</v>
      </c>
      <c r="R1250" s="37" t="s">
        <v>87</v>
      </c>
      <c r="S1250" s="122">
        <v>192.31</v>
      </c>
    </row>
    <row r="1251" spans="17:19">
      <c r="Q1251" s="113" t="s">
        <v>296</v>
      </c>
      <c r="R1251" s="37" t="s">
        <v>88</v>
      </c>
      <c r="S1251" s="122">
        <v>192.31</v>
      </c>
    </row>
    <row r="1252" spans="17:19">
      <c r="Q1252" s="113" t="s">
        <v>296</v>
      </c>
      <c r="R1252" s="37" t="s">
        <v>89</v>
      </c>
      <c r="S1252" s="122">
        <v>192.31</v>
      </c>
    </row>
    <row r="1253" spans="17:19">
      <c r="Q1253" s="113" t="s">
        <v>296</v>
      </c>
      <c r="R1253" s="37" t="s">
        <v>90</v>
      </c>
      <c r="S1253" s="122">
        <v>192.31</v>
      </c>
    </row>
    <row r="1254" spans="17:19">
      <c r="Q1254" s="113" t="s">
        <v>296</v>
      </c>
      <c r="R1254" s="37" t="s">
        <v>91</v>
      </c>
      <c r="S1254" s="122">
        <v>192.31</v>
      </c>
    </row>
    <row r="1255" spans="17:19">
      <c r="Q1255" s="113" t="s">
        <v>296</v>
      </c>
      <c r="R1255" s="37" t="s">
        <v>82</v>
      </c>
      <c r="S1255" s="122">
        <v>192.31</v>
      </c>
    </row>
    <row r="1256" spans="17:19">
      <c r="Q1256" s="113" t="s">
        <v>296</v>
      </c>
      <c r="R1256" s="37" t="s">
        <v>92</v>
      </c>
      <c r="S1256" s="122">
        <v>192.31</v>
      </c>
    </row>
    <row r="1257" spans="17:19">
      <c r="Q1257" s="113" t="s">
        <v>296</v>
      </c>
      <c r="R1257" s="37" t="s">
        <v>93</v>
      </c>
      <c r="S1257" s="122">
        <v>192.31</v>
      </c>
    </row>
    <row r="1258" spans="17:19">
      <c r="Q1258" s="113" t="s">
        <v>296</v>
      </c>
      <c r="R1258" s="37" t="s">
        <v>235</v>
      </c>
      <c r="S1258" s="122">
        <v>192.31</v>
      </c>
    </row>
    <row r="1259" spans="17:19">
      <c r="Q1259" s="113" t="s">
        <v>296</v>
      </c>
      <c r="R1259" s="37" t="s">
        <v>95</v>
      </c>
      <c r="S1259" s="122">
        <v>192.31</v>
      </c>
    </row>
    <row r="1260" spans="17:19">
      <c r="Q1260" s="113" t="s">
        <v>296</v>
      </c>
      <c r="R1260" s="37" t="s">
        <v>96</v>
      </c>
      <c r="S1260" s="122">
        <v>192.31</v>
      </c>
    </row>
    <row r="1261" spans="17:19">
      <c r="Q1261" s="113" t="s">
        <v>296</v>
      </c>
      <c r="R1261" s="37" t="s">
        <v>97</v>
      </c>
      <c r="S1261" s="122">
        <v>192.31</v>
      </c>
    </row>
    <row r="1262" spans="17:19">
      <c r="Q1262" s="113" t="s">
        <v>296</v>
      </c>
      <c r="R1262" s="37" t="s">
        <v>98</v>
      </c>
      <c r="S1262" s="122">
        <v>192.31</v>
      </c>
    </row>
    <row r="1263" spans="17:19">
      <c r="Q1263" s="113" t="s">
        <v>296</v>
      </c>
      <c r="R1263" s="37" t="s">
        <v>99</v>
      </c>
      <c r="S1263" s="122">
        <v>192.31</v>
      </c>
    </row>
    <row r="1264" spans="17:19">
      <c r="Q1264" s="113" t="s">
        <v>296</v>
      </c>
      <c r="R1264" s="37" t="s">
        <v>100</v>
      </c>
      <c r="S1264" s="122">
        <v>192.31</v>
      </c>
    </row>
    <row r="1265" spans="17:19">
      <c r="Q1265" s="113" t="s">
        <v>296</v>
      </c>
      <c r="R1265" s="37" t="s">
        <v>101</v>
      </c>
      <c r="S1265" s="122">
        <v>192.31</v>
      </c>
    </row>
    <row r="1266" spans="17:19">
      <c r="Q1266" s="113" t="s">
        <v>296</v>
      </c>
      <c r="R1266" s="37" t="s">
        <v>102</v>
      </c>
      <c r="S1266" s="122">
        <v>192.31</v>
      </c>
    </row>
    <row r="1267" spans="17:19">
      <c r="Q1267" s="113" t="s">
        <v>296</v>
      </c>
      <c r="R1267" s="37" t="s">
        <v>103</v>
      </c>
      <c r="S1267" s="122">
        <v>192.31</v>
      </c>
    </row>
    <row r="1268" spans="17:19">
      <c r="Q1268" s="113" t="s">
        <v>296</v>
      </c>
      <c r="R1268" s="37" t="s">
        <v>104</v>
      </c>
      <c r="S1268" s="122">
        <v>192.31</v>
      </c>
    </row>
    <row r="1269" spans="17:19">
      <c r="Q1269" s="113" t="s">
        <v>296</v>
      </c>
      <c r="R1269" s="37" t="s">
        <v>105</v>
      </c>
      <c r="S1269" s="122">
        <v>192.31</v>
      </c>
    </row>
    <row r="1270" spans="17:19">
      <c r="Q1270" s="113" t="s">
        <v>296</v>
      </c>
      <c r="R1270" s="37" t="s">
        <v>106</v>
      </c>
      <c r="S1270" s="122">
        <v>192.31</v>
      </c>
    </row>
    <row r="1271" spans="17:19">
      <c r="Q1271" s="113" t="s">
        <v>296</v>
      </c>
      <c r="R1271" s="37" t="s">
        <v>107</v>
      </c>
      <c r="S1271" s="122">
        <v>192.31</v>
      </c>
    </row>
    <row r="1272" spans="17:19">
      <c r="Q1272" s="113" t="s">
        <v>296</v>
      </c>
      <c r="R1272" s="37" t="s">
        <v>108</v>
      </c>
      <c r="S1272" s="122">
        <v>192.31</v>
      </c>
    </row>
    <row r="1273" spans="17:19">
      <c r="Q1273" s="113" t="s">
        <v>296</v>
      </c>
      <c r="R1273" s="37" t="s">
        <v>109</v>
      </c>
      <c r="S1273" s="122">
        <v>192.31</v>
      </c>
    </row>
    <row r="1274" spans="17:19">
      <c r="Q1274" s="113" t="s">
        <v>296</v>
      </c>
      <c r="R1274" s="37" t="s">
        <v>110</v>
      </c>
      <c r="S1274" s="122">
        <v>192.31</v>
      </c>
    </row>
    <row r="1275" spans="17:19">
      <c r="Q1275" s="113" t="s">
        <v>296</v>
      </c>
      <c r="R1275" s="37" t="s">
        <v>111</v>
      </c>
      <c r="S1275" s="122">
        <v>192.31</v>
      </c>
    </row>
    <row r="1276" spans="17:19">
      <c r="Q1276" s="113" t="s">
        <v>296</v>
      </c>
      <c r="R1276" s="37" t="s">
        <v>112</v>
      </c>
      <c r="S1276" s="122">
        <v>192.31</v>
      </c>
    </row>
    <row r="1277" spans="17:19">
      <c r="Q1277" s="113" t="s">
        <v>296</v>
      </c>
      <c r="R1277" s="37" t="s">
        <v>113</v>
      </c>
      <c r="S1277" s="122">
        <v>192.31</v>
      </c>
    </row>
    <row r="1278" spans="17:19">
      <c r="Q1278" s="113" t="s">
        <v>296</v>
      </c>
      <c r="R1278" s="37" t="s">
        <v>114</v>
      </c>
      <c r="S1278" s="122">
        <v>192.31</v>
      </c>
    </row>
    <row r="1279" spans="17:19">
      <c r="Q1279" s="113" t="s">
        <v>296</v>
      </c>
      <c r="R1279" s="37" t="s">
        <v>115</v>
      </c>
      <c r="S1279" s="122">
        <v>192.31</v>
      </c>
    </row>
    <row r="1280" spans="17:19">
      <c r="Q1280" s="113" t="s">
        <v>296</v>
      </c>
      <c r="R1280" s="37" t="s">
        <v>116</v>
      </c>
      <c r="S1280" s="122">
        <v>192.31</v>
      </c>
    </row>
    <row r="1281" spans="17:19">
      <c r="Q1281" s="113" t="s">
        <v>296</v>
      </c>
      <c r="R1281" s="37" t="s">
        <v>117</v>
      </c>
      <c r="S1281" s="122">
        <v>192.31</v>
      </c>
    </row>
    <row r="1282" spans="17:19">
      <c r="Q1282" s="113" t="s">
        <v>296</v>
      </c>
      <c r="R1282" s="37" t="s">
        <v>118</v>
      </c>
      <c r="S1282" s="122">
        <v>192.31</v>
      </c>
    </row>
    <row r="1283" spans="17:19">
      <c r="Q1283" s="113" t="s">
        <v>296</v>
      </c>
      <c r="R1283" s="37" t="s">
        <v>119</v>
      </c>
      <c r="S1283" s="122">
        <v>192.31</v>
      </c>
    </row>
    <row r="1284" spans="17:19">
      <c r="Q1284" s="113" t="s">
        <v>296</v>
      </c>
      <c r="R1284" s="37" t="s">
        <v>120</v>
      </c>
      <c r="S1284" s="122">
        <v>192.31</v>
      </c>
    </row>
    <row r="1285" spans="17:19">
      <c r="Q1285" s="113" t="s">
        <v>296</v>
      </c>
      <c r="R1285" s="37" t="s">
        <v>121</v>
      </c>
      <c r="S1285" s="122">
        <v>192.31</v>
      </c>
    </row>
    <row r="1286" spans="17:19">
      <c r="Q1286" s="113" t="s">
        <v>296</v>
      </c>
      <c r="R1286" s="37" t="s">
        <v>122</v>
      </c>
      <c r="S1286" s="122">
        <v>192.31</v>
      </c>
    </row>
    <row r="1287" spans="17:19">
      <c r="Q1287" s="113" t="s">
        <v>296</v>
      </c>
      <c r="R1287" s="37" t="s">
        <v>123</v>
      </c>
      <c r="S1287" s="122">
        <v>192.31</v>
      </c>
    </row>
    <row r="1288" spans="17:19">
      <c r="Q1288" s="113" t="s">
        <v>296</v>
      </c>
      <c r="R1288" s="37" t="s">
        <v>124</v>
      </c>
      <c r="S1288" s="122">
        <v>192.31</v>
      </c>
    </row>
    <row r="1289" spans="17:19">
      <c r="Q1289" s="113" t="s">
        <v>296</v>
      </c>
      <c r="R1289" s="37" t="s">
        <v>125</v>
      </c>
      <c r="S1289" s="122">
        <v>192.31</v>
      </c>
    </row>
    <row r="1290" spans="17:19">
      <c r="Q1290" s="113" t="s">
        <v>296</v>
      </c>
      <c r="R1290" s="37" t="s">
        <v>126</v>
      </c>
      <c r="S1290" s="122">
        <v>192.31</v>
      </c>
    </row>
    <row r="1291" spans="17:19">
      <c r="Q1291" s="113" t="s">
        <v>296</v>
      </c>
      <c r="R1291" s="37" t="s">
        <v>127</v>
      </c>
      <c r="S1291" s="122">
        <v>192.31</v>
      </c>
    </row>
    <row r="1292" spans="17:19">
      <c r="Q1292" s="113" t="s">
        <v>296</v>
      </c>
      <c r="R1292" s="37" t="s">
        <v>128</v>
      </c>
      <c r="S1292" s="122">
        <v>192.31</v>
      </c>
    </row>
    <row r="1293" spans="17:19">
      <c r="Q1293" s="113" t="s">
        <v>296</v>
      </c>
      <c r="R1293" s="37" t="s">
        <v>129</v>
      </c>
      <c r="S1293" s="122">
        <v>192.31</v>
      </c>
    </row>
    <row r="1294" spans="17:19">
      <c r="Q1294" s="113" t="s">
        <v>296</v>
      </c>
      <c r="R1294" s="37" t="s">
        <v>130</v>
      </c>
      <c r="S1294" s="122">
        <v>192.31</v>
      </c>
    </row>
    <row r="1295" spans="17:19">
      <c r="Q1295" s="113" t="s">
        <v>296</v>
      </c>
      <c r="R1295" s="37" t="s">
        <v>131</v>
      </c>
      <c r="S1295" s="122">
        <v>192.31</v>
      </c>
    </row>
    <row r="1296" spans="17:19">
      <c r="Q1296" s="113" t="s">
        <v>296</v>
      </c>
      <c r="R1296" s="37" t="s">
        <v>132</v>
      </c>
      <c r="S1296" s="122">
        <v>192.31</v>
      </c>
    </row>
    <row r="1297" spans="17:19">
      <c r="Q1297" s="113" t="s">
        <v>296</v>
      </c>
      <c r="R1297" s="37" t="s">
        <v>133</v>
      </c>
      <c r="S1297" s="122">
        <v>192.31</v>
      </c>
    </row>
    <row r="1298" spans="17:19">
      <c r="Q1298" s="113" t="s">
        <v>296</v>
      </c>
      <c r="R1298" s="37" t="s">
        <v>134</v>
      </c>
      <c r="S1298" s="122">
        <v>192.31</v>
      </c>
    </row>
    <row r="1299" spans="17:19">
      <c r="Q1299" s="113" t="s">
        <v>296</v>
      </c>
      <c r="R1299" s="37" t="s">
        <v>135</v>
      </c>
      <c r="S1299" s="122">
        <v>192.31</v>
      </c>
    </row>
    <row r="1300" spans="17:19">
      <c r="Q1300" s="113" t="s">
        <v>296</v>
      </c>
      <c r="R1300" s="37" t="s">
        <v>136</v>
      </c>
      <c r="S1300" s="122">
        <v>192.31</v>
      </c>
    </row>
    <row r="1301" spans="17:19">
      <c r="Q1301" s="113" t="s">
        <v>296</v>
      </c>
      <c r="R1301" s="37" t="s">
        <v>137</v>
      </c>
      <c r="S1301" s="122">
        <v>192.31</v>
      </c>
    </row>
    <row r="1302" spans="17:19">
      <c r="Q1302" s="113" t="s">
        <v>296</v>
      </c>
      <c r="R1302" s="37" t="s">
        <v>138</v>
      </c>
      <c r="S1302" s="122">
        <v>192.31</v>
      </c>
    </row>
    <row r="1303" spans="17:19">
      <c r="Q1303" s="113" t="s">
        <v>296</v>
      </c>
      <c r="R1303" s="37" t="s">
        <v>139</v>
      </c>
      <c r="S1303" s="122">
        <v>192.31</v>
      </c>
    </row>
    <row r="1304" spans="17:19">
      <c r="Q1304" s="113" t="s">
        <v>296</v>
      </c>
      <c r="R1304" s="37" t="s">
        <v>140</v>
      </c>
      <c r="S1304" s="122">
        <v>192.31</v>
      </c>
    </row>
    <row r="1305" spans="17:19">
      <c r="Q1305" s="113" t="s">
        <v>296</v>
      </c>
      <c r="R1305" s="37" t="s">
        <v>141</v>
      </c>
      <c r="S1305" s="122">
        <v>192.31</v>
      </c>
    </row>
    <row r="1306" spans="17:19">
      <c r="Q1306" s="113" t="s">
        <v>296</v>
      </c>
      <c r="R1306" s="37" t="s">
        <v>142</v>
      </c>
      <c r="S1306" s="122">
        <v>192.31</v>
      </c>
    </row>
    <row r="1307" spans="17:19">
      <c r="Q1307" s="113" t="s">
        <v>296</v>
      </c>
      <c r="R1307" s="37" t="s">
        <v>143</v>
      </c>
      <c r="S1307" s="122">
        <v>192.31</v>
      </c>
    </row>
    <row r="1308" spans="17:19">
      <c r="Q1308" s="113" t="s">
        <v>296</v>
      </c>
      <c r="R1308" s="37" t="s">
        <v>144</v>
      </c>
      <c r="S1308" s="122">
        <v>192.31</v>
      </c>
    </row>
    <row r="1309" spans="17:19">
      <c r="Q1309" s="113" t="s">
        <v>296</v>
      </c>
      <c r="R1309" s="37" t="s">
        <v>145</v>
      </c>
      <c r="S1309" s="122">
        <v>192.31</v>
      </c>
    </row>
    <row r="1310" spans="17:19">
      <c r="Q1310" s="113" t="s">
        <v>296</v>
      </c>
      <c r="R1310" s="37" t="s">
        <v>146</v>
      </c>
      <c r="S1310" s="122">
        <v>192.31</v>
      </c>
    </row>
    <row r="1311" spans="17:19">
      <c r="Q1311" s="113" t="s">
        <v>296</v>
      </c>
      <c r="R1311" s="37" t="s">
        <v>147</v>
      </c>
      <c r="S1311" s="122">
        <v>192.31</v>
      </c>
    </row>
    <row r="1312" spans="17:19">
      <c r="Q1312" s="113" t="s">
        <v>296</v>
      </c>
      <c r="R1312" s="37" t="s">
        <v>148</v>
      </c>
      <c r="S1312" s="122">
        <v>192.31</v>
      </c>
    </row>
    <row r="1313" spans="17:19">
      <c r="Q1313" s="113" t="s">
        <v>296</v>
      </c>
      <c r="R1313" s="37" t="s">
        <v>149</v>
      </c>
      <c r="S1313" s="122">
        <v>192.31</v>
      </c>
    </row>
    <row r="1314" spans="17:19">
      <c r="Q1314" s="113" t="s">
        <v>296</v>
      </c>
      <c r="R1314" s="37" t="s">
        <v>150</v>
      </c>
      <c r="S1314" s="122">
        <v>192.31</v>
      </c>
    </row>
    <row r="1315" spans="17:19">
      <c r="Q1315" s="113" t="s">
        <v>296</v>
      </c>
      <c r="R1315" s="37" t="s">
        <v>151</v>
      </c>
      <c r="S1315" s="122">
        <v>192.31</v>
      </c>
    </row>
    <row r="1316" spans="17:19">
      <c r="Q1316" s="113" t="s">
        <v>296</v>
      </c>
      <c r="R1316" s="37" t="s">
        <v>152</v>
      </c>
      <c r="S1316" s="122">
        <v>192.31</v>
      </c>
    </row>
    <row r="1317" spans="17:19">
      <c r="Q1317" s="113" t="s">
        <v>296</v>
      </c>
      <c r="R1317" s="37" t="s">
        <v>153</v>
      </c>
      <c r="S1317" s="122">
        <v>192.31</v>
      </c>
    </row>
    <row r="1318" spans="17:19">
      <c r="Q1318" s="113" t="s">
        <v>296</v>
      </c>
      <c r="R1318" s="37" t="s">
        <v>154</v>
      </c>
      <c r="S1318" s="122">
        <v>192.31</v>
      </c>
    </row>
    <row r="1319" spans="17:19">
      <c r="Q1319" s="113" t="s">
        <v>296</v>
      </c>
      <c r="R1319" s="37" t="s">
        <v>155</v>
      </c>
      <c r="S1319" s="122">
        <v>192.31</v>
      </c>
    </row>
    <row r="1320" spans="17:19">
      <c r="Q1320" s="113" t="s">
        <v>296</v>
      </c>
      <c r="R1320" s="37" t="s">
        <v>156</v>
      </c>
      <c r="S1320" s="122">
        <v>192.31</v>
      </c>
    </row>
    <row r="1321" spans="17:19">
      <c r="Q1321" s="113" t="s">
        <v>296</v>
      </c>
      <c r="R1321" s="37" t="s">
        <v>157</v>
      </c>
      <c r="S1321" s="122">
        <v>192.31</v>
      </c>
    </row>
    <row r="1322" spans="17:19">
      <c r="Q1322" s="113" t="s">
        <v>296</v>
      </c>
      <c r="R1322" s="37" t="s">
        <v>158</v>
      </c>
      <c r="S1322" s="122">
        <v>192.31</v>
      </c>
    </row>
    <row r="1323" spans="17:19">
      <c r="Q1323" s="113" t="s">
        <v>296</v>
      </c>
      <c r="R1323" s="37" t="s">
        <v>159</v>
      </c>
      <c r="S1323" s="122">
        <v>192.31</v>
      </c>
    </row>
    <row r="1324" spans="17:19">
      <c r="Q1324" s="113" t="s">
        <v>296</v>
      </c>
      <c r="R1324" s="37" t="s">
        <v>160</v>
      </c>
      <c r="S1324" s="122">
        <v>192.31</v>
      </c>
    </row>
    <row r="1325" spans="17:19">
      <c r="Q1325" s="113" t="s">
        <v>296</v>
      </c>
      <c r="R1325" s="37" t="s">
        <v>161</v>
      </c>
      <c r="S1325" s="122">
        <v>192.31</v>
      </c>
    </row>
    <row r="1326" spans="17:19">
      <c r="Q1326" s="113" t="s">
        <v>296</v>
      </c>
      <c r="R1326" s="37" t="s">
        <v>162</v>
      </c>
      <c r="S1326" s="122">
        <v>192.31</v>
      </c>
    </row>
    <row r="1327" spans="17:19">
      <c r="Q1327" s="113" t="s">
        <v>296</v>
      </c>
      <c r="R1327" s="37" t="s">
        <v>163</v>
      </c>
      <c r="S1327" s="122">
        <v>192.31</v>
      </c>
    </row>
    <row r="1328" spans="17:19">
      <c r="Q1328" s="113" t="s">
        <v>296</v>
      </c>
      <c r="R1328" s="37" t="s">
        <v>164</v>
      </c>
      <c r="S1328" s="122">
        <v>192.31</v>
      </c>
    </row>
    <row r="1329" spans="17:19">
      <c r="Q1329" s="113" t="s">
        <v>296</v>
      </c>
      <c r="R1329" s="37" t="s">
        <v>165</v>
      </c>
      <c r="S1329" s="122">
        <v>192.31</v>
      </c>
    </row>
    <row r="1330" spans="17:19">
      <c r="Q1330" s="113" t="s">
        <v>296</v>
      </c>
      <c r="R1330" s="37" t="s">
        <v>166</v>
      </c>
      <c r="S1330" s="122">
        <v>192.31</v>
      </c>
    </row>
    <row r="1331" spans="17:19">
      <c r="Q1331" s="113" t="s">
        <v>296</v>
      </c>
      <c r="R1331" s="37" t="s">
        <v>167</v>
      </c>
      <c r="S1331" s="122">
        <v>192.31</v>
      </c>
    </row>
    <row r="1332" spans="17:19">
      <c r="Q1332" s="113" t="s">
        <v>296</v>
      </c>
      <c r="R1332" s="37" t="s">
        <v>168</v>
      </c>
      <c r="S1332" s="122">
        <v>192.31</v>
      </c>
    </row>
    <row r="1333" spans="17:19">
      <c r="Q1333" s="113" t="s">
        <v>296</v>
      </c>
      <c r="R1333" s="37" t="s">
        <v>169</v>
      </c>
      <c r="S1333" s="122">
        <v>192.31</v>
      </c>
    </row>
    <row r="1334" spans="17:19">
      <c r="Q1334" s="113" t="s">
        <v>296</v>
      </c>
      <c r="R1334" s="37" t="s">
        <v>170</v>
      </c>
      <c r="S1334" s="122">
        <v>192.31</v>
      </c>
    </row>
    <row r="1335" spans="17:19">
      <c r="Q1335" s="113" t="s">
        <v>296</v>
      </c>
      <c r="R1335" s="37" t="s">
        <v>171</v>
      </c>
      <c r="S1335" s="122">
        <v>192.31</v>
      </c>
    </row>
    <row r="1336" spans="17:19">
      <c r="Q1336" s="113" t="s">
        <v>296</v>
      </c>
      <c r="R1336" s="37" t="s">
        <v>172</v>
      </c>
      <c r="S1336" s="122">
        <v>192.31</v>
      </c>
    </row>
    <row r="1337" spans="17:19">
      <c r="Q1337" s="113" t="s">
        <v>296</v>
      </c>
      <c r="R1337" s="37" t="s">
        <v>173</v>
      </c>
      <c r="S1337" s="122">
        <v>192.31</v>
      </c>
    </row>
    <row r="1338" spans="17:19">
      <c r="Q1338" s="113" t="s">
        <v>296</v>
      </c>
      <c r="R1338" s="37" t="s">
        <v>174</v>
      </c>
      <c r="S1338" s="122">
        <v>192.31</v>
      </c>
    </row>
    <row r="1339" spans="17:19">
      <c r="Q1339" s="113" t="s">
        <v>296</v>
      </c>
      <c r="R1339" s="37" t="s">
        <v>175</v>
      </c>
      <c r="S1339" s="122">
        <v>192.31</v>
      </c>
    </row>
    <row r="1340" spans="17:19">
      <c r="Q1340" s="113" t="s">
        <v>296</v>
      </c>
      <c r="R1340" s="37" t="s">
        <v>176</v>
      </c>
      <c r="S1340" s="122">
        <v>192.31</v>
      </c>
    </row>
    <row r="1341" spans="17:19">
      <c r="Q1341" s="113" t="s">
        <v>296</v>
      </c>
      <c r="R1341" s="37" t="s">
        <v>177</v>
      </c>
      <c r="S1341" s="122">
        <v>192.31</v>
      </c>
    </row>
    <row r="1342" spans="17:19">
      <c r="Q1342" s="113" t="s">
        <v>296</v>
      </c>
      <c r="R1342" s="37" t="s">
        <v>178</v>
      </c>
      <c r="S1342" s="122">
        <v>192.31</v>
      </c>
    </row>
    <row r="1343" spans="17:19">
      <c r="Q1343" s="113" t="s">
        <v>296</v>
      </c>
      <c r="R1343" s="37" t="s">
        <v>179</v>
      </c>
      <c r="S1343" s="122">
        <v>192.31</v>
      </c>
    </row>
    <row r="1344" spans="17:19">
      <c r="Q1344" s="113" t="s">
        <v>296</v>
      </c>
      <c r="R1344" s="37" t="s">
        <v>180</v>
      </c>
      <c r="S1344" s="122">
        <v>192.31</v>
      </c>
    </row>
    <row r="1345" spans="17:19">
      <c r="Q1345" s="113" t="s">
        <v>296</v>
      </c>
      <c r="R1345" s="37" t="s">
        <v>181</v>
      </c>
      <c r="S1345" s="122">
        <v>192.31</v>
      </c>
    </row>
    <row r="1346" spans="17:19">
      <c r="Q1346" s="113" t="s">
        <v>296</v>
      </c>
      <c r="R1346" s="37" t="s">
        <v>182</v>
      </c>
      <c r="S1346" s="122">
        <v>192.31</v>
      </c>
    </row>
    <row r="1347" spans="17:19">
      <c r="Q1347" s="113" t="s">
        <v>296</v>
      </c>
      <c r="R1347" s="37" t="s">
        <v>183</v>
      </c>
      <c r="S1347" s="122">
        <v>192.31</v>
      </c>
    </row>
    <row r="1348" spans="17:19">
      <c r="Q1348" s="113" t="s">
        <v>296</v>
      </c>
      <c r="R1348" s="37" t="s">
        <v>184</v>
      </c>
      <c r="S1348" s="122">
        <v>192.31</v>
      </c>
    </row>
    <row r="1349" spans="17:19">
      <c r="Q1349" s="113" t="s">
        <v>296</v>
      </c>
      <c r="R1349" s="37" t="s">
        <v>185</v>
      </c>
      <c r="S1349" s="122">
        <v>192.31</v>
      </c>
    </row>
    <row r="1350" spans="17:19">
      <c r="Q1350" s="113" t="s">
        <v>296</v>
      </c>
      <c r="R1350" s="37" t="s">
        <v>186</v>
      </c>
      <c r="S1350" s="122">
        <v>192.31</v>
      </c>
    </row>
    <row r="1351" spans="17:19">
      <c r="Q1351" s="113" t="s">
        <v>296</v>
      </c>
      <c r="R1351" s="37" t="s">
        <v>187</v>
      </c>
      <c r="S1351" s="122">
        <v>192.31</v>
      </c>
    </row>
    <row r="1352" spans="17:19">
      <c r="Q1352" s="113" t="s">
        <v>296</v>
      </c>
      <c r="R1352" s="37" t="s">
        <v>188</v>
      </c>
      <c r="S1352" s="122">
        <v>192.31</v>
      </c>
    </row>
    <row r="1353" spans="17:19">
      <c r="Q1353" s="113" t="s">
        <v>296</v>
      </c>
      <c r="R1353" s="37" t="s">
        <v>189</v>
      </c>
      <c r="S1353" s="122">
        <v>192.31</v>
      </c>
    </row>
    <row r="1354" spans="17:19">
      <c r="Q1354" s="113" t="s">
        <v>296</v>
      </c>
      <c r="R1354" s="37" t="s">
        <v>190</v>
      </c>
      <c r="S1354" s="122">
        <v>192.31</v>
      </c>
    </row>
    <row r="1355" spans="17:19">
      <c r="Q1355" s="113" t="s">
        <v>296</v>
      </c>
      <c r="R1355" s="37" t="s">
        <v>191</v>
      </c>
      <c r="S1355" s="122">
        <v>192.31</v>
      </c>
    </row>
    <row r="1356" spans="17:19">
      <c r="Q1356" s="113" t="s">
        <v>296</v>
      </c>
      <c r="R1356" s="37" t="s">
        <v>192</v>
      </c>
      <c r="S1356" s="122">
        <v>192.31</v>
      </c>
    </row>
    <row r="1357" spans="17:19">
      <c r="Q1357" s="113" t="s">
        <v>296</v>
      </c>
      <c r="R1357" s="37" t="s">
        <v>193</v>
      </c>
      <c r="S1357" s="122">
        <v>192.31</v>
      </c>
    </row>
    <row r="1358" spans="17:19">
      <c r="Q1358" s="113" t="s">
        <v>296</v>
      </c>
      <c r="R1358" s="37" t="s">
        <v>194</v>
      </c>
      <c r="S1358" s="122">
        <v>192.31</v>
      </c>
    </row>
    <row r="1359" spans="17:19">
      <c r="Q1359" s="113" t="s">
        <v>296</v>
      </c>
      <c r="R1359" s="37" t="s">
        <v>195</v>
      </c>
      <c r="S1359" s="122">
        <v>192.31</v>
      </c>
    </row>
    <row r="1360" spans="17:19">
      <c r="Q1360" s="113" t="s">
        <v>296</v>
      </c>
      <c r="R1360" s="37" t="s">
        <v>196</v>
      </c>
      <c r="S1360" s="122">
        <v>192.31</v>
      </c>
    </row>
    <row r="1361" spans="17:19">
      <c r="Q1361" s="113" t="s">
        <v>296</v>
      </c>
      <c r="R1361" s="37" t="s">
        <v>197</v>
      </c>
      <c r="S1361" s="122">
        <v>192.31</v>
      </c>
    </row>
    <row r="1362" spans="17:19">
      <c r="Q1362" s="113" t="s">
        <v>296</v>
      </c>
      <c r="R1362" s="37" t="s">
        <v>198</v>
      </c>
      <c r="S1362" s="122">
        <v>192.31</v>
      </c>
    </row>
    <row r="1363" spans="17:19">
      <c r="Q1363" s="113" t="s">
        <v>296</v>
      </c>
      <c r="R1363" s="37" t="s">
        <v>199</v>
      </c>
      <c r="S1363" s="122">
        <v>192.31</v>
      </c>
    </row>
    <row r="1364" spans="17:19">
      <c r="Q1364" s="113" t="s">
        <v>296</v>
      </c>
      <c r="R1364" s="37" t="s">
        <v>200</v>
      </c>
      <c r="S1364" s="122">
        <v>192.31</v>
      </c>
    </row>
    <row r="1365" spans="17:19">
      <c r="Q1365" s="113" t="s">
        <v>296</v>
      </c>
      <c r="R1365" s="37" t="s">
        <v>201</v>
      </c>
      <c r="S1365" s="122">
        <v>192.31</v>
      </c>
    </row>
    <row r="1366" spans="17:19">
      <c r="Q1366" s="113" t="s">
        <v>296</v>
      </c>
      <c r="R1366" s="37" t="s">
        <v>202</v>
      </c>
      <c r="S1366" s="122">
        <v>192.31</v>
      </c>
    </row>
    <row r="1367" spans="17:19">
      <c r="Q1367" s="113" t="s">
        <v>296</v>
      </c>
      <c r="R1367" s="37" t="s">
        <v>203</v>
      </c>
      <c r="S1367" s="122">
        <v>192.31</v>
      </c>
    </row>
    <row r="1368" spans="17:19">
      <c r="Q1368" s="113" t="s">
        <v>296</v>
      </c>
      <c r="R1368" s="37" t="s">
        <v>204</v>
      </c>
      <c r="S1368" s="122">
        <v>192.31</v>
      </c>
    </row>
    <row r="1369" spans="17:19">
      <c r="Q1369" s="113" t="s">
        <v>296</v>
      </c>
      <c r="R1369" s="37" t="s">
        <v>205</v>
      </c>
      <c r="S1369" s="122">
        <v>192.31</v>
      </c>
    </row>
    <row r="1370" spans="17:19">
      <c r="Q1370" s="113" t="s">
        <v>296</v>
      </c>
      <c r="R1370" s="37" t="s">
        <v>206</v>
      </c>
      <c r="S1370" s="122">
        <v>192.31</v>
      </c>
    </row>
    <row r="1371" spans="17:19">
      <c r="Q1371" s="113" t="s">
        <v>296</v>
      </c>
      <c r="R1371" s="37" t="s">
        <v>207</v>
      </c>
      <c r="S1371" s="122">
        <v>192.31</v>
      </c>
    </row>
    <row r="1372" spans="17:19">
      <c r="Q1372" s="113" t="s">
        <v>296</v>
      </c>
      <c r="R1372" s="37" t="s">
        <v>208</v>
      </c>
      <c r="S1372" s="122">
        <v>192.31</v>
      </c>
    </row>
    <row r="1373" spans="17:19">
      <c r="Q1373" s="113" t="s">
        <v>296</v>
      </c>
      <c r="R1373" s="37" t="s">
        <v>209</v>
      </c>
      <c r="S1373" s="122">
        <v>192.31</v>
      </c>
    </row>
    <row r="1374" spans="17:19">
      <c r="Q1374" s="113" t="s">
        <v>296</v>
      </c>
      <c r="R1374" s="37" t="s">
        <v>210</v>
      </c>
      <c r="S1374" s="122">
        <v>192.31</v>
      </c>
    </row>
    <row r="1375" spans="17:19">
      <c r="Q1375" s="113" t="s">
        <v>296</v>
      </c>
      <c r="R1375" s="37" t="s">
        <v>211</v>
      </c>
      <c r="S1375" s="122">
        <v>192.31</v>
      </c>
    </row>
    <row r="1376" spans="17:19">
      <c r="Q1376" s="113" t="s">
        <v>296</v>
      </c>
      <c r="R1376" s="37" t="s">
        <v>212</v>
      </c>
      <c r="S1376" s="122">
        <v>192.31</v>
      </c>
    </row>
    <row r="1377" spans="17:19">
      <c r="Q1377" s="113" t="s">
        <v>296</v>
      </c>
      <c r="R1377" s="37" t="s">
        <v>213</v>
      </c>
      <c r="S1377" s="122">
        <v>192.31</v>
      </c>
    </row>
    <row r="1378" spans="17:19">
      <c r="Q1378" s="113" t="s">
        <v>296</v>
      </c>
      <c r="R1378" s="37" t="s">
        <v>214</v>
      </c>
      <c r="S1378" s="122">
        <v>192.31</v>
      </c>
    </row>
    <row r="1379" spans="17:19">
      <c r="Q1379" s="113" t="s">
        <v>296</v>
      </c>
      <c r="R1379" s="37" t="s">
        <v>215</v>
      </c>
      <c r="S1379" s="122">
        <v>192.31</v>
      </c>
    </row>
    <row r="1380" spans="17:19">
      <c r="Q1380" s="113" t="s">
        <v>296</v>
      </c>
      <c r="R1380" s="37" t="s">
        <v>216</v>
      </c>
      <c r="S1380" s="122">
        <v>192.31</v>
      </c>
    </row>
    <row r="1381" spans="17:19">
      <c r="Q1381" s="113" t="s">
        <v>296</v>
      </c>
      <c r="R1381" s="37" t="s">
        <v>217</v>
      </c>
      <c r="S1381" s="122">
        <v>192.31</v>
      </c>
    </row>
    <row r="1382" spans="17:19">
      <c r="Q1382" s="113" t="s">
        <v>296</v>
      </c>
      <c r="R1382" s="37" t="s">
        <v>218</v>
      </c>
      <c r="S1382" s="122">
        <v>192.31</v>
      </c>
    </row>
    <row r="1383" spans="17:19">
      <c r="Q1383" s="113" t="s">
        <v>296</v>
      </c>
      <c r="R1383" s="37" t="s">
        <v>219</v>
      </c>
      <c r="S1383" s="122">
        <v>192.31</v>
      </c>
    </row>
    <row r="1384" spans="17:19">
      <c r="Q1384" s="113" t="s">
        <v>296</v>
      </c>
      <c r="R1384" s="37" t="s">
        <v>220</v>
      </c>
      <c r="S1384" s="122">
        <v>192.31</v>
      </c>
    </row>
    <row r="1385" spans="17:19">
      <c r="Q1385" s="113" t="s">
        <v>296</v>
      </c>
      <c r="R1385" s="37" t="s">
        <v>221</v>
      </c>
      <c r="S1385" s="122">
        <v>192.31</v>
      </c>
    </row>
    <row r="1386" spans="17:19">
      <c r="Q1386" s="113" t="s">
        <v>296</v>
      </c>
      <c r="R1386" s="37" t="s">
        <v>222</v>
      </c>
      <c r="S1386" s="122">
        <v>192.31</v>
      </c>
    </row>
    <row r="1387" spans="17:19">
      <c r="Q1387" s="113" t="s">
        <v>296</v>
      </c>
      <c r="R1387" s="37" t="s">
        <v>223</v>
      </c>
      <c r="S1387" s="122">
        <v>192.31</v>
      </c>
    </row>
    <row r="1388" spans="17:19">
      <c r="Q1388" s="113" t="s">
        <v>296</v>
      </c>
      <c r="R1388" s="37" t="s">
        <v>224</v>
      </c>
      <c r="S1388" s="122">
        <v>192.31</v>
      </c>
    </row>
    <row r="1389" spans="17:19">
      <c r="Q1389" s="113" t="s">
        <v>296</v>
      </c>
      <c r="R1389" s="37" t="s">
        <v>225</v>
      </c>
      <c r="S1389" s="122">
        <v>192.31</v>
      </c>
    </row>
    <row r="1390" spans="17:19">
      <c r="Q1390" s="113" t="s">
        <v>296</v>
      </c>
      <c r="R1390" s="37" t="s">
        <v>226</v>
      </c>
      <c r="S1390" s="122">
        <v>192.31</v>
      </c>
    </row>
    <row r="1391" spans="17:19">
      <c r="Q1391" s="113" t="s">
        <v>296</v>
      </c>
      <c r="R1391" s="37" t="s">
        <v>227</v>
      </c>
      <c r="S1391" s="122">
        <v>192.31</v>
      </c>
    </row>
    <row r="1392" spans="17:19">
      <c r="Q1392" s="113" t="s">
        <v>296</v>
      </c>
      <c r="R1392" s="37" t="s">
        <v>228</v>
      </c>
      <c r="S1392" s="122">
        <v>192.31</v>
      </c>
    </row>
    <row r="1393" spans="17:19">
      <c r="Q1393" s="113" t="s">
        <v>296</v>
      </c>
      <c r="R1393" s="37" t="s">
        <v>229</v>
      </c>
      <c r="S1393" s="122">
        <v>192.31</v>
      </c>
    </row>
    <row r="1394" spans="17:19">
      <c r="Q1394" s="113" t="s">
        <v>296</v>
      </c>
      <c r="R1394" s="37" t="s">
        <v>230</v>
      </c>
      <c r="S1394" s="122">
        <v>192.31</v>
      </c>
    </row>
    <row r="1395" spans="17:19">
      <c r="Q1395" s="113" t="s">
        <v>296</v>
      </c>
      <c r="R1395" s="37" t="s">
        <v>231</v>
      </c>
      <c r="S1395" s="122">
        <v>192.31</v>
      </c>
    </row>
    <row r="1396" spans="17:19">
      <c r="Q1396" s="107" t="s">
        <v>302</v>
      </c>
      <c r="R1396" s="112" t="s">
        <v>34</v>
      </c>
      <c r="S1396" s="123">
        <v>643.80999999999995</v>
      </c>
    </row>
    <row r="1397" spans="17:19">
      <c r="Q1397" s="107" t="s">
        <v>302</v>
      </c>
      <c r="R1397" s="112" t="s">
        <v>33</v>
      </c>
      <c r="S1397" s="123">
        <v>643.80999999999995</v>
      </c>
    </row>
    <row r="1398" spans="17:19">
      <c r="Q1398" s="107" t="s">
        <v>302</v>
      </c>
      <c r="R1398" s="112" t="s">
        <v>35</v>
      </c>
      <c r="S1398" s="123">
        <v>643.80999999999995</v>
      </c>
    </row>
    <row r="1399" spans="17:19">
      <c r="Q1399" s="107" t="s">
        <v>302</v>
      </c>
      <c r="R1399" s="112" t="s">
        <v>36</v>
      </c>
      <c r="S1399" s="123">
        <v>643.80999999999995</v>
      </c>
    </row>
    <row r="1400" spans="17:19">
      <c r="Q1400" s="107" t="s">
        <v>302</v>
      </c>
      <c r="R1400" s="112" t="s">
        <v>37</v>
      </c>
      <c r="S1400" s="123">
        <v>643.80999999999995</v>
      </c>
    </row>
    <row r="1401" spans="17:19">
      <c r="Q1401" s="107" t="s">
        <v>302</v>
      </c>
      <c r="R1401" s="112" t="s">
        <v>38</v>
      </c>
      <c r="S1401" s="123">
        <v>643.80999999999995</v>
      </c>
    </row>
    <row r="1402" spans="17:19">
      <c r="Q1402" s="107" t="s">
        <v>302</v>
      </c>
      <c r="R1402" s="112" t="s">
        <v>39</v>
      </c>
      <c r="S1402" s="123">
        <v>643.80999999999995</v>
      </c>
    </row>
    <row r="1403" spans="17:19">
      <c r="Q1403" s="107" t="s">
        <v>302</v>
      </c>
      <c r="R1403" s="112" t="s">
        <v>40</v>
      </c>
      <c r="S1403" s="123">
        <v>643.80999999999995</v>
      </c>
    </row>
    <row r="1404" spans="17:19">
      <c r="Q1404" s="107" t="s">
        <v>302</v>
      </c>
      <c r="R1404" s="112" t="s">
        <v>41</v>
      </c>
      <c r="S1404" s="123">
        <v>643.80999999999995</v>
      </c>
    </row>
    <row r="1405" spans="17:19">
      <c r="Q1405" s="107" t="s">
        <v>302</v>
      </c>
      <c r="R1405" s="112" t="s">
        <v>42</v>
      </c>
      <c r="S1405" s="123">
        <v>643.80999999999995</v>
      </c>
    </row>
    <row r="1406" spans="17:19">
      <c r="Q1406" s="107" t="s">
        <v>302</v>
      </c>
      <c r="R1406" s="112" t="s">
        <v>43</v>
      </c>
      <c r="S1406" s="123">
        <v>643.80999999999995</v>
      </c>
    </row>
    <row r="1407" spans="17:19">
      <c r="Q1407" s="107" t="s">
        <v>302</v>
      </c>
      <c r="R1407" s="112" t="s">
        <v>44</v>
      </c>
      <c r="S1407" s="123">
        <v>643.80999999999995</v>
      </c>
    </row>
    <row r="1408" spans="17:19">
      <c r="Q1408" s="107" t="s">
        <v>302</v>
      </c>
      <c r="R1408" s="112" t="s">
        <v>45</v>
      </c>
      <c r="S1408" s="123">
        <v>643.80999999999995</v>
      </c>
    </row>
    <row r="1409" spans="17:19">
      <c r="Q1409" s="107" t="s">
        <v>302</v>
      </c>
      <c r="R1409" s="112" t="s">
        <v>46</v>
      </c>
      <c r="S1409" s="123">
        <v>643.80999999999995</v>
      </c>
    </row>
    <row r="1410" spans="17:19">
      <c r="Q1410" s="107" t="s">
        <v>302</v>
      </c>
      <c r="R1410" s="112" t="s">
        <v>47</v>
      </c>
      <c r="S1410" s="123">
        <v>643.80999999999995</v>
      </c>
    </row>
    <row r="1411" spans="17:19">
      <c r="Q1411" s="107" t="s">
        <v>302</v>
      </c>
      <c r="R1411" s="112" t="s">
        <v>48</v>
      </c>
      <c r="S1411" s="123">
        <v>643.80999999999995</v>
      </c>
    </row>
    <row r="1412" spans="17:19">
      <c r="Q1412" s="107" t="s">
        <v>302</v>
      </c>
      <c r="R1412" s="112" t="s">
        <v>49</v>
      </c>
      <c r="S1412" s="123">
        <v>643.80999999999995</v>
      </c>
    </row>
    <row r="1413" spans="17:19">
      <c r="Q1413" s="107" t="s">
        <v>302</v>
      </c>
      <c r="R1413" s="112" t="s">
        <v>50</v>
      </c>
      <c r="S1413" s="123">
        <v>643.80999999999995</v>
      </c>
    </row>
    <row r="1414" spans="17:19">
      <c r="Q1414" s="107" t="s">
        <v>302</v>
      </c>
      <c r="R1414" s="112" t="s">
        <v>51</v>
      </c>
      <c r="S1414" s="123">
        <v>643.80999999999995</v>
      </c>
    </row>
    <row r="1415" spans="17:19">
      <c r="Q1415" s="107" t="s">
        <v>302</v>
      </c>
      <c r="R1415" s="112" t="s">
        <v>52</v>
      </c>
      <c r="S1415" s="123">
        <v>643.80999999999995</v>
      </c>
    </row>
    <row r="1416" spans="17:19">
      <c r="Q1416" s="107" t="s">
        <v>302</v>
      </c>
      <c r="R1416" s="112" t="s">
        <v>53</v>
      </c>
      <c r="S1416" s="123">
        <v>643.80999999999995</v>
      </c>
    </row>
    <row r="1417" spans="17:19">
      <c r="Q1417" s="107" t="s">
        <v>302</v>
      </c>
      <c r="R1417" s="112" t="s">
        <v>54</v>
      </c>
      <c r="S1417" s="123">
        <v>643.80999999999995</v>
      </c>
    </row>
    <row r="1418" spans="17:19">
      <c r="Q1418" s="107" t="s">
        <v>302</v>
      </c>
      <c r="R1418" s="112" t="s">
        <v>55</v>
      </c>
      <c r="S1418" s="123">
        <v>643.80999999999995</v>
      </c>
    </row>
    <row r="1419" spans="17:19">
      <c r="Q1419" s="107" t="s">
        <v>302</v>
      </c>
      <c r="R1419" s="112" t="s">
        <v>56</v>
      </c>
      <c r="S1419" s="123">
        <v>643.80999999999995</v>
      </c>
    </row>
    <row r="1420" spans="17:19">
      <c r="Q1420" s="107" t="s">
        <v>302</v>
      </c>
      <c r="R1420" s="112" t="s">
        <v>57</v>
      </c>
      <c r="S1420" s="123">
        <v>643.80999999999995</v>
      </c>
    </row>
    <row r="1421" spans="17:19">
      <c r="Q1421" s="107" t="s">
        <v>302</v>
      </c>
      <c r="R1421" s="112" t="s">
        <v>58</v>
      </c>
      <c r="S1421" s="123">
        <v>643.80999999999995</v>
      </c>
    </row>
    <row r="1422" spans="17:19">
      <c r="Q1422" s="107" t="s">
        <v>302</v>
      </c>
      <c r="R1422" s="112" t="s">
        <v>59</v>
      </c>
      <c r="S1422" s="123">
        <v>643.80999999999995</v>
      </c>
    </row>
    <row r="1423" spans="17:19">
      <c r="Q1423" s="107" t="s">
        <v>302</v>
      </c>
      <c r="R1423" s="112" t="s">
        <v>60</v>
      </c>
      <c r="S1423" s="123">
        <v>643.80999999999995</v>
      </c>
    </row>
    <row r="1424" spans="17:19">
      <c r="Q1424" s="107" t="s">
        <v>302</v>
      </c>
      <c r="R1424" s="112" t="s">
        <v>61</v>
      </c>
      <c r="S1424" s="123">
        <v>643.80999999999995</v>
      </c>
    </row>
    <row r="1425" spans="17:19">
      <c r="Q1425" s="107" t="s">
        <v>302</v>
      </c>
      <c r="R1425" s="112" t="s">
        <v>62</v>
      </c>
      <c r="S1425" s="123">
        <v>643.80999999999995</v>
      </c>
    </row>
    <row r="1426" spans="17:19">
      <c r="Q1426" s="107" t="s">
        <v>302</v>
      </c>
      <c r="R1426" s="112" t="s">
        <v>63</v>
      </c>
      <c r="S1426" s="123">
        <v>643.80999999999995</v>
      </c>
    </row>
    <row r="1427" spans="17:19">
      <c r="Q1427" s="107" t="s">
        <v>302</v>
      </c>
      <c r="R1427" s="112" t="s">
        <v>64</v>
      </c>
      <c r="S1427" s="123">
        <v>643.80999999999995</v>
      </c>
    </row>
    <row r="1428" spans="17:19">
      <c r="Q1428" s="107" t="s">
        <v>302</v>
      </c>
      <c r="R1428" s="112" t="s">
        <v>65</v>
      </c>
      <c r="S1428" s="123">
        <v>643.80999999999995</v>
      </c>
    </row>
    <row r="1429" spans="17:19">
      <c r="Q1429" s="107" t="s">
        <v>302</v>
      </c>
      <c r="R1429" s="112" t="s">
        <v>66</v>
      </c>
      <c r="S1429" s="123">
        <v>643.80999999999995</v>
      </c>
    </row>
    <row r="1430" spans="17:19">
      <c r="Q1430" s="107" t="s">
        <v>302</v>
      </c>
      <c r="R1430" s="112" t="s">
        <v>67</v>
      </c>
      <c r="S1430" s="123">
        <v>643.80999999999995</v>
      </c>
    </row>
    <row r="1431" spans="17:19">
      <c r="Q1431" s="107" t="s">
        <v>302</v>
      </c>
      <c r="R1431" s="112" t="s">
        <v>68</v>
      </c>
      <c r="S1431" s="123">
        <v>643.80999999999995</v>
      </c>
    </row>
    <row r="1432" spans="17:19">
      <c r="Q1432" s="107" t="s">
        <v>302</v>
      </c>
      <c r="R1432" s="112" t="s">
        <v>69</v>
      </c>
      <c r="S1432" s="123">
        <v>643.80999999999995</v>
      </c>
    </row>
    <row r="1433" spans="17:19">
      <c r="Q1433" s="107" t="s">
        <v>302</v>
      </c>
      <c r="R1433" s="112" t="s">
        <v>70</v>
      </c>
      <c r="S1433" s="123">
        <v>643.80999999999995</v>
      </c>
    </row>
    <row r="1434" spans="17:19">
      <c r="Q1434" s="107" t="s">
        <v>302</v>
      </c>
      <c r="R1434" s="112" t="s">
        <v>71</v>
      </c>
      <c r="S1434" s="123">
        <v>643.80999999999995</v>
      </c>
    </row>
    <row r="1435" spans="17:19">
      <c r="Q1435" s="107" t="s">
        <v>302</v>
      </c>
      <c r="R1435" s="112" t="s">
        <v>72</v>
      </c>
      <c r="S1435" s="123">
        <v>643.80999999999995</v>
      </c>
    </row>
    <row r="1436" spans="17:19">
      <c r="Q1436" s="107" t="s">
        <v>302</v>
      </c>
      <c r="R1436" s="112" t="s">
        <v>73</v>
      </c>
      <c r="S1436" s="123">
        <v>643.80999999999995</v>
      </c>
    </row>
    <row r="1437" spans="17:19">
      <c r="Q1437" s="107" t="s">
        <v>302</v>
      </c>
      <c r="R1437" s="112" t="s">
        <v>74</v>
      </c>
      <c r="S1437" s="123">
        <v>643.80999999999995</v>
      </c>
    </row>
    <row r="1438" spans="17:19">
      <c r="Q1438" s="107" t="s">
        <v>302</v>
      </c>
      <c r="R1438" s="112" t="s">
        <v>75</v>
      </c>
      <c r="S1438" s="123">
        <v>643.80999999999995</v>
      </c>
    </row>
    <row r="1439" spans="17:19">
      <c r="Q1439" s="107" t="s">
        <v>302</v>
      </c>
      <c r="R1439" s="112" t="s">
        <v>76</v>
      </c>
      <c r="S1439" s="123">
        <v>643.80999999999995</v>
      </c>
    </row>
    <row r="1440" spans="17:19">
      <c r="Q1440" s="107" t="s">
        <v>302</v>
      </c>
      <c r="R1440" s="112" t="s">
        <v>77</v>
      </c>
      <c r="S1440" s="123">
        <v>643.80999999999995</v>
      </c>
    </row>
    <row r="1441" spans="17:19">
      <c r="Q1441" s="107" t="s">
        <v>302</v>
      </c>
      <c r="R1441" s="112" t="s">
        <v>78</v>
      </c>
      <c r="S1441" s="123">
        <v>643.80999999999995</v>
      </c>
    </row>
    <row r="1442" spans="17:19">
      <c r="Q1442" s="107" t="s">
        <v>302</v>
      </c>
      <c r="R1442" s="112" t="s">
        <v>79</v>
      </c>
      <c r="S1442" s="123">
        <v>643.80999999999995</v>
      </c>
    </row>
    <row r="1443" spans="17:19">
      <c r="Q1443" s="107" t="s">
        <v>302</v>
      </c>
      <c r="R1443" s="112" t="s">
        <v>80</v>
      </c>
      <c r="S1443" s="123">
        <v>643.80999999999995</v>
      </c>
    </row>
    <row r="1444" spans="17:19">
      <c r="Q1444" s="107" t="s">
        <v>302</v>
      </c>
      <c r="R1444" s="112" t="s">
        <v>81</v>
      </c>
      <c r="S1444" s="123">
        <v>643.80999999999995</v>
      </c>
    </row>
    <row r="1445" spans="17:19">
      <c r="Q1445" s="107" t="s">
        <v>302</v>
      </c>
      <c r="R1445" s="112" t="s">
        <v>83</v>
      </c>
      <c r="S1445" s="123">
        <v>643.80999999999995</v>
      </c>
    </row>
    <row r="1446" spans="17:19">
      <c r="Q1446" s="107" t="s">
        <v>302</v>
      </c>
      <c r="R1446" s="112" t="s">
        <v>84</v>
      </c>
      <c r="S1446" s="123">
        <v>643.80999999999995</v>
      </c>
    </row>
    <row r="1447" spans="17:19">
      <c r="Q1447" s="107" t="s">
        <v>302</v>
      </c>
      <c r="R1447" s="112" t="s">
        <v>85</v>
      </c>
      <c r="S1447" s="123">
        <v>643.80999999999995</v>
      </c>
    </row>
    <row r="1448" spans="17:19">
      <c r="Q1448" s="107" t="s">
        <v>302</v>
      </c>
      <c r="R1448" s="112" t="s">
        <v>86</v>
      </c>
      <c r="S1448" s="123">
        <v>643.80999999999995</v>
      </c>
    </row>
    <row r="1449" spans="17:19">
      <c r="Q1449" s="107" t="s">
        <v>302</v>
      </c>
      <c r="R1449" s="112" t="s">
        <v>87</v>
      </c>
      <c r="S1449" s="123">
        <v>643.80999999999995</v>
      </c>
    </row>
    <row r="1450" spans="17:19">
      <c r="Q1450" s="107" t="s">
        <v>302</v>
      </c>
      <c r="R1450" s="112" t="s">
        <v>88</v>
      </c>
      <c r="S1450" s="123">
        <v>643.80999999999995</v>
      </c>
    </row>
    <row r="1451" spans="17:19">
      <c r="Q1451" s="107" t="s">
        <v>302</v>
      </c>
      <c r="R1451" s="112" t="s">
        <v>89</v>
      </c>
      <c r="S1451" s="123">
        <v>643.80999999999995</v>
      </c>
    </row>
    <row r="1452" spans="17:19">
      <c r="Q1452" s="107" t="s">
        <v>302</v>
      </c>
      <c r="R1452" s="112" t="s">
        <v>90</v>
      </c>
      <c r="S1452" s="123">
        <v>643.80999999999995</v>
      </c>
    </row>
    <row r="1453" spans="17:19">
      <c r="Q1453" s="107" t="s">
        <v>302</v>
      </c>
      <c r="R1453" s="112" t="s">
        <v>91</v>
      </c>
      <c r="S1453" s="123">
        <v>643.80999999999995</v>
      </c>
    </row>
    <row r="1454" spans="17:19">
      <c r="Q1454" s="107" t="s">
        <v>302</v>
      </c>
      <c r="R1454" s="112" t="s">
        <v>82</v>
      </c>
      <c r="S1454" s="123">
        <v>643.80999999999995</v>
      </c>
    </row>
    <row r="1455" spans="17:19">
      <c r="Q1455" s="107" t="s">
        <v>302</v>
      </c>
      <c r="R1455" s="112" t="s">
        <v>92</v>
      </c>
      <c r="S1455" s="123">
        <v>643.80999999999995</v>
      </c>
    </row>
    <row r="1456" spans="17:19">
      <c r="Q1456" s="107" t="s">
        <v>302</v>
      </c>
      <c r="R1456" s="112" t="s">
        <v>93</v>
      </c>
      <c r="S1456" s="123">
        <v>643.80999999999995</v>
      </c>
    </row>
    <row r="1457" spans="17:19">
      <c r="Q1457" s="107" t="s">
        <v>302</v>
      </c>
      <c r="R1457" s="112" t="s">
        <v>235</v>
      </c>
      <c r="S1457" s="123">
        <v>643.80999999999995</v>
      </c>
    </row>
    <row r="1458" spans="17:19">
      <c r="Q1458" s="107" t="s">
        <v>302</v>
      </c>
      <c r="R1458" s="112" t="s">
        <v>95</v>
      </c>
      <c r="S1458" s="123">
        <v>643.80999999999995</v>
      </c>
    </row>
    <row r="1459" spans="17:19">
      <c r="Q1459" s="107" t="s">
        <v>302</v>
      </c>
      <c r="R1459" s="112" t="s">
        <v>96</v>
      </c>
      <c r="S1459" s="123">
        <v>643.80999999999995</v>
      </c>
    </row>
    <row r="1460" spans="17:19">
      <c r="Q1460" s="107" t="s">
        <v>302</v>
      </c>
      <c r="R1460" s="112" t="s">
        <v>97</v>
      </c>
      <c r="S1460" s="123">
        <v>643.80999999999995</v>
      </c>
    </row>
    <row r="1461" spans="17:19">
      <c r="Q1461" s="107" t="s">
        <v>302</v>
      </c>
      <c r="R1461" s="112" t="s">
        <v>98</v>
      </c>
      <c r="S1461" s="123">
        <v>643.80999999999995</v>
      </c>
    </row>
    <row r="1462" spans="17:19">
      <c r="Q1462" s="107" t="s">
        <v>302</v>
      </c>
      <c r="R1462" s="112" t="s">
        <v>99</v>
      </c>
      <c r="S1462" s="123">
        <v>643.80999999999995</v>
      </c>
    </row>
    <row r="1463" spans="17:19">
      <c r="Q1463" s="107" t="s">
        <v>302</v>
      </c>
      <c r="R1463" s="112" t="s">
        <v>100</v>
      </c>
      <c r="S1463" s="123">
        <v>643.80999999999995</v>
      </c>
    </row>
    <row r="1464" spans="17:19">
      <c r="Q1464" s="107" t="s">
        <v>302</v>
      </c>
      <c r="R1464" s="112" t="s">
        <v>101</v>
      </c>
      <c r="S1464" s="123">
        <v>643.80999999999995</v>
      </c>
    </row>
    <row r="1465" spans="17:19">
      <c r="Q1465" s="107" t="s">
        <v>302</v>
      </c>
      <c r="R1465" s="112" t="s">
        <v>102</v>
      </c>
      <c r="S1465" s="123">
        <v>643.80999999999995</v>
      </c>
    </row>
    <row r="1466" spans="17:19">
      <c r="Q1466" s="107" t="s">
        <v>302</v>
      </c>
      <c r="R1466" s="112" t="s">
        <v>103</v>
      </c>
      <c r="S1466" s="123">
        <v>643.80999999999995</v>
      </c>
    </row>
    <row r="1467" spans="17:19">
      <c r="Q1467" s="107" t="s">
        <v>302</v>
      </c>
      <c r="R1467" s="112" t="s">
        <v>104</v>
      </c>
      <c r="S1467" s="123">
        <v>643.80999999999995</v>
      </c>
    </row>
    <row r="1468" spans="17:19">
      <c r="Q1468" s="107" t="s">
        <v>302</v>
      </c>
      <c r="R1468" s="112" t="s">
        <v>105</v>
      </c>
      <c r="S1468" s="123">
        <v>643.80999999999995</v>
      </c>
    </row>
    <row r="1469" spans="17:19">
      <c r="Q1469" s="107" t="s">
        <v>302</v>
      </c>
      <c r="R1469" s="112" t="s">
        <v>106</v>
      </c>
      <c r="S1469" s="123">
        <v>643.80999999999995</v>
      </c>
    </row>
    <row r="1470" spans="17:19">
      <c r="Q1470" s="107" t="s">
        <v>302</v>
      </c>
      <c r="R1470" s="112" t="s">
        <v>107</v>
      </c>
      <c r="S1470" s="123">
        <v>643.80999999999995</v>
      </c>
    </row>
    <row r="1471" spans="17:19">
      <c r="Q1471" s="107" t="s">
        <v>302</v>
      </c>
      <c r="R1471" s="112" t="s">
        <v>108</v>
      </c>
      <c r="S1471" s="123">
        <v>643.80999999999995</v>
      </c>
    </row>
    <row r="1472" spans="17:19">
      <c r="Q1472" s="107" t="s">
        <v>302</v>
      </c>
      <c r="R1472" s="112" t="s">
        <v>109</v>
      </c>
      <c r="S1472" s="123">
        <v>643.80999999999995</v>
      </c>
    </row>
    <row r="1473" spans="17:19">
      <c r="Q1473" s="107" t="s">
        <v>302</v>
      </c>
      <c r="R1473" s="112" t="s">
        <v>110</v>
      </c>
      <c r="S1473" s="123">
        <v>643.80999999999995</v>
      </c>
    </row>
    <row r="1474" spans="17:19">
      <c r="Q1474" s="107" t="s">
        <v>302</v>
      </c>
      <c r="R1474" s="112" t="s">
        <v>111</v>
      </c>
      <c r="S1474" s="123">
        <v>643.80999999999995</v>
      </c>
    </row>
    <row r="1475" spans="17:19">
      <c r="Q1475" s="107" t="s">
        <v>302</v>
      </c>
      <c r="R1475" s="112" t="s">
        <v>112</v>
      </c>
      <c r="S1475" s="123">
        <v>643.80999999999995</v>
      </c>
    </row>
    <row r="1476" spans="17:19">
      <c r="Q1476" s="107" t="s">
        <v>302</v>
      </c>
      <c r="R1476" s="112" t="s">
        <v>113</v>
      </c>
      <c r="S1476" s="123">
        <v>643.80999999999995</v>
      </c>
    </row>
    <row r="1477" spans="17:19">
      <c r="Q1477" s="107" t="s">
        <v>302</v>
      </c>
      <c r="R1477" s="112" t="s">
        <v>114</v>
      </c>
      <c r="S1477" s="123">
        <v>643.80999999999995</v>
      </c>
    </row>
    <row r="1478" spans="17:19">
      <c r="Q1478" s="107" t="s">
        <v>302</v>
      </c>
      <c r="R1478" s="112" t="s">
        <v>115</v>
      </c>
      <c r="S1478" s="123">
        <v>643.80999999999995</v>
      </c>
    </row>
    <row r="1479" spans="17:19">
      <c r="Q1479" s="107" t="s">
        <v>302</v>
      </c>
      <c r="R1479" s="112" t="s">
        <v>116</v>
      </c>
      <c r="S1479" s="123">
        <v>643.80999999999995</v>
      </c>
    </row>
    <row r="1480" spans="17:19">
      <c r="Q1480" s="107" t="s">
        <v>302</v>
      </c>
      <c r="R1480" s="112" t="s">
        <v>117</v>
      </c>
      <c r="S1480" s="123">
        <v>643.80999999999995</v>
      </c>
    </row>
    <row r="1481" spans="17:19">
      <c r="Q1481" s="107" t="s">
        <v>302</v>
      </c>
      <c r="R1481" s="112" t="s">
        <v>118</v>
      </c>
      <c r="S1481" s="123">
        <v>643.80999999999995</v>
      </c>
    </row>
    <row r="1482" spans="17:19">
      <c r="Q1482" s="107" t="s">
        <v>302</v>
      </c>
      <c r="R1482" s="112" t="s">
        <v>119</v>
      </c>
      <c r="S1482" s="123">
        <v>643.80999999999995</v>
      </c>
    </row>
    <row r="1483" spans="17:19">
      <c r="Q1483" s="107" t="s">
        <v>302</v>
      </c>
      <c r="R1483" s="112" t="s">
        <v>120</v>
      </c>
      <c r="S1483" s="123">
        <v>643.80999999999995</v>
      </c>
    </row>
    <row r="1484" spans="17:19">
      <c r="Q1484" s="107" t="s">
        <v>302</v>
      </c>
      <c r="R1484" s="112" t="s">
        <v>121</v>
      </c>
      <c r="S1484" s="123">
        <v>643.80999999999995</v>
      </c>
    </row>
    <row r="1485" spans="17:19">
      <c r="Q1485" s="107" t="s">
        <v>302</v>
      </c>
      <c r="R1485" s="112" t="s">
        <v>122</v>
      </c>
      <c r="S1485" s="123">
        <v>643.80999999999995</v>
      </c>
    </row>
    <row r="1486" spans="17:19">
      <c r="Q1486" s="107" t="s">
        <v>302</v>
      </c>
      <c r="R1486" s="112" t="s">
        <v>123</v>
      </c>
      <c r="S1486" s="123">
        <v>643.80999999999995</v>
      </c>
    </row>
    <row r="1487" spans="17:19">
      <c r="Q1487" s="107" t="s">
        <v>302</v>
      </c>
      <c r="R1487" s="112" t="s">
        <v>124</v>
      </c>
      <c r="S1487" s="123">
        <v>643.80999999999995</v>
      </c>
    </row>
    <row r="1488" spans="17:19">
      <c r="Q1488" s="107" t="s">
        <v>302</v>
      </c>
      <c r="R1488" s="112" t="s">
        <v>125</v>
      </c>
      <c r="S1488" s="123">
        <v>643.80999999999995</v>
      </c>
    </row>
    <row r="1489" spans="17:19">
      <c r="Q1489" s="107" t="s">
        <v>302</v>
      </c>
      <c r="R1489" s="112" t="s">
        <v>126</v>
      </c>
      <c r="S1489" s="123">
        <v>643.80999999999995</v>
      </c>
    </row>
    <row r="1490" spans="17:19">
      <c r="Q1490" s="107" t="s">
        <v>302</v>
      </c>
      <c r="R1490" s="112" t="s">
        <v>127</v>
      </c>
      <c r="S1490" s="123">
        <v>643.80999999999995</v>
      </c>
    </row>
    <row r="1491" spans="17:19">
      <c r="Q1491" s="107" t="s">
        <v>302</v>
      </c>
      <c r="R1491" s="112" t="s">
        <v>128</v>
      </c>
      <c r="S1491" s="123">
        <v>643.80999999999995</v>
      </c>
    </row>
    <row r="1492" spans="17:19">
      <c r="Q1492" s="107" t="s">
        <v>302</v>
      </c>
      <c r="R1492" s="112" t="s">
        <v>129</v>
      </c>
      <c r="S1492" s="123">
        <v>643.80999999999995</v>
      </c>
    </row>
    <row r="1493" spans="17:19">
      <c r="Q1493" s="107" t="s">
        <v>302</v>
      </c>
      <c r="R1493" s="112" t="s">
        <v>130</v>
      </c>
      <c r="S1493" s="123">
        <v>643.80999999999995</v>
      </c>
    </row>
    <row r="1494" spans="17:19">
      <c r="Q1494" s="107" t="s">
        <v>302</v>
      </c>
      <c r="R1494" s="112" t="s">
        <v>131</v>
      </c>
      <c r="S1494" s="123">
        <v>643.80999999999995</v>
      </c>
    </row>
    <row r="1495" spans="17:19">
      <c r="Q1495" s="107" t="s">
        <v>302</v>
      </c>
      <c r="R1495" s="112" t="s">
        <v>132</v>
      </c>
      <c r="S1495" s="123">
        <v>643.80999999999995</v>
      </c>
    </row>
    <row r="1496" spans="17:19">
      <c r="Q1496" s="107" t="s">
        <v>302</v>
      </c>
      <c r="R1496" s="112" t="s">
        <v>133</v>
      </c>
      <c r="S1496" s="123">
        <v>643.80999999999995</v>
      </c>
    </row>
    <row r="1497" spans="17:19">
      <c r="Q1497" s="107" t="s">
        <v>302</v>
      </c>
      <c r="R1497" s="112" t="s">
        <v>134</v>
      </c>
      <c r="S1497" s="123">
        <v>643.80999999999995</v>
      </c>
    </row>
    <row r="1498" spans="17:19">
      <c r="Q1498" s="107" t="s">
        <v>302</v>
      </c>
      <c r="R1498" s="112" t="s">
        <v>135</v>
      </c>
      <c r="S1498" s="123">
        <v>643.80999999999995</v>
      </c>
    </row>
    <row r="1499" spans="17:19">
      <c r="Q1499" s="107" t="s">
        <v>302</v>
      </c>
      <c r="R1499" s="112" t="s">
        <v>136</v>
      </c>
      <c r="S1499" s="123">
        <v>643.80999999999995</v>
      </c>
    </row>
    <row r="1500" spans="17:19">
      <c r="Q1500" s="107" t="s">
        <v>302</v>
      </c>
      <c r="R1500" s="112" t="s">
        <v>137</v>
      </c>
      <c r="S1500" s="123">
        <v>643.80999999999995</v>
      </c>
    </row>
    <row r="1501" spans="17:19">
      <c r="Q1501" s="107" t="s">
        <v>302</v>
      </c>
      <c r="R1501" s="112" t="s">
        <v>138</v>
      </c>
      <c r="S1501" s="123">
        <v>643.80999999999995</v>
      </c>
    </row>
    <row r="1502" spans="17:19">
      <c r="Q1502" s="107" t="s">
        <v>302</v>
      </c>
      <c r="R1502" s="112" t="s">
        <v>139</v>
      </c>
      <c r="S1502" s="123">
        <v>643.80999999999995</v>
      </c>
    </row>
    <row r="1503" spans="17:19">
      <c r="Q1503" s="107" t="s">
        <v>302</v>
      </c>
      <c r="R1503" s="112" t="s">
        <v>140</v>
      </c>
      <c r="S1503" s="123">
        <v>643.80999999999995</v>
      </c>
    </row>
    <row r="1504" spans="17:19">
      <c r="Q1504" s="107" t="s">
        <v>302</v>
      </c>
      <c r="R1504" s="112" t="s">
        <v>141</v>
      </c>
      <c r="S1504" s="123">
        <v>643.80999999999995</v>
      </c>
    </row>
    <row r="1505" spans="17:19">
      <c r="Q1505" s="107" t="s">
        <v>302</v>
      </c>
      <c r="R1505" s="112" t="s">
        <v>142</v>
      </c>
      <c r="S1505" s="123">
        <v>643.80999999999995</v>
      </c>
    </row>
    <row r="1506" spans="17:19">
      <c r="Q1506" s="107" t="s">
        <v>302</v>
      </c>
      <c r="R1506" s="112" t="s">
        <v>143</v>
      </c>
      <c r="S1506" s="123">
        <v>643.80999999999995</v>
      </c>
    </row>
    <row r="1507" spans="17:19">
      <c r="Q1507" s="107" t="s">
        <v>302</v>
      </c>
      <c r="R1507" s="112" t="s">
        <v>144</v>
      </c>
      <c r="S1507" s="123">
        <v>643.80999999999995</v>
      </c>
    </row>
    <row r="1508" spans="17:19">
      <c r="Q1508" s="107" t="s">
        <v>302</v>
      </c>
      <c r="R1508" s="112" t="s">
        <v>145</v>
      </c>
      <c r="S1508" s="123">
        <v>643.80999999999995</v>
      </c>
    </row>
    <row r="1509" spans="17:19">
      <c r="Q1509" s="107" t="s">
        <v>302</v>
      </c>
      <c r="R1509" s="112" t="s">
        <v>146</v>
      </c>
      <c r="S1509" s="123">
        <v>643.80999999999995</v>
      </c>
    </row>
    <row r="1510" spans="17:19">
      <c r="Q1510" s="107" t="s">
        <v>302</v>
      </c>
      <c r="R1510" s="112" t="s">
        <v>147</v>
      </c>
      <c r="S1510" s="123">
        <v>643.80999999999995</v>
      </c>
    </row>
    <row r="1511" spans="17:19">
      <c r="Q1511" s="107" t="s">
        <v>302</v>
      </c>
      <c r="R1511" s="112" t="s">
        <v>148</v>
      </c>
      <c r="S1511" s="123">
        <v>643.80999999999995</v>
      </c>
    </row>
    <row r="1512" spans="17:19">
      <c r="Q1512" s="107" t="s">
        <v>302</v>
      </c>
      <c r="R1512" s="112" t="s">
        <v>149</v>
      </c>
      <c r="S1512" s="123">
        <v>643.80999999999995</v>
      </c>
    </row>
    <row r="1513" spans="17:19">
      <c r="Q1513" s="107" t="s">
        <v>302</v>
      </c>
      <c r="R1513" s="112" t="s">
        <v>150</v>
      </c>
      <c r="S1513" s="123">
        <v>643.80999999999995</v>
      </c>
    </row>
    <row r="1514" spans="17:19">
      <c r="Q1514" s="107" t="s">
        <v>302</v>
      </c>
      <c r="R1514" s="112" t="s">
        <v>151</v>
      </c>
      <c r="S1514" s="123">
        <v>643.80999999999995</v>
      </c>
    </row>
    <row r="1515" spans="17:19">
      <c r="Q1515" s="107" t="s">
        <v>302</v>
      </c>
      <c r="R1515" s="112" t="s">
        <v>152</v>
      </c>
      <c r="S1515" s="123">
        <v>643.80999999999995</v>
      </c>
    </row>
    <row r="1516" spans="17:19">
      <c r="Q1516" s="107" t="s">
        <v>302</v>
      </c>
      <c r="R1516" s="112" t="s">
        <v>153</v>
      </c>
      <c r="S1516" s="123">
        <v>643.80999999999995</v>
      </c>
    </row>
    <row r="1517" spans="17:19">
      <c r="Q1517" s="107" t="s">
        <v>302</v>
      </c>
      <c r="R1517" s="112" t="s">
        <v>154</v>
      </c>
      <c r="S1517" s="123">
        <v>643.80999999999995</v>
      </c>
    </row>
    <row r="1518" spans="17:19">
      <c r="Q1518" s="107" t="s">
        <v>302</v>
      </c>
      <c r="R1518" s="112" t="s">
        <v>155</v>
      </c>
      <c r="S1518" s="123">
        <v>643.80999999999995</v>
      </c>
    </row>
    <row r="1519" spans="17:19">
      <c r="Q1519" s="107" t="s">
        <v>302</v>
      </c>
      <c r="R1519" s="112" t="s">
        <v>156</v>
      </c>
      <c r="S1519" s="123">
        <v>643.80999999999995</v>
      </c>
    </row>
    <row r="1520" spans="17:19">
      <c r="Q1520" s="107" t="s">
        <v>302</v>
      </c>
      <c r="R1520" s="112" t="s">
        <v>157</v>
      </c>
      <c r="S1520" s="123">
        <v>643.80999999999995</v>
      </c>
    </row>
    <row r="1521" spans="17:19">
      <c r="Q1521" s="107" t="s">
        <v>302</v>
      </c>
      <c r="R1521" s="112" t="s">
        <v>158</v>
      </c>
      <c r="S1521" s="123">
        <v>643.80999999999995</v>
      </c>
    </row>
    <row r="1522" spans="17:19">
      <c r="Q1522" s="107" t="s">
        <v>302</v>
      </c>
      <c r="R1522" s="112" t="s">
        <v>159</v>
      </c>
      <c r="S1522" s="123">
        <v>643.80999999999995</v>
      </c>
    </row>
    <row r="1523" spans="17:19">
      <c r="Q1523" s="107" t="s">
        <v>302</v>
      </c>
      <c r="R1523" s="112" t="s">
        <v>160</v>
      </c>
      <c r="S1523" s="123">
        <v>643.80999999999995</v>
      </c>
    </row>
    <row r="1524" spans="17:19">
      <c r="Q1524" s="107" t="s">
        <v>302</v>
      </c>
      <c r="R1524" s="112" t="s">
        <v>161</v>
      </c>
      <c r="S1524" s="123">
        <v>643.80999999999995</v>
      </c>
    </row>
    <row r="1525" spans="17:19">
      <c r="Q1525" s="107" t="s">
        <v>302</v>
      </c>
      <c r="R1525" s="112" t="s">
        <v>162</v>
      </c>
      <c r="S1525" s="123">
        <v>643.80999999999995</v>
      </c>
    </row>
    <row r="1526" spans="17:19">
      <c r="Q1526" s="107" t="s">
        <v>302</v>
      </c>
      <c r="R1526" s="112" t="s">
        <v>163</v>
      </c>
      <c r="S1526" s="123">
        <v>643.80999999999995</v>
      </c>
    </row>
    <row r="1527" spans="17:19">
      <c r="Q1527" s="107" t="s">
        <v>302</v>
      </c>
      <c r="R1527" s="112" t="s">
        <v>164</v>
      </c>
      <c r="S1527" s="123">
        <v>643.80999999999995</v>
      </c>
    </row>
    <row r="1528" spans="17:19">
      <c r="Q1528" s="107" t="s">
        <v>302</v>
      </c>
      <c r="R1528" s="112" t="s">
        <v>165</v>
      </c>
      <c r="S1528" s="123">
        <v>643.80999999999995</v>
      </c>
    </row>
    <row r="1529" spans="17:19">
      <c r="Q1529" s="107" t="s">
        <v>302</v>
      </c>
      <c r="R1529" s="112" t="s">
        <v>166</v>
      </c>
      <c r="S1529" s="123">
        <v>643.80999999999995</v>
      </c>
    </row>
    <row r="1530" spans="17:19">
      <c r="Q1530" s="107" t="s">
        <v>302</v>
      </c>
      <c r="R1530" s="112" t="s">
        <v>167</v>
      </c>
      <c r="S1530" s="123">
        <v>643.80999999999995</v>
      </c>
    </row>
    <row r="1531" spans="17:19">
      <c r="Q1531" s="107" t="s">
        <v>302</v>
      </c>
      <c r="R1531" s="112" t="s">
        <v>168</v>
      </c>
      <c r="S1531" s="123">
        <v>643.80999999999995</v>
      </c>
    </row>
    <row r="1532" spans="17:19">
      <c r="Q1532" s="107" t="s">
        <v>302</v>
      </c>
      <c r="R1532" s="112" t="s">
        <v>169</v>
      </c>
      <c r="S1532" s="123">
        <v>643.80999999999995</v>
      </c>
    </row>
    <row r="1533" spans="17:19">
      <c r="Q1533" s="107" t="s">
        <v>302</v>
      </c>
      <c r="R1533" s="112" t="s">
        <v>170</v>
      </c>
      <c r="S1533" s="123">
        <v>643.80999999999995</v>
      </c>
    </row>
    <row r="1534" spans="17:19">
      <c r="Q1534" s="107" t="s">
        <v>302</v>
      </c>
      <c r="R1534" s="112" t="s">
        <v>171</v>
      </c>
      <c r="S1534" s="123">
        <v>643.80999999999995</v>
      </c>
    </row>
    <row r="1535" spans="17:19">
      <c r="Q1535" s="107" t="s">
        <v>302</v>
      </c>
      <c r="R1535" s="112" t="s">
        <v>172</v>
      </c>
      <c r="S1535" s="123">
        <v>643.80999999999995</v>
      </c>
    </row>
    <row r="1536" spans="17:19">
      <c r="Q1536" s="107" t="s">
        <v>302</v>
      </c>
      <c r="R1536" s="112" t="s">
        <v>173</v>
      </c>
      <c r="S1536" s="123">
        <v>643.80999999999995</v>
      </c>
    </row>
    <row r="1537" spans="17:19">
      <c r="Q1537" s="107" t="s">
        <v>302</v>
      </c>
      <c r="R1537" s="112" t="s">
        <v>174</v>
      </c>
      <c r="S1537" s="123">
        <v>643.80999999999995</v>
      </c>
    </row>
    <row r="1538" spans="17:19">
      <c r="Q1538" s="107" t="s">
        <v>302</v>
      </c>
      <c r="R1538" s="112" t="s">
        <v>175</v>
      </c>
      <c r="S1538" s="123">
        <v>643.80999999999995</v>
      </c>
    </row>
    <row r="1539" spans="17:19">
      <c r="Q1539" s="107" t="s">
        <v>302</v>
      </c>
      <c r="R1539" s="112" t="s">
        <v>176</v>
      </c>
      <c r="S1539" s="123">
        <v>643.80999999999995</v>
      </c>
    </row>
    <row r="1540" spans="17:19">
      <c r="Q1540" s="107" t="s">
        <v>302</v>
      </c>
      <c r="R1540" s="112" t="s">
        <v>177</v>
      </c>
      <c r="S1540" s="123">
        <v>643.80999999999995</v>
      </c>
    </row>
    <row r="1541" spans="17:19">
      <c r="Q1541" s="107" t="s">
        <v>302</v>
      </c>
      <c r="R1541" s="112" t="s">
        <v>178</v>
      </c>
      <c r="S1541" s="123">
        <v>643.80999999999995</v>
      </c>
    </row>
    <row r="1542" spans="17:19">
      <c r="Q1542" s="107" t="s">
        <v>302</v>
      </c>
      <c r="R1542" s="112" t="s">
        <v>179</v>
      </c>
      <c r="S1542" s="123">
        <v>643.80999999999995</v>
      </c>
    </row>
    <row r="1543" spans="17:19">
      <c r="Q1543" s="107" t="s">
        <v>302</v>
      </c>
      <c r="R1543" s="112" t="s">
        <v>180</v>
      </c>
      <c r="S1543" s="123">
        <v>643.80999999999995</v>
      </c>
    </row>
    <row r="1544" spans="17:19">
      <c r="Q1544" s="107" t="s">
        <v>302</v>
      </c>
      <c r="R1544" s="112" t="s">
        <v>181</v>
      </c>
      <c r="S1544" s="123">
        <v>643.80999999999995</v>
      </c>
    </row>
    <row r="1545" spans="17:19">
      <c r="Q1545" s="107" t="s">
        <v>302</v>
      </c>
      <c r="R1545" s="112" t="s">
        <v>182</v>
      </c>
      <c r="S1545" s="123">
        <v>643.80999999999995</v>
      </c>
    </row>
    <row r="1546" spans="17:19">
      <c r="Q1546" s="107" t="s">
        <v>302</v>
      </c>
      <c r="R1546" s="112" t="s">
        <v>183</v>
      </c>
      <c r="S1546" s="123">
        <v>643.80999999999995</v>
      </c>
    </row>
    <row r="1547" spans="17:19">
      <c r="Q1547" s="107" t="s">
        <v>302</v>
      </c>
      <c r="R1547" s="112" t="s">
        <v>184</v>
      </c>
      <c r="S1547" s="123">
        <v>643.80999999999995</v>
      </c>
    </row>
    <row r="1548" spans="17:19">
      <c r="Q1548" s="107" t="s">
        <v>302</v>
      </c>
      <c r="R1548" s="112" t="s">
        <v>185</v>
      </c>
      <c r="S1548" s="123">
        <v>643.80999999999995</v>
      </c>
    </row>
    <row r="1549" spans="17:19">
      <c r="Q1549" s="107" t="s">
        <v>302</v>
      </c>
      <c r="R1549" s="112" t="s">
        <v>186</v>
      </c>
      <c r="S1549" s="123">
        <v>643.80999999999995</v>
      </c>
    </row>
    <row r="1550" spans="17:19">
      <c r="Q1550" s="107" t="s">
        <v>302</v>
      </c>
      <c r="R1550" s="112" t="s">
        <v>187</v>
      </c>
      <c r="S1550" s="123">
        <v>643.80999999999995</v>
      </c>
    </row>
    <row r="1551" spans="17:19">
      <c r="Q1551" s="107" t="s">
        <v>302</v>
      </c>
      <c r="R1551" s="112" t="s">
        <v>188</v>
      </c>
      <c r="S1551" s="123">
        <v>643.80999999999995</v>
      </c>
    </row>
    <row r="1552" spans="17:19">
      <c r="Q1552" s="107" t="s">
        <v>302</v>
      </c>
      <c r="R1552" s="112" t="s">
        <v>189</v>
      </c>
      <c r="S1552" s="123">
        <v>643.80999999999995</v>
      </c>
    </row>
    <row r="1553" spans="17:19">
      <c r="Q1553" s="107" t="s">
        <v>302</v>
      </c>
      <c r="R1553" s="112" t="s">
        <v>190</v>
      </c>
      <c r="S1553" s="123">
        <v>643.80999999999995</v>
      </c>
    </row>
    <row r="1554" spans="17:19">
      <c r="Q1554" s="107" t="s">
        <v>302</v>
      </c>
      <c r="R1554" s="112" t="s">
        <v>191</v>
      </c>
      <c r="S1554" s="123">
        <v>643.80999999999995</v>
      </c>
    </row>
    <row r="1555" spans="17:19">
      <c r="Q1555" s="107" t="s">
        <v>302</v>
      </c>
      <c r="R1555" s="112" t="s">
        <v>192</v>
      </c>
      <c r="S1555" s="123">
        <v>643.80999999999995</v>
      </c>
    </row>
    <row r="1556" spans="17:19">
      <c r="Q1556" s="107" t="s">
        <v>302</v>
      </c>
      <c r="R1556" s="112" t="s">
        <v>193</v>
      </c>
      <c r="S1556" s="123">
        <v>643.80999999999995</v>
      </c>
    </row>
    <row r="1557" spans="17:19">
      <c r="Q1557" s="107" t="s">
        <v>302</v>
      </c>
      <c r="R1557" s="112" t="s">
        <v>194</v>
      </c>
      <c r="S1557" s="123">
        <v>643.80999999999995</v>
      </c>
    </row>
    <row r="1558" spans="17:19">
      <c r="Q1558" s="107" t="s">
        <v>302</v>
      </c>
      <c r="R1558" s="112" t="s">
        <v>195</v>
      </c>
      <c r="S1558" s="123">
        <v>643.80999999999995</v>
      </c>
    </row>
    <row r="1559" spans="17:19">
      <c r="Q1559" s="107" t="s">
        <v>302</v>
      </c>
      <c r="R1559" s="112" t="s">
        <v>196</v>
      </c>
      <c r="S1559" s="123">
        <v>643.80999999999995</v>
      </c>
    </row>
    <row r="1560" spans="17:19">
      <c r="Q1560" s="107" t="s">
        <v>302</v>
      </c>
      <c r="R1560" s="112" t="s">
        <v>197</v>
      </c>
      <c r="S1560" s="123">
        <v>643.80999999999995</v>
      </c>
    </row>
    <row r="1561" spans="17:19">
      <c r="Q1561" s="107" t="s">
        <v>302</v>
      </c>
      <c r="R1561" s="112" t="s">
        <v>198</v>
      </c>
      <c r="S1561" s="123">
        <v>643.80999999999995</v>
      </c>
    </row>
    <row r="1562" spans="17:19">
      <c r="Q1562" s="107" t="s">
        <v>302</v>
      </c>
      <c r="R1562" s="112" t="s">
        <v>199</v>
      </c>
      <c r="S1562" s="123">
        <v>643.80999999999995</v>
      </c>
    </row>
    <row r="1563" spans="17:19">
      <c r="Q1563" s="107" t="s">
        <v>302</v>
      </c>
      <c r="R1563" s="112" t="s">
        <v>200</v>
      </c>
      <c r="S1563" s="123">
        <v>643.80999999999995</v>
      </c>
    </row>
    <row r="1564" spans="17:19">
      <c r="Q1564" s="107" t="s">
        <v>302</v>
      </c>
      <c r="R1564" s="112" t="s">
        <v>201</v>
      </c>
      <c r="S1564" s="123">
        <v>643.80999999999995</v>
      </c>
    </row>
    <row r="1565" spans="17:19">
      <c r="Q1565" s="107" t="s">
        <v>302</v>
      </c>
      <c r="R1565" s="112" t="s">
        <v>202</v>
      </c>
      <c r="S1565" s="123">
        <v>643.80999999999995</v>
      </c>
    </row>
    <row r="1566" spans="17:19">
      <c r="Q1566" s="107" t="s">
        <v>302</v>
      </c>
      <c r="R1566" s="112" t="s">
        <v>203</v>
      </c>
      <c r="S1566" s="123">
        <v>643.80999999999995</v>
      </c>
    </row>
    <row r="1567" spans="17:19">
      <c r="Q1567" s="107" t="s">
        <v>302</v>
      </c>
      <c r="R1567" s="112" t="s">
        <v>204</v>
      </c>
      <c r="S1567" s="123">
        <v>643.80999999999995</v>
      </c>
    </row>
    <row r="1568" spans="17:19">
      <c r="Q1568" s="107" t="s">
        <v>302</v>
      </c>
      <c r="R1568" s="112" t="s">
        <v>205</v>
      </c>
      <c r="S1568" s="123">
        <v>643.80999999999995</v>
      </c>
    </row>
    <row r="1569" spans="17:19">
      <c r="Q1569" s="107" t="s">
        <v>302</v>
      </c>
      <c r="R1569" s="112" t="s">
        <v>206</v>
      </c>
      <c r="S1569" s="123">
        <v>643.80999999999995</v>
      </c>
    </row>
    <row r="1570" spans="17:19">
      <c r="Q1570" s="107" t="s">
        <v>302</v>
      </c>
      <c r="R1570" s="112" t="s">
        <v>207</v>
      </c>
      <c r="S1570" s="123">
        <v>643.80999999999995</v>
      </c>
    </row>
    <row r="1571" spans="17:19">
      <c r="Q1571" s="107" t="s">
        <v>302</v>
      </c>
      <c r="R1571" s="112" t="s">
        <v>208</v>
      </c>
      <c r="S1571" s="123">
        <v>643.80999999999995</v>
      </c>
    </row>
    <row r="1572" spans="17:19">
      <c r="Q1572" s="107" t="s">
        <v>302</v>
      </c>
      <c r="R1572" s="112" t="s">
        <v>209</v>
      </c>
      <c r="S1572" s="123">
        <v>643.80999999999995</v>
      </c>
    </row>
    <row r="1573" spans="17:19">
      <c r="Q1573" s="107" t="s">
        <v>302</v>
      </c>
      <c r="R1573" s="112" t="s">
        <v>210</v>
      </c>
      <c r="S1573" s="123">
        <v>643.80999999999995</v>
      </c>
    </row>
    <row r="1574" spans="17:19">
      <c r="Q1574" s="107" t="s">
        <v>302</v>
      </c>
      <c r="R1574" s="112" t="s">
        <v>211</v>
      </c>
      <c r="S1574" s="123">
        <v>643.80999999999995</v>
      </c>
    </row>
    <row r="1575" spans="17:19">
      <c r="Q1575" s="107" t="s">
        <v>302</v>
      </c>
      <c r="R1575" s="112" t="s">
        <v>212</v>
      </c>
      <c r="S1575" s="123">
        <v>643.80999999999995</v>
      </c>
    </row>
    <row r="1576" spans="17:19">
      <c r="Q1576" s="107" t="s">
        <v>302</v>
      </c>
      <c r="R1576" s="112" t="s">
        <v>213</v>
      </c>
      <c r="S1576" s="123">
        <v>643.80999999999995</v>
      </c>
    </row>
    <row r="1577" spans="17:19">
      <c r="Q1577" s="107" t="s">
        <v>302</v>
      </c>
      <c r="R1577" s="112" t="s">
        <v>214</v>
      </c>
      <c r="S1577" s="123">
        <v>643.80999999999995</v>
      </c>
    </row>
    <row r="1578" spans="17:19">
      <c r="Q1578" s="107" t="s">
        <v>302</v>
      </c>
      <c r="R1578" s="112" t="s">
        <v>215</v>
      </c>
      <c r="S1578" s="123">
        <v>643.80999999999995</v>
      </c>
    </row>
    <row r="1579" spans="17:19">
      <c r="Q1579" s="107" t="s">
        <v>302</v>
      </c>
      <c r="R1579" s="112" t="s">
        <v>216</v>
      </c>
      <c r="S1579" s="123">
        <v>643.80999999999995</v>
      </c>
    </row>
    <row r="1580" spans="17:19">
      <c r="Q1580" s="107" t="s">
        <v>302</v>
      </c>
      <c r="R1580" s="112" t="s">
        <v>217</v>
      </c>
      <c r="S1580" s="123">
        <v>643.80999999999995</v>
      </c>
    </row>
    <row r="1581" spans="17:19">
      <c r="Q1581" s="107" t="s">
        <v>302</v>
      </c>
      <c r="R1581" s="112" t="s">
        <v>218</v>
      </c>
      <c r="S1581" s="123">
        <v>643.80999999999995</v>
      </c>
    </row>
    <row r="1582" spans="17:19">
      <c r="Q1582" s="107" t="s">
        <v>302</v>
      </c>
      <c r="R1582" s="112" t="s">
        <v>219</v>
      </c>
      <c r="S1582" s="123">
        <v>643.80999999999995</v>
      </c>
    </row>
    <row r="1583" spans="17:19">
      <c r="Q1583" s="107" t="s">
        <v>302</v>
      </c>
      <c r="R1583" s="112" t="s">
        <v>220</v>
      </c>
      <c r="S1583" s="123">
        <v>643.80999999999995</v>
      </c>
    </row>
    <row r="1584" spans="17:19">
      <c r="Q1584" s="107" t="s">
        <v>302</v>
      </c>
      <c r="R1584" s="112" t="s">
        <v>221</v>
      </c>
      <c r="S1584" s="123">
        <v>643.80999999999995</v>
      </c>
    </row>
    <row r="1585" spans="17:19">
      <c r="Q1585" s="107" t="s">
        <v>302</v>
      </c>
      <c r="R1585" s="112" t="s">
        <v>222</v>
      </c>
      <c r="S1585" s="123">
        <v>643.80999999999995</v>
      </c>
    </row>
    <row r="1586" spans="17:19">
      <c r="Q1586" s="107" t="s">
        <v>302</v>
      </c>
      <c r="R1586" s="112" t="s">
        <v>223</v>
      </c>
      <c r="S1586" s="123">
        <v>643.80999999999995</v>
      </c>
    </row>
    <row r="1587" spans="17:19">
      <c r="Q1587" s="107" t="s">
        <v>302</v>
      </c>
      <c r="R1587" s="112" t="s">
        <v>224</v>
      </c>
      <c r="S1587" s="123">
        <v>643.80999999999995</v>
      </c>
    </row>
    <row r="1588" spans="17:19">
      <c r="Q1588" s="107" t="s">
        <v>302</v>
      </c>
      <c r="R1588" s="112" t="s">
        <v>225</v>
      </c>
      <c r="S1588" s="123">
        <v>643.80999999999995</v>
      </c>
    </row>
    <row r="1589" spans="17:19">
      <c r="Q1589" s="107" t="s">
        <v>302</v>
      </c>
      <c r="R1589" s="112" t="s">
        <v>226</v>
      </c>
      <c r="S1589" s="123">
        <v>643.80999999999995</v>
      </c>
    </row>
    <row r="1590" spans="17:19">
      <c r="Q1590" s="107" t="s">
        <v>302</v>
      </c>
      <c r="R1590" s="112" t="s">
        <v>227</v>
      </c>
      <c r="S1590" s="123">
        <v>643.80999999999995</v>
      </c>
    </row>
    <row r="1591" spans="17:19">
      <c r="Q1591" s="107" t="s">
        <v>302</v>
      </c>
      <c r="R1591" s="112" t="s">
        <v>228</v>
      </c>
      <c r="S1591" s="123">
        <v>643.80999999999995</v>
      </c>
    </row>
    <row r="1592" spans="17:19">
      <c r="Q1592" s="107" t="s">
        <v>302</v>
      </c>
      <c r="R1592" s="112" t="s">
        <v>229</v>
      </c>
      <c r="S1592" s="123">
        <v>643.80999999999995</v>
      </c>
    </row>
    <row r="1593" spans="17:19">
      <c r="Q1593" s="107" t="s">
        <v>302</v>
      </c>
      <c r="R1593" s="112" t="s">
        <v>230</v>
      </c>
      <c r="S1593" s="123">
        <v>643.80999999999995</v>
      </c>
    </row>
    <row r="1594" spans="17:19">
      <c r="Q1594" s="107" t="s">
        <v>302</v>
      </c>
      <c r="R1594" s="112" t="s">
        <v>231</v>
      </c>
      <c r="S1594" s="123">
        <v>643.80999999999995</v>
      </c>
    </row>
    <row r="1595" spans="17:19">
      <c r="Q1595" s="113" t="s">
        <v>297</v>
      </c>
      <c r="R1595" s="37" t="s">
        <v>34</v>
      </c>
    </row>
    <row r="1596" spans="17:19">
      <c r="Q1596" s="113" t="s">
        <v>297</v>
      </c>
      <c r="R1596" s="37" t="s">
        <v>33</v>
      </c>
    </row>
    <row r="1597" spans="17:19">
      <c r="Q1597" s="113" t="s">
        <v>297</v>
      </c>
      <c r="R1597" s="37" t="s">
        <v>35</v>
      </c>
    </row>
    <row r="1598" spans="17:19">
      <c r="Q1598" s="113" t="s">
        <v>297</v>
      </c>
      <c r="R1598" s="37" t="s">
        <v>36</v>
      </c>
    </row>
    <row r="1599" spans="17:19">
      <c r="Q1599" s="113" t="s">
        <v>297</v>
      </c>
      <c r="R1599" s="37" t="s">
        <v>37</v>
      </c>
    </row>
    <row r="1600" spans="17:19">
      <c r="Q1600" s="113" t="s">
        <v>297</v>
      </c>
      <c r="R1600" s="37" t="s">
        <v>38</v>
      </c>
    </row>
    <row r="1601" spans="17:18">
      <c r="Q1601" s="113" t="s">
        <v>297</v>
      </c>
      <c r="R1601" s="37" t="s">
        <v>39</v>
      </c>
    </row>
    <row r="1602" spans="17:18">
      <c r="Q1602" s="113" t="s">
        <v>297</v>
      </c>
      <c r="R1602" s="37" t="s">
        <v>40</v>
      </c>
    </row>
    <row r="1603" spans="17:18">
      <c r="Q1603" s="113" t="s">
        <v>297</v>
      </c>
      <c r="R1603" s="37" t="s">
        <v>41</v>
      </c>
    </row>
    <row r="1604" spans="17:18">
      <c r="Q1604" s="113" t="s">
        <v>297</v>
      </c>
      <c r="R1604" s="37" t="s">
        <v>42</v>
      </c>
    </row>
    <row r="1605" spans="17:18">
      <c r="Q1605" s="113" t="s">
        <v>297</v>
      </c>
      <c r="R1605" s="37" t="s">
        <v>43</v>
      </c>
    </row>
    <row r="1606" spans="17:18">
      <c r="Q1606" s="113" t="s">
        <v>297</v>
      </c>
      <c r="R1606" s="37" t="s">
        <v>44</v>
      </c>
    </row>
    <row r="1607" spans="17:18">
      <c r="Q1607" s="113" t="s">
        <v>297</v>
      </c>
      <c r="R1607" s="37" t="s">
        <v>45</v>
      </c>
    </row>
    <row r="1608" spans="17:18">
      <c r="Q1608" s="113" t="s">
        <v>297</v>
      </c>
      <c r="R1608" s="37" t="s">
        <v>46</v>
      </c>
    </row>
    <row r="1609" spans="17:18">
      <c r="Q1609" s="113" t="s">
        <v>297</v>
      </c>
      <c r="R1609" s="37" t="s">
        <v>47</v>
      </c>
    </row>
    <row r="1610" spans="17:18">
      <c r="Q1610" s="113" t="s">
        <v>297</v>
      </c>
      <c r="R1610" s="37" t="s">
        <v>48</v>
      </c>
    </row>
    <row r="1611" spans="17:18">
      <c r="Q1611" s="113" t="s">
        <v>297</v>
      </c>
      <c r="R1611" s="37" t="s">
        <v>49</v>
      </c>
    </row>
    <row r="1612" spans="17:18">
      <c r="Q1612" s="113" t="s">
        <v>297</v>
      </c>
      <c r="R1612" s="37" t="s">
        <v>50</v>
      </c>
    </row>
    <row r="1613" spans="17:18">
      <c r="Q1613" s="113" t="s">
        <v>297</v>
      </c>
      <c r="R1613" s="37" t="s">
        <v>51</v>
      </c>
    </row>
    <row r="1614" spans="17:18">
      <c r="Q1614" s="113" t="s">
        <v>297</v>
      </c>
      <c r="R1614" s="37" t="s">
        <v>52</v>
      </c>
    </row>
    <row r="1615" spans="17:18">
      <c r="Q1615" s="113" t="s">
        <v>297</v>
      </c>
      <c r="R1615" s="37" t="s">
        <v>53</v>
      </c>
    </row>
    <row r="1616" spans="17:18">
      <c r="Q1616" s="113" t="s">
        <v>297</v>
      </c>
      <c r="R1616" s="37" t="s">
        <v>54</v>
      </c>
    </row>
    <row r="1617" spans="17:18">
      <c r="Q1617" s="113" t="s">
        <v>297</v>
      </c>
      <c r="R1617" s="37" t="s">
        <v>55</v>
      </c>
    </row>
    <row r="1618" spans="17:18">
      <c r="Q1618" s="113" t="s">
        <v>297</v>
      </c>
      <c r="R1618" s="37" t="s">
        <v>56</v>
      </c>
    </row>
    <row r="1619" spans="17:18">
      <c r="Q1619" s="113" t="s">
        <v>297</v>
      </c>
      <c r="R1619" s="37" t="s">
        <v>57</v>
      </c>
    </row>
    <row r="1620" spans="17:18">
      <c r="Q1620" s="113" t="s">
        <v>297</v>
      </c>
      <c r="R1620" s="37" t="s">
        <v>58</v>
      </c>
    </row>
    <row r="1621" spans="17:18">
      <c r="Q1621" s="113" t="s">
        <v>297</v>
      </c>
      <c r="R1621" s="37" t="s">
        <v>59</v>
      </c>
    </row>
    <row r="1622" spans="17:18">
      <c r="Q1622" s="113" t="s">
        <v>297</v>
      </c>
      <c r="R1622" s="37" t="s">
        <v>60</v>
      </c>
    </row>
    <row r="1623" spans="17:18">
      <c r="Q1623" s="113" t="s">
        <v>297</v>
      </c>
      <c r="R1623" s="37" t="s">
        <v>61</v>
      </c>
    </row>
    <row r="1624" spans="17:18">
      <c r="Q1624" s="113" t="s">
        <v>297</v>
      </c>
      <c r="R1624" s="37" t="s">
        <v>62</v>
      </c>
    </row>
    <row r="1625" spans="17:18">
      <c r="Q1625" s="113" t="s">
        <v>297</v>
      </c>
      <c r="R1625" s="37" t="s">
        <v>63</v>
      </c>
    </row>
    <row r="1626" spans="17:18">
      <c r="Q1626" s="113" t="s">
        <v>297</v>
      </c>
      <c r="R1626" s="37" t="s">
        <v>64</v>
      </c>
    </row>
    <row r="1627" spans="17:18">
      <c r="Q1627" s="113" t="s">
        <v>297</v>
      </c>
      <c r="R1627" s="37" t="s">
        <v>65</v>
      </c>
    </row>
    <row r="1628" spans="17:18">
      <c r="Q1628" s="113" t="s">
        <v>297</v>
      </c>
      <c r="R1628" s="37" t="s">
        <v>66</v>
      </c>
    </row>
    <row r="1629" spans="17:18">
      <c r="Q1629" s="113" t="s">
        <v>297</v>
      </c>
      <c r="R1629" s="37" t="s">
        <v>67</v>
      </c>
    </row>
    <row r="1630" spans="17:18">
      <c r="Q1630" s="113" t="s">
        <v>297</v>
      </c>
      <c r="R1630" s="37" t="s">
        <v>68</v>
      </c>
    </row>
    <row r="1631" spans="17:18">
      <c r="Q1631" s="113" t="s">
        <v>297</v>
      </c>
      <c r="R1631" s="37" t="s">
        <v>69</v>
      </c>
    </row>
    <row r="1632" spans="17:18">
      <c r="Q1632" s="113" t="s">
        <v>297</v>
      </c>
      <c r="R1632" s="37" t="s">
        <v>70</v>
      </c>
    </row>
    <row r="1633" spans="17:18">
      <c r="Q1633" s="113" t="s">
        <v>297</v>
      </c>
      <c r="R1633" s="37" t="s">
        <v>71</v>
      </c>
    </row>
    <row r="1634" spans="17:18">
      <c r="Q1634" s="113" t="s">
        <v>297</v>
      </c>
      <c r="R1634" s="37" t="s">
        <v>72</v>
      </c>
    </row>
    <row r="1635" spans="17:18">
      <c r="Q1635" s="113" t="s">
        <v>297</v>
      </c>
      <c r="R1635" s="37" t="s">
        <v>73</v>
      </c>
    </row>
    <row r="1636" spans="17:18">
      <c r="Q1636" s="113" t="s">
        <v>297</v>
      </c>
      <c r="R1636" s="37" t="s">
        <v>74</v>
      </c>
    </row>
    <row r="1637" spans="17:18">
      <c r="Q1637" s="113" t="s">
        <v>297</v>
      </c>
      <c r="R1637" s="37" t="s">
        <v>75</v>
      </c>
    </row>
    <row r="1638" spans="17:18">
      <c r="Q1638" s="113" t="s">
        <v>297</v>
      </c>
      <c r="R1638" s="37" t="s">
        <v>76</v>
      </c>
    </row>
    <row r="1639" spans="17:18">
      <c r="Q1639" s="113" t="s">
        <v>297</v>
      </c>
      <c r="R1639" s="37" t="s">
        <v>77</v>
      </c>
    </row>
    <row r="1640" spans="17:18">
      <c r="Q1640" s="113" t="s">
        <v>297</v>
      </c>
      <c r="R1640" s="37" t="s">
        <v>78</v>
      </c>
    </row>
    <row r="1641" spans="17:18">
      <c r="Q1641" s="113" t="s">
        <v>297</v>
      </c>
      <c r="R1641" s="37" t="s">
        <v>79</v>
      </c>
    </row>
    <row r="1642" spans="17:18">
      <c r="Q1642" s="113" t="s">
        <v>297</v>
      </c>
      <c r="R1642" s="37" t="s">
        <v>80</v>
      </c>
    </row>
    <row r="1643" spans="17:18">
      <c r="Q1643" s="113" t="s">
        <v>297</v>
      </c>
      <c r="R1643" s="37" t="s">
        <v>81</v>
      </c>
    </row>
    <row r="1644" spans="17:18">
      <c r="Q1644" s="113" t="s">
        <v>297</v>
      </c>
      <c r="R1644" s="37" t="s">
        <v>83</v>
      </c>
    </row>
    <row r="1645" spans="17:18">
      <c r="Q1645" s="113" t="s">
        <v>297</v>
      </c>
      <c r="R1645" s="37" t="s">
        <v>84</v>
      </c>
    </row>
    <row r="1646" spans="17:18">
      <c r="Q1646" s="113" t="s">
        <v>297</v>
      </c>
      <c r="R1646" s="37" t="s">
        <v>85</v>
      </c>
    </row>
    <row r="1647" spans="17:18">
      <c r="Q1647" s="113" t="s">
        <v>297</v>
      </c>
      <c r="R1647" s="37" t="s">
        <v>86</v>
      </c>
    </row>
    <row r="1648" spans="17:18">
      <c r="Q1648" s="113" t="s">
        <v>297</v>
      </c>
      <c r="R1648" s="37" t="s">
        <v>87</v>
      </c>
    </row>
    <row r="1649" spans="17:18">
      <c r="Q1649" s="113" t="s">
        <v>297</v>
      </c>
      <c r="R1649" s="37" t="s">
        <v>88</v>
      </c>
    </row>
    <row r="1650" spans="17:18">
      <c r="Q1650" s="113" t="s">
        <v>297</v>
      </c>
      <c r="R1650" s="37" t="s">
        <v>89</v>
      </c>
    </row>
    <row r="1651" spans="17:18">
      <c r="Q1651" s="113" t="s">
        <v>297</v>
      </c>
      <c r="R1651" s="37" t="s">
        <v>90</v>
      </c>
    </row>
    <row r="1652" spans="17:18">
      <c r="Q1652" s="113" t="s">
        <v>297</v>
      </c>
      <c r="R1652" s="37" t="s">
        <v>91</v>
      </c>
    </row>
    <row r="1653" spans="17:18">
      <c r="Q1653" s="113" t="s">
        <v>297</v>
      </c>
      <c r="R1653" s="37" t="s">
        <v>82</v>
      </c>
    </row>
    <row r="1654" spans="17:18">
      <c r="Q1654" s="113" t="s">
        <v>297</v>
      </c>
      <c r="R1654" s="37" t="s">
        <v>92</v>
      </c>
    </row>
    <row r="1655" spans="17:18">
      <c r="Q1655" s="113" t="s">
        <v>297</v>
      </c>
      <c r="R1655" s="37" t="s">
        <v>93</v>
      </c>
    </row>
    <row r="1656" spans="17:18">
      <c r="Q1656" s="113" t="s">
        <v>297</v>
      </c>
      <c r="R1656" s="37" t="s">
        <v>235</v>
      </c>
    </row>
    <row r="1657" spans="17:18">
      <c r="Q1657" s="113" t="s">
        <v>297</v>
      </c>
      <c r="R1657" s="37" t="s">
        <v>95</v>
      </c>
    </row>
    <row r="1658" spans="17:18">
      <c r="Q1658" s="113" t="s">
        <v>297</v>
      </c>
      <c r="R1658" s="37" t="s">
        <v>96</v>
      </c>
    </row>
    <row r="1659" spans="17:18">
      <c r="Q1659" s="113" t="s">
        <v>297</v>
      </c>
      <c r="R1659" s="37" t="s">
        <v>97</v>
      </c>
    </row>
    <row r="1660" spans="17:18">
      <c r="Q1660" s="113" t="s">
        <v>297</v>
      </c>
      <c r="R1660" s="37" t="s">
        <v>98</v>
      </c>
    </row>
    <row r="1661" spans="17:18">
      <c r="Q1661" s="113" t="s">
        <v>297</v>
      </c>
      <c r="R1661" s="37" t="s">
        <v>99</v>
      </c>
    </row>
    <row r="1662" spans="17:18">
      <c r="Q1662" s="113" t="s">
        <v>297</v>
      </c>
      <c r="R1662" s="37" t="s">
        <v>100</v>
      </c>
    </row>
    <row r="1663" spans="17:18">
      <c r="Q1663" s="113" t="s">
        <v>297</v>
      </c>
      <c r="R1663" s="37" t="s">
        <v>101</v>
      </c>
    </row>
    <row r="1664" spans="17:18">
      <c r="Q1664" s="113" t="s">
        <v>297</v>
      </c>
      <c r="R1664" s="37" t="s">
        <v>102</v>
      </c>
    </row>
    <row r="1665" spans="17:18">
      <c r="Q1665" s="113" t="s">
        <v>297</v>
      </c>
      <c r="R1665" s="37" t="s">
        <v>103</v>
      </c>
    </row>
    <row r="1666" spans="17:18">
      <c r="Q1666" s="113" t="s">
        <v>297</v>
      </c>
      <c r="R1666" s="37" t="s">
        <v>104</v>
      </c>
    </row>
    <row r="1667" spans="17:18">
      <c r="Q1667" s="113" t="s">
        <v>297</v>
      </c>
      <c r="R1667" s="37" t="s">
        <v>105</v>
      </c>
    </row>
    <row r="1668" spans="17:18">
      <c r="Q1668" s="113" t="s">
        <v>297</v>
      </c>
      <c r="R1668" s="37" t="s">
        <v>106</v>
      </c>
    </row>
    <row r="1669" spans="17:18">
      <c r="Q1669" s="113" t="s">
        <v>297</v>
      </c>
      <c r="R1669" s="37" t="s">
        <v>107</v>
      </c>
    </row>
    <row r="1670" spans="17:18">
      <c r="Q1670" s="113" t="s">
        <v>297</v>
      </c>
      <c r="R1670" s="37" t="s">
        <v>108</v>
      </c>
    </row>
    <row r="1671" spans="17:18">
      <c r="Q1671" s="113" t="s">
        <v>297</v>
      </c>
      <c r="R1671" s="37" t="s">
        <v>109</v>
      </c>
    </row>
    <row r="1672" spans="17:18">
      <c r="Q1672" s="113" t="s">
        <v>297</v>
      </c>
      <c r="R1672" s="37" t="s">
        <v>110</v>
      </c>
    </row>
    <row r="1673" spans="17:18">
      <c r="Q1673" s="113" t="s">
        <v>297</v>
      </c>
      <c r="R1673" s="37" t="s">
        <v>111</v>
      </c>
    </row>
    <row r="1674" spans="17:18">
      <c r="Q1674" s="113" t="s">
        <v>297</v>
      </c>
      <c r="R1674" s="37" t="s">
        <v>112</v>
      </c>
    </row>
    <row r="1675" spans="17:18">
      <c r="Q1675" s="113" t="s">
        <v>297</v>
      </c>
      <c r="R1675" s="37" t="s">
        <v>113</v>
      </c>
    </row>
    <row r="1676" spans="17:18">
      <c r="Q1676" s="113" t="s">
        <v>297</v>
      </c>
      <c r="R1676" s="37" t="s">
        <v>114</v>
      </c>
    </row>
    <row r="1677" spans="17:18">
      <c r="Q1677" s="113" t="s">
        <v>297</v>
      </c>
      <c r="R1677" s="37" t="s">
        <v>115</v>
      </c>
    </row>
    <row r="1678" spans="17:18">
      <c r="Q1678" s="113" t="s">
        <v>297</v>
      </c>
      <c r="R1678" s="37" t="s">
        <v>116</v>
      </c>
    </row>
    <row r="1679" spans="17:18">
      <c r="Q1679" s="113" t="s">
        <v>297</v>
      </c>
      <c r="R1679" s="37" t="s">
        <v>117</v>
      </c>
    </row>
    <row r="1680" spans="17:18">
      <c r="Q1680" s="113" t="s">
        <v>297</v>
      </c>
      <c r="R1680" s="37" t="s">
        <v>118</v>
      </c>
    </row>
    <row r="1681" spans="17:18">
      <c r="Q1681" s="113" t="s">
        <v>297</v>
      </c>
      <c r="R1681" s="37" t="s">
        <v>119</v>
      </c>
    </row>
    <row r="1682" spans="17:18">
      <c r="Q1682" s="113" t="s">
        <v>297</v>
      </c>
      <c r="R1682" s="37" t="s">
        <v>120</v>
      </c>
    </row>
    <row r="1683" spans="17:18">
      <c r="Q1683" s="113" t="s">
        <v>297</v>
      </c>
      <c r="R1683" s="37" t="s">
        <v>121</v>
      </c>
    </row>
    <row r="1684" spans="17:18">
      <c r="Q1684" s="113" t="s">
        <v>297</v>
      </c>
      <c r="R1684" s="37" t="s">
        <v>122</v>
      </c>
    </row>
    <row r="1685" spans="17:18">
      <c r="Q1685" s="113" t="s">
        <v>297</v>
      </c>
      <c r="R1685" s="37" t="s">
        <v>123</v>
      </c>
    </row>
    <row r="1686" spans="17:18">
      <c r="Q1686" s="113" t="s">
        <v>297</v>
      </c>
      <c r="R1686" s="37" t="s">
        <v>124</v>
      </c>
    </row>
    <row r="1687" spans="17:18">
      <c r="Q1687" s="113" t="s">
        <v>297</v>
      </c>
      <c r="R1687" s="37" t="s">
        <v>125</v>
      </c>
    </row>
    <row r="1688" spans="17:18">
      <c r="Q1688" s="113" t="s">
        <v>297</v>
      </c>
      <c r="R1688" s="37" t="s">
        <v>126</v>
      </c>
    </row>
    <row r="1689" spans="17:18">
      <c r="Q1689" s="113" t="s">
        <v>297</v>
      </c>
      <c r="R1689" s="37" t="s">
        <v>127</v>
      </c>
    </row>
    <row r="1690" spans="17:18">
      <c r="Q1690" s="113" t="s">
        <v>297</v>
      </c>
      <c r="R1690" s="37" t="s">
        <v>128</v>
      </c>
    </row>
    <row r="1691" spans="17:18">
      <c r="Q1691" s="113" t="s">
        <v>297</v>
      </c>
      <c r="R1691" s="37" t="s">
        <v>129</v>
      </c>
    </row>
    <row r="1692" spans="17:18">
      <c r="Q1692" s="113" t="s">
        <v>297</v>
      </c>
      <c r="R1692" s="37" t="s">
        <v>130</v>
      </c>
    </row>
    <row r="1693" spans="17:18">
      <c r="Q1693" s="113" t="s">
        <v>297</v>
      </c>
      <c r="R1693" s="37" t="s">
        <v>131</v>
      </c>
    </row>
    <row r="1694" spans="17:18">
      <c r="Q1694" s="113" t="s">
        <v>297</v>
      </c>
      <c r="R1694" s="37" t="s">
        <v>132</v>
      </c>
    </row>
    <row r="1695" spans="17:18">
      <c r="Q1695" s="113" t="s">
        <v>297</v>
      </c>
      <c r="R1695" s="37" t="s">
        <v>133</v>
      </c>
    </row>
    <row r="1696" spans="17:18">
      <c r="Q1696" s="113" t="s">
        <v>297</v>
      </c>
      <c r="R1696" s="37" t="s">
        <v>134</v>
      </c>
    </row>
    <row r="1697" spans="17:18">
      <c r="Q1697" s="113" t="s">
        <v>297</v>
      </c>
      <c r="R1697" s="37" t="s">
        <v>135</v>
      </c>
    </row>
    <row r="1698" spans="17:18">
      <c r="Q1698" s="113" t="s">
        <v>297</v>
      </c>
      <c r="R1698" s="37" t="s">
        <v>136</v>
      </c>
    </row>
    <row r="1699" spans="17:18">
      <c r="Q1699" s="113" t="s">
        <v>297</v>
      </c>
      <c r="R1699" s="37" t="s">
        <v>137</v>
      </c>
    </row>
    <row r="1700" spans="17:18">
      <c r="Q1700" s="113" t="s">
        <v>297</v>
      </c>
      <c r="R1700" s="37" t="s">
        <v>138</v>
      </c>
    </row>
    <row r="1701" spans="17:18">
      <c r="Q1701" s="113" t="s">
        <v>297</v>
      </c>
      <c r="R1701" s="37" t="s">
        <v>139</v>
      </c>
    </row>
    <row r="1702" spans="17:18">
      <c r="Q1702" s="113" t="s">
        <v>297</v>
      </c>
      <c r="R1702" s="37" t="s">
        <v>140</v>
      </c>
    </row>
    <row r="1703" spans="17:18">
      <c r="Q1703" s="113" t="s">
        <v>297</v>
      </c>
      <c r="R1703" s="37" t="s">
        <v>141</v>
      </c>
    </row>
    <row r="1704" spans="17:18">
      <c r="Q1704" s="113" t="s">
        <v>297</v>
      </c>
      <c r="R1704" s="37" t="s">
        <v>142</v>
      </c>
    </row>
    <row r="1705" spans="17:18">
      <c r="Q1705" s="113" t="s">
        <v>297</v>
      </c>
      <c r="R1705" s="37" t="s">
        <v>143</v>
      </c>
    </row>
    <row r="1706" spans="17:18">
      <c r="Q1706" s="113" t="s">
        <v>297</v>
      </c>
      <c r="R1706" s="37" t="s">
        <v>144</v>
      </c>
    </row>
    <row r="1707" spans="17:18">
      <c r="Q1707" s="113" t="s">
        <v>297</v>
      </c>
      <c r="R1707" s="37" t="s">
        <v>145</v>
      </c>
    </row>
    <row r="1708" spans="17:18">
      <c r="Q1708" s="113" t="s">
        <v>297</v>
      </c>
      <c r="R1708" s="37" t="s">
        <v>146</v>
      </c>
    </row>
    <row r="1709" spans="17:18">
      <c r="Q1709" s="113" t="s">
        <v>297</v>
      </c>
      <c r="R1709" s="37" t="s">
        <v>147</v>
      </c>
    </row>
    <row r="1710" spans="17:18">
      <c r="Q1710" s="113" t="s">
        <v>297</v>
      </c>
      <c r="R1710" s="37" t="s">
        <v>148</v>
      </c>
    </row>
    <row r="1711" spans="17:18">
      <c r="Q1711" s="113" t="s">
        <v>297</v>
      </c>
      <c r="R1711" s="37" t="s">
        <v>149</v>
      </c>
    </row>
    <row r="1712" spans="17:18">
      <c r="Q1712" s="113" t="s">
        <v>297</v>
      </c>
      <c r="R1712" s="37" t="s">
        <v>150</v>
      </c>
    </row>
    <row r="1713" spans="17:18">
      <c r="Q1713" s="113" t="s">
        <v>297</v>
      </c>
      <c r="R1713" s="37" t="s">
        <v>151</v>
      </c>
    </row>
    <row r="1714" spans="17:18">
      <c r="Q1714" s="113" t="s">
        <v>297</v>
      </c>
      <c r="R1714" s="37" t="s">
        <v>152</v>
      </c>
    </row>
    <row r="1715" spans="17:18">
      <c r="Q1715" s="113" t="s">
        <v>297</v>
      </c>
      <c r="R1715" s="37" t="s">
        <v>153</v>
      </c>
    </row>
    <row r="1716" spans="17:18">
      <c r="Q1716" s="113" t="s">
        <v>297</v>
      </c>
      <c r="R1716" s="37" t="s">
        <v>154</v>
      </c>
    </row>
    <row r="1717" spans="17:18">
      <c r="Q1717" s="113" t="s">
        <v>297</v>
      </c>
      <c r="R1717" s="37" t="s">
        <v>155</v>
      </c>
    </row>
    <row r="1718" spans="17:18">
      <c r="Q1718" s="113" t="s">
        <v>297</v>
      </c>
      <c r="R1718" s="37" t="s">
        <v>156</v>
      </c>
    </row>
    <row r="1719" spans="17:18">
      <c r="Q1719" s="113" t="s">
        <v>297</v>
      </c>
      <c r="R1719" s="37" t="s">
        <v>157</v>
      </c>
    </row>
    <row r="1720" spans="17:18">
      <c r="Q1720" s="113" t="s">
        <v>297</v>
      </c>
      <c r="R1720" s="37" t="s">
        <v>158</v>
      </c>
    </row>
    <row r="1721" spans="17:18">
      <c r="Q1721" s="113" t="s">
        <v>297</v>
      </c>
      <c r="R1721" s="37" t="s">
        <v>159</v>
      </c>
    </row>
    <row r="1722" spans="17:18">
      <c r="Q1722" s="113" t="s">
        <v>297</v>
      </c>
      <c r="R1722" s="37" t="s">
        <v>160</v>
      </c>
    </row>
    <row r="1723" spans="17:18">
      <c r="Q1723" s="113" t="s">
        <v>297</v>
      </c>
      <c r="R1723" s="37" t="s">
        <v>161</v>
      </c>
    </row>
    <row r="1724" spans="17:18">
      <c r="Q1724" s="113" t="s">
        <v>297</v>
      </c>
      <c r="R1724" s="37" t="s">
        <v>162</v>
      </c>
    </row>
    <row r="1725" spans="17:18">
      <c r="Q1725" s="113" t="s">
        <v>297</v>
      </c>
      <c r="R1725" s="37" t="s">
        <v>163</v>
      </c>
    </row>
    <row r="1726" spans="17:18">
      <c r="Q1726" s="113" t="s">
        <v>297</v>
      </c>
      <c r="R1726" s="37" t="s">
        <v>164</v>
      </c>
    </row>
    <row r="1727" spans="17:18">
      <c r="Q1727" s="113" t="s">
        <v>297</v>
      </c>
      <c r="R1727" s="37" t="s">
        <v>165</v>
      </c>
    </row>
    <row r="1728" spans="17:18">
      <c r="Q1728" s="113" t="s">
        <v>297</v>
      </c>
      <c r="R1728" s="37" t="s">
        <v>166</v>
      </c>
    </row>
    <row r="1729" spans="17:18">
      <c r="Q1729" s="113" t="s">
        <v>297</v>
      </c>
      <c r="R1729" s="37" t="s">
        <v>167</v>
      </c>
    </row>
    <row r="1730" spans="17:18">
      <c r="Q1730" s="113" t="s">
        <v>297</v>
      </c>
      <c r="R1730" s="37" t="s">
        <v>168</v>
      </c>
    </row>
    <row r="1731" spans="17:18">
      <c r="Q1731" s="113" t="s">
        <v>297</v>
      </c>
      <c r="R1731" s="37" t="s">
        <v>169</v>
      </c>
    </row>
    <row r="1732" spans="17:18">
      <c r="Q1732" s="113" t="s">
        <v>297</v>
      </c>
      <c r="R1732" s="37" t="s">
        <v>170</v>
      </c>
    </row>
    <row r="1733" spans="17:18">
      <c r="Q1733" s="113" t="s">
        <v>297</v>
      </c>
      <c r="R1733" s="37" t="s">
        <v>171</v>
      </c>
    </row>
    <row r="1734" spans="17:18">
      <c r="Q1734" s="113" t="s">
        <v>297</v>
      </c>
      <c r="R1734" s="37" t="s">
        <v>172</v>
      </c>
    </row>
    <row r="1735" spans="17:18">
      <c r="Q1735" s="113" t="s">
        <v>297</v>
      </c>
      <c r="R1735" s="37" t="s">
        <v>173</v>
      </c>
    </row>
    <row r="1736" spans="17:18">
      <c r="Q1736" s="113" t="s">
        <v>297</v>
      </c>
      <c r="R1736" s="37" t="s">
        <v>174</v>
      </c>
    </row>
    <row r="1737" spans="17:18">
      <c r="Q1737" s="113" t="s">
        <v>297</v>
      </c>
      <c r="R1737" s="37" t="s">
        <v>175</v>
      </c>
    </row>
    <row r="1738" spans="17:18">
      <c r="Q1738" s="113" t="s">
        <v>297</v>
      </c>
      <c r="R1738" s="37" t="s">
        <v>176</v>
      </c>
    </row>
    <row r="1739" spans="17:18">
      <c r="Q1739" s="113" t="s">
        <v>297</v>
      </c>
      <c r="R1739" s="37" t="s">
        <v>177</v>
      </c>
    </row>
    <row r="1740" spans="17:18">
      <c r="Q1740" s="113" t="s">
        <v>297</v>
      </c>
      <c r="R1740" s="37" t="s">
        <v>178</v>
      </c>
    </row>
    <row r="1741" spans="17:18">
      <c r="Q1741" s="113" t="s">
        <v>297</v>
      </c>
      <c r="R1741" s="37" t="s">
        <v>179</v>
      </c>
    </row>
    <row r="1742" spans="17:18">
      <c r="Q1742" s="113" t="s">
        <v>297</v>
      </c>
      <c r="R1742" s="37" t="s">
        <v>180</v>
      </c>
    </row>
    <row r="1743" spans="17:18">
      <c r="Q1743" s="113" t="s">
        <v>297</v>
      </c>
      <c r="R1743" s="37" t="s">
        <v>181</v>
      </c>
    </row>
    <row r="1744" spans="17:18">
      <c r="Q1744" s="113" t="s">
        <v>297</v>
      </c>
      <c r="R1744" s="37" t="s">
        <v>182</v>
      </c>
    </row>
    <row r="1745" spans="17:18">
      <c r="Q1745" s="113" t="s">
        <v>297</v>
      </c>
      <c r="R1745" s="37" t="s">
        <v>183</v>
      </c>
    </row>
    <row r="1746" spans="17:18">
      <c r="Q1746" s="113" t="s">
        <v>297</v>
      </c>
      <c r="R1746" s="37" t="s">
        <v>184</v>
      </c>
    </row>
    <row r="1747" spans="17:18">
      <c r="Q1747" s="113" t="s">
        <v>297</v>
      </c>
      <c r="R1747" s="37" t="s">
        <v>185</v>
      </c>
    </row>
    <row r="1748" spans="17:18">
      <c r="Q1748" s="113" t="s">
        <v>297</v>
      </c>
      <c r="R1748" s="37" t="s">
        <v>186</v>
      </c>
    </row>
    <row r="1749" spans="17:18">
      <c r="Q1749" s="113" t="s">
        <v>297</v>
      </c>
      <c r="R1749" s="37" t="s">
        <v>187</v>
      </c>
    </row>
    <row r="1750" spans="17:18">
      <c r="Q1750" s="113" t="s">
        <v>297</v>
      </c>
      <c r="R1750" s="37" t="s">
        <v>188</v>
      </c>
    </row>
    <row r="1751" spans="17:18">
      <c r="Q1751" s="113" t="s">
        <v>297</v>
      </c>
      <c r="R1751" s="37" t="s">
        <v>189</v>
      </c>
    </row>
    <row r="1752" spans="17:18">
      <c r="Q1752" s="113" t="s">
        <v>297</v>
      </c>
      <c r="R1752" s="37" t="s">
        <v>190</v>
      </c>
    </row>
    <row r="1753" spans="17:18">
      <c r="Q1753" s="113" t="s">
        <v>297</v>
      </c>
      <c r="R1753" s="37" t="s">
        <v>191</v>
      </c>
    </row>
    <row r="1754" spans="17:18">
      <c r="Q1754" s="113" t="s">
        <v>297</v>
      </c>
      <c r="R1754" s="37" t="s">
        <v>192</v>
      </c>
    </row>
    <row r="1755" spans="17:18">
      <c r="Q1755" s="113" t="s">
        <v>297</v>
      </c>
      <c r="R1755" s="37" t="s">
        <v>193</v>
      </c>
    </row>
    <row r="1756" spans="17:18">
      <c r="Q1756" s="113" t="s">
        <v>297</v>
      </c>
      <c r="R1756" s="37" t="s">
        <v>194</v>
      </c>
    </row>
    <row r="1757" spans="17:18">
      <c r="Q1757" s="113" t="s">
        <v>297</v>
      </c>
      <c r="R1757" s="37" t="s">
        <v>195</v>
      </c>
    </row>
    <row r="1758" spans="17:18">
      <c r="Q1758" s="113" t="s">
        <v>297</v>
      </c>
      <c r="R1758" s="37" t="s">
        <v>196</v>
      </c>
    </row>
    <row r="1759" spans="17:18">
      <c r="Q1759" s="113" t="s">
        <v>297</v>
      </c>
      <c r="R1759" s="37" t="s">
        <v>197</v>
      </c>
    </row>
    <row r="1760" spans="17:18">
      <c r="Q1760" s="113" t="s">
        <v>297</v>
      </c>
      <c r="R1760" s="37" t="s">
        <v>198</v>
      </c>
    </row>
    <row r="1761" spans="17:18">
      <c r="Q1761" s="113" t="s">
        <v>297</v>
      </c>
      <c r="R1761" s="37" t="s">
        <v>199</v>
      </c>
    </row>
    <row r="1762" spans="17:18">
      <c r="Q1762" s="113" t="s">
        <v>297</v>
      </c>
      <c r="R1762" s="37" t="s">
        <v>200</v>
      </c>
    </row>
    <row r="1763" spans="17:18">
      <c r="Q1763" s="113" t="s">
        <v>297</v>
      </c>
      <c r="R1763" s="37" t="s">
        <v>201</v>
      </c>
    </row>
    <row r="1764" spans="17:18">
      <c r="Q1764" s="113" t="s">
        <v>297</v>
      </c>
      <c r="R1764" s="37" t="s">
        <v>202</v>
      </c>
    </row>
    <row r="1765" spans="17:18">
      <c r="Q1765" s="113" t="s">
        <v>297</v>
      </c>
      <c r="R1765" s="37" t="s">
        <v>203</v>
      </c>
    </row>
    <row r="1766" spans="17:18">
      <c r="Q1766" s="113" t="s">
        <v>297</v>
      </c>
      <c r="R1766" s="37" t="s">
        <v>204</v>
      </c>
    </row>
    <row r="1767" spans="17:18">
      <c r="Q1767" s="113" t="s">
        <v>297</v>
      </c>
      <c r="R1767" s="37" t="s">
        <v>205</v>
      </c>
    </row>
    <row r="1768" spans="17:18">
      <c r="Q1768" s="113" t="s">
        <v>297</v>
      </c>
      <c r="R1768" s="37" t="s">
        <v>206</v>
      </c>
    </row>
    <row r="1769" spans="17:18">
      <c r="Q1769" s="113" t="s">
        <v>297</v>
      </c>
      <c r="R1769" s="37" t="s">
        <v>207</v>
      </c>
    </row>
    <row r="1770" spans="17:18">
      <c r="Q1770" s="113" t="s">
        <v>297</v>
      </c>
      <c r="R1770" s="37" t="s">
        <v>208</v>
      </c>
    </row>
    <row r="1771" spans="17:18">
      <c r="Q1771" s="113" t="s">
        <v>297</v>
      </c>
      <c r="R1771" s="37" t="s">
        <v>209</v>
      </c>
    </row>
    <row r="1772" spans="17:18">
      <c r="Q1772" s="113" t="s">
        <v>297</v>
      </c>
      <c r="R1772" s="37" t="s">
        <v>210</v>
      </c>
    </row>
    <row r="1773" spans="17:18">
      <c r="Q1773" s="113" t="s">
        <v>297</v>
      </c>
      <c r="R1773" s="37" t="s">
        <v>211</v>
      </c>
    </row>
    <row r="1774" spans="17:18">
      <c r="Q1774" s="113" t="s">
        <v>297</v>
      </c>
      <c r="R1774" s="37" t="s">
        <v>212</v>
      </c>
    </row>
    <row r="1775" spans="17:18">
      <c r="Q1775" s="113" t="s">
        <v>297</v>
      </c>
      <c r="R1775" s="37" t="s">
        <v>213</v>
      </c>
    </row>
    <row r="1776" spans="17:18">
      <c r="Q1776" s="113" t="s">
        <v>297</v>
      </c>
      <c r="R1776" s="37" t="s">
        <v>214</v>
      </c>
    </row>
    <row r="1777" spans="17:18">
      <c r="Q1777" s="113" t="s">
        <v>297</v>
      </c>
      <c r="R1777" s="37" t="s">
        <v>215</v>
      </c>
    </row>
    <row r="1778" spans="17:18">
      <c r="Q1778" s="113" t="s">
        <v>297</v>
      </c>
      <c r="R1778" s="37" t="s">
        <v>216</v>
      </c>
    </row>
    <row r="1779" spans="17:18">
      <c r="Q1779" s="113" t="s">
        <v>297</v>
      </c>
      <c r="R1779" s="37" t="s">
        <v>217</v>
      </c>
    </row>
    <row r="1780" spans="17:18">
      <c r="Q1780" s="113" t="s">
        <v>297</v>
      </c>
      <c r="R1780" s="37" t="s">
        <v>218</v>
      </c>
    </row>
    <row r="1781" spans="17:18">
      <c r="Q1781" s="113" t="s">
        <v>297</v>
      </c>
      <c r="R1781" s="37" t="s">
        <v>219</v>
      </c>
    </row>
    <row r="1782" spans="17:18">
      <c r="Q1782" s="113" t="s">
        <v>297</v>
      </c>
      <c r="R1782" s="37" t="s">
        <v>220</v>
      </c>
    </row>
    <row r="1783" spans="17:18">
      <c r="Q1783" s="113" t="s">
        <v>297</v>
      </c>
      <c r="R1783" s="37" t="s">
        <v>221</v>
      </c>
    </row>
    <row r="1784" spans="17:18">
      <c r="Q1784" s="113" t="s">
        <v>297</v>
      </c>
      <c r="R1784" s="37" t="s">
        <v>222</v>
      </c>
    </row>
    <row r="1785" spans="17:18">
      <c r="Q1785" s="113" t="s">
        <v>297</v>
      </c>
      <c r="R1785" s="37" t="s">
        <v>223</v>
      </c>
    </row>
    <row r="1786" spans="17:18">
      <c r="Q1786" s="113" t="s">
        <v>297</v>
      </c>
      <c r="R1786" s="37" t="s">
        <v>224</v>
      </c>
    </row>
    <row r="1787" spans="17:18">
      <c r="Q1787" s="113" t="s">
        <v>297</v>
      </c>
      <c r="R1787" s="37" t="s">
        <v>225</v>
      </c>
    </row>
    <row r="1788" spans="17:18">
      <c r="Q1788" s="113" t="s">
        <v>297</v>
      </c>
      <c r="R1788" s="37" t="s">
        <v>226</v>
      </c>
    </row>
    <row r="1789" spans="17:18">
      <c r="Q1789" s="113" t="s">
        <v>297</v>
      </c>
      <c r="R1789" s="37" t="s">
        <v>227</v>
      </c>
    </row>
    <row r="1790" spans="17:18">
      <c r="Q1790" s="113" t="s">
        <v>297</v>
      </c>
      <c r="R1790" s="37" t="s">
        <v>228</v>
      </c>
    </row>
    <row r="1791" spans="17:18">
      <c r="Q1791" s="113" t="s">
        <v>297</v>
      </c>
      <c r="R1791" s="37" t="s">
        <v>229</v>
      </c>
    </row>
    <row r="1792" spans="17:18">
      <c r="Q1792" s="113" t="s">
        <v>297</v>
      </c>
      <c r="R1792" s="37" t="s">
        <v>230</v>
      </c>
    </row>
    <row r="1793" spans="17:19">
      <c r="Q1793" s="113" t="s">
        <v>297</v>
      </c>
      <c r="R1793" s="37" t="s">
        <v>231</v>
      </c>
    </row>
    <row r="1794" spans="17:19">
      <c r="Q1794" s="107" t="s">
        <v>298</v>
      </c>
      <c r="R1794" s="112" t="s">
        <v>34</v>
      </c>
      <c r="S1794" s="114">
        <v>167.22</v>
      </c>
    </row>
    <row r="1795" spans="17:19">
      <c r="Q1795" s="107" t="s">
        <v>298</v>
      </c>
      <c r="R1795" s="112" t="s">
        <v>33</v>
      </c>
      <c r="S1795" s="114">
        <v>167.22</v>
      </c>
    </row>
    <row r="1796" spans="17:19">
      <c r="Q1796" s="107" t="s">
        <v>298</v>
      </c>
      <c r="R1796" s="112" t="s">
        <v>35</v>
      </c>
      <c r="S1796" s="114">
        <v>167.22</v>
      </c>
    </row>
    <row r="1797" spans="17:19">
      <c r="Q1797" s="107" t="s">
        <v>298</v>
      </c>
      <c r="R1797" s="112" t="s">
        <v>36</v>
      </c>
      <c r="S1797" s="114">
        <v>167.22</v>
      </c>
    </row>
    <row r="1798" spans="17:19">
      <c r="Q1798" s="107" t="s">
        <v>298</v>
      </c>
      <c r="R1798" s="112" t="s">
        <v>37</v>
      </c>
      <c r="S1798" s="114">
        <v>167.22</v>
      </c>
    </row>
    <row r="1799" spans="17:19">
      <c r="Q1799" s="107" t="s">
        <v>298</v>
      </c>
      <c r="R1799" s="112" t="s">
        <v>38</v>
      </c>
      <c r="S1799" s="114">
        <v>167.22</v>
      </c>
    </row>
    <row r="1800" spans="17:19">
      <c r="Q1800" s="107" t="s">
        <v>298</v>
      </c>
      <c r="R1800" s="112" t="s">
        <v>39</v>
      </c>
      <c r="S1800" s="114">
        <v>167.22</v>
      </c>
    </row>
    <row r="1801" spans="17:19">
      <c r="Q1801" s="107" t="s">
        <v>298</v>
      </c>
      <c r="R1801" s="112" t="s">
        <v>40</v>
      </c>
      <c r="S1801" s="114">
        <v>167.22</v>
      </c>
    </row>
    <row r="1802" spans="17:19">
      <c r="Q1802" s="107" t="s">
        <v>298</v>
      </c>
      <c r="R1802" s="112" t="s">
        <v>41</v>
      </c>
      <c r="S1802" s="114">
        <v>167.22</v>
      </c>
    </row>
    <row r="1803" spans="17:19">
      <c r="Q1803" s="107" t="s">
        <v>298</v>
      </c>
      <c r="R1803" s="112" t="s">
        <v>42</v>
      </c>
      <c r="S1803" s="114">
        <v>167.22</v>
      </c>
    </row>
    <row r="1804" spans="17:19">
      <c r="Q1804" s="107" t="s">
        <v>298</v>
      </c>
      <c r="R1804" s="112" t="s">
        <v>43</v>
      </c>
      <c r="S1804" s="114">
        <v>167.22</v>
      </c>
    </row>
    <row r="1805" spans="17:19">
      <c r="Q1805" s="107" t="s">
        <v>298</v>
      </c>
      <c r="R1805" s="112" t="s">
        <v>44</v>
      </c>
      <c r="S1805" s="114">
        <v>167.22</v>
      </c>
    </row>
    <row r="1806" spans="17:19">
      <c r="Q1806" s="107" t="s">
        <v>298</v>
      </c>
      <c r="R1806" s="112" t="s">
        <v>45</v>
      </c>
      <c r="S1806" s="114">
        <v>167.22</v>
      </c>
    </row>
    <row r="1807" spans="17:19">
      <c r="Q1807" s="107" t="s">
        <v>298</v>
      </c>
      <c r="R1807" s="112" t="s">
        <v>46</v>
      </c>
      <c r="S1807" s="114">
        <v>167.22</v>
      </c>
    </row>
    <row r="1808" spans="17:19">
      <c r="Q1808" s="107" t="s">
        <v>298</v>
      </c>
      <c r="R1808" s="112" t="s">
        <v>47</v>
      </c>
      <c r="S1808" s="114">
        <v>167.22</v>
      </c>
    </row>
    <row r="1809" spans="17:19">
      <c r="Q1809" s="107" t="s">
        <v>298</v>
      </c>
      <c r="R1809" s="112" t="s">
        <v>48</v>
      </c>
      <c r="S1809" s="114">
        <v>167.22</v>
      </c>
    </row>
    <row r="1810" spans="17:19">
      <c r="Q1810" s="107" t="s">
        <v>298</v>
      </c>
      <c r="R1810" s="112" t="s">
        <v>49</v>
      </c>
      <c r="S1810" s="114">
        <v>167.22</v>
      </c>
    </row>
    <row r="1811" spans="17:19">
      <c r="Q1811" s="107" t="s">
        <v>298</v>
      </c>
      <c r="R1811" s="112" t="s">
        <v>50</v>
      </c>
      <c r="S1811" s="114">
        <v>167.22</v>
      </c>
    </row>
    <row r="1812" spans="17:19">
      <c r="Q1812" s="107" t="s">
        <v>298</v>
      </c>
      <c r="R1812" s="112" t="s">
        <v>51</v>
      </c>
      <c r="S1812" s="114">
        <v>167.22</v>
      </c>
    </row>
    <row r="1813" spans="17:19">
      <c r="Q1813" s="107" t="s">
        <v>298</v>
      </c>
      <c r="R1813" s="112" t="s">
        <v>52</v>
      </c>
      <c r="S1813" s="114">
        <v>167.22</v>
      </c>
    </row>
    <row r="1814" spans="17:19">
      <c r="Q1814" s="107" t="s">
        <v>298</v>
      </c>
      <c r="R1814" s="112" t="s">
        <v>53</v>
      </c>
      <c r="S1814" s="114">
        <v>167.22</v>
      </c>
    </row>
    <row r="1815" spans="17:19">
      <c r="Q1815" s="107" t="s">
        <v>298</v>
      </c>
      <c r="R1815" s="112" t="s">
        <v>54</v>
      </c>
      <c r="S1815" s="114">
        <v>167.22</v>
      </c>
    </row>
    <row r="1816" spans="17:19">
      <c r="Q1816" s="107" t="s">
        <v>298</v>
      </c>
      <c r="R1816" s="112" t="s">
        <v>55</v>
      </c>
      <c r="S1816" s="114">
        <v>167.22</v>
      </c>
    </row>
    <row r="1817" spans="17:19">
      <c r="Q1817" s="107" t="s">
        <v>298</v>
      </c>
      <c r="R1817" s="112" t="s">
        <v>56</v>
      </c>
      <c r="S1817" s="114">
        <v>167.22</v>
      </c>
    </row>
    <row r="1818" spans="17:19">
      <c r="Q1818" s="107" t="s">
        <v>298</v>
      </c>
      <c r="R1818" s="112" t="s">
        <v>57</v>
      </c>
      <c r="S1818" s="114">
        <v>167.22</v>
      </c>
    </row>
    <row r="1819" spans="17:19">
      <c r="Q1819" s="107" t="s">
        <v>298</v>
      </c>
      <c r="R1819" s="112" t="s">
        <v>58</v>
      </c>
      <c r="S1819" s="114">
        <v>167.22</v>
      </c>
    </row>
    <row r="1820" spans="17:19">
      <c r="Q1820" s="107" t="s">
        <v>298</v>
      </c>
      <c r="R1820" s="112" t="s">
        <v>59</v>
      </c>
      <c r="S1820" s="114">
        <v>167.22</v>
      </c>
    </row>
    <row r="1821" spans="17:19">
      <c r="Q1821" s="107" t="s">
        <v>298</v>
      </c>
      <c r="R1821" s="112" t="s">
        <v>60</v>
      </c>
      <c r="S1821" s="114">
        <v>167.22</v>
      </c>
    </row>
    <row r="1822" spans="17:19">
      <c r="Q1822" s="107" t="s">
        <v>298</v>
      </c>
      <c r="R1822" s="112" t="s">
        <v>61</v>
      </c>
      <c r="S1822" s="114">
        <v>167.22</v>
      </c>
    </row>
    <row r="1823" spans="17:19">
      <c r="Q1823" s="107" t="s">
        <v>298</v>
      </c>
      <c r="R1823" s="112" t="s">
        <v>62</v>
      </c>
      <c r="S1823" s="114">
        <v>167.22</v>
      </c>
    </row>
    <row r="1824" spans="17:19">
      <c r="Q1824" s="107" t="s">
        <v>298</v>
      </c>
      <c r="R1824" s="112" t="s">
        <v>63</v>
      </c>
      <c r="S1824" s="114">
        <v>167.22</v>
      </c>
    </row>
    <row r="1825" spans="17:19">
      <c r="Q1825" s="107" t="s">
        <v>298</v>
      </c>
      <c r="R1825" s="112" t="s">
        <v>64</v>
      </c>
      <c r="S1825" s="114">
        <v>167.22</v>
      </c>
    </row>
    <row r="1826" spans="17:19">
      <c r="Q1826" s="107" t="s">
        <v>298</v>
      </c>
      <c r="R1826" s="112" t="s">
        <v>65</v>
      </c>
      <c r="S1826" s="114">
        <v>167.22</v>
      </c>
    </row>
    <row r="1827" spans="17:19">
      <c r="Q1827" s="107" t="s">
        <v>298</v>
      </c>
      <c r="R1827" s="112" t="s">
        <v>66</v>
      </c>
      <c r="S1827" s="114">
        <v>167.22</v>
      </c>
    </row>
    <row r="1828" spans="17:19">
      <c r="Q1828" s="107" t="s">
        <v>298</v>
      </c>
      <c r="R1828" s="112" t="s">
        <v>67</v>
      </c>
      <c r="S1828" s="114">
        <v>167.22</v>
      </c>
    </row>
    <row r="1829" spans="17:19">
      <c r="Q1829" s="107" t="s">
        <v>298</v>
      </c>
      <c r="R1829" s="112" t="s">
        <v>68</v>
      </c>
      <c r="S1829" s="114">
        <v>167.22</v>
      </c>
    </row>
    <row r="1830" spans="17:19">
      <c r="Q1830" s="107" t="s">
        <v>298</v>
      </c>
      <c r="R1830" s="112" t="s">
        <v>69</v>
      </c>
      <c r="S1830" s="114">
        <v>167.22</v>
      </c>
    </row>
    <row r="1831" spans="17:19">
      <c r="Q1831" s="107" t="s">
        <v>298</v>
      </c>
      <c r="R1831" s="112" t="s">
        <v>70</v>
      </c>
      <c r="S1831" s="114">
        <v>167.22</v>
      </c>
    </row>
    <row r="1832" spans="17:19">
      <c r="Q1832" s="107" t="s">
        <v>298</v>
      </c>
      <c r="R1832" s="112" t="s">
        <v>71</v>
      </c>
      <c r="S1832" s="114">
        <v>167.22</v>
      </c>
    </row>
    <row r="1833" spans="17:19">
      <c r="Q1833" s="107" t="s">
        <v>298</v>
      </c>
      <c r="R1833" s="112" t="s">
        <v>72</v>
      </c>
      <c r="S1833" s="114">
        <v>167.22</v>
      </c>
    </row>
    <row r="1834" spans="17:19">
      <c r="Q1834" s="107" t="s">
        <v>298</v>
      </c>
      <c r="R1834" s="112" t="s">
        <v>73</v>
      </c>
      <c r="S1834" s="114">
        <v>167.22</v>
      </c>
    </row>
    <row r="1835" spans="17:19">
      <c r="Q1835" s="107" t="s">
        <v>298</v>
      </c>
      <c r="R1835" s="112" t="s">
        <v>74</v>
      </c>
      <c r="S1835" s="114">
        <v>167.22</v>
      </c>
    </row>
    <row r="1836" spans="17:19">
      <c r="Q1836" s="107" t="s">
        <v>298</v>
      </c>
      <c r="R1836" s="112" t="s">
        <v>75</v>
      </c>
      <c r="S1836" s="114">
        <v>167.22</v>
      </c>
    </row>
    <row r="1837" spans="17:19">
      <c r="Q1837" s="107" t="s">
        <v>298</v>
      </c>
      <c r="R1837" s="112" t="s">
        <v>76</v>
      </c>
      <c r="S1837" s="114">
        <v>167.22</v>
      </c>
    </row>
    <row r="1838" spans="17:19">
      <c r="Q1838" s="107" t="s">
        <v>298</v>
      </c>
      <c r="R1838" s="112" t="s">
        <v>77</v>
      </c>
      <c r="S1838" s="114">
        <v>167.22</v>
      </c>
    </row>
    <row r="1839" spans="17:19">
      <c r="Q1839" s="107" t="s">
        <v>298</v>
      </c>
      <c r="R1839" s="112" t="s">
        <v>78</v>
      </c>
      <c r="S1839" s="114">
        <v>167.22</v>
      </c>
    </row>
    <row r="1840" spans="17:19">
      <c r="Q1840" s="107" t="s">
        <v>298</v>
      </c>
      <c r="R1840" s="112" t="s">
        <v>79</v>
      </c>
      <c r="S1840" s="114">
        <v>167.22</v>
      </c>
    </row>
    <row r="1841" spans="17:19">
      <c r="Q1841" s="107" t="s">
        <v>298</v>
      </c>
      <c r="R1841" s="112" t="s">
        <v>80</v>
      </c>
      <c r="S1841" s="114">
        <v>167.22</v>
      </c>
    </row>
    <row r="1842" spans="17:19">
      <c r="Q1842" s="107" t="s">
        <v>298</v>
      </c>
      <c r="R1842" s="112" t="s">
        <v>81</v>
      </c>
      <c r="S1842" s="114">
        <v>167.22</v>
      </c>
    </row>
    <row r="1843" spans="17:19">
      <c r="Q1843" s="107" t="s">
        <v>298</v>
      </c>
      <c r="R1843" s="112" t="s">
        <v>83</v>
      </c>
      <c r="S1843" s="114">
        <v>167.22</v>
      </c>
    </row>
    <row r="1844" spans="17:19">
      <c r="Q1844" s="107" t="s">
        <v>298</v>
      </c>
      <c r="R1844" s="112" t="s">
        <v>84</v>
      </c>
      <c r="S1844" s="114">
        <v>167.22</v>
      </c>
    </row>
    <row r="1845" spans="17:19">
      <c r="Q1845" s="107" t="s">
        <v>298</v>
      </c>
      <c r="R1845" s="112" t="s">
        <v>85</v>
      </c>
      <c r="S1845" s="114">
        <v>167.22</v>
      </c>
    </row>
    <row r="1846" spans="17:19">
      <c r="Q1846" s="107" t="s">
        <v>298</v>
      </c>
      <c r="R1846" s="112" t="s">
        <v>86</v>
      </c>
      <c r="S1846" s="114">
        <v>167.22</v>
      </c>
    </row>
    <row r="1847" spans="17:19">
      <c r="Q1847" s="107" t="s">
        <v>298</v>
      </c>
      <c r="R1847" s="112" t="s">
        <v>87</v>
      </c>
      <c r="S1847" s="114">
        <v>167.22</v>
      </c>
    </row>
    <row r="1848" spans="17:19">
      <c r="Q1848" s="107" t="s">
        <v>298</v>
      </c>
      <c r="R1848" s="112" t="s">
        <v>88</v>
      </c>
      <c r="S1848" s="114">
        <v>167.22</v>
      </c>
    </row>
    <row r="1849" spans="17:19">
      <c r="Q1849" s="107" t="s">
        <v>298</v>
      </c>
      <c r="R1849" s="112" t="s">
        <v>89</v>
      </c>
      <c r="S1849" s="114">
        <v>167.22</v>
      </c>
    </row>
    <row r="1850" spans="17:19">
      <c r="Q1850" s="107" t="s">
        <v>298</v>
      </c>
      <c r="R1850" s="112" t="s">
        <v>90</v>
      </c>
      <c r="S1850" s="114">
        <v>167.22</v>
      </c>
    </row>
    <row r="1851" spans="17:19">
      <c r="Q1851" s="107" t="s">
        <v>298</v>
      </c>
      <c r="R1851" s="112" t="s">
        <v>91</v>
      </c>
      <c r="S1851" s="114">
        <v>167.22</v>
      </c>
    </row>
    <row r="1852" spans="17:19">
      <c r="Q1852" s="107" t="s">
        <v>298</v>
      </c>
      <c r="R1852" s="112" t="s">
        <v>82</v>
      </c>
      <c r="S1852" s="114">
        <v>167.22</v>
      </c>
    </row>
    <row r="1853" spans="17:19">
      <c r="Q1853" s="107" t="s">
        <v>298</v>
      </c>
      <c r="R1853" s="112" t="s">
        <v>92</v>
      </c>
      <c r="S1853" s="114">
        <v>167.22</v>
      </c>
    </row>
    <row r="1854" spans="17:19">
      <c r="Q1854" s="107" t="s">
        <v>298</v>
      </c>
      <c r="R1854" s="112" t="s">
        <v>93</v>
      </c>
      <c r="S1854" s="114">
        <v>167.22</v>
      </c>
    </row>
    <row r="1855" spans="17:19">
      <c r="Q1855" s="107" t="s">
        <v>298</v>
      </c>
      <c r="R1855" s="112" t="s">
        <v>235</v>
      </c>
      <c r="S1855" s="114">
        <v>167.22</v>
      </c>
    </row>
    <row r="1856" spans="17:19">
      <c r="Q1856" s="107" t="s">
        <v>298</v>
      </c>
      <c r="R1856" s="112" t="s">
        <v>95</v>
      </c>
      <c r="S1856" s="114">
        <v>167.22</v>
      </c>
    </row>
    <row r="1857" spans="17:19">
      <c r="Q1857" s="107" t="s">
        <v>298</v>
      </c>
      <c r="R1857" s="112" t="s">
        <v>96</v>
      </c>
      <c r="S1857" s="114">
        <v>167.22</v>
      </c>
    </row>
    <row r="1858" spans="17:19">
      <c r="Q1858" s="107" t="s">
        <v>298</v>
      </c>
      <c r="R1858" s="112" t="s">
        <v>97</v>
      </c>
      <c r="S1858" s="114">
        <v>167.22</v>
      </c>
    </row>
    <row r="1859" spans="17:19">
      <c r="Q1859" s="107" t="s">
        <v>298</v>
      </c>
      <c r="R1859" s="112" t="s">
        <v>98</v>
      </c>
      <c r="S1859" s="114">
        <v>167.22</v>
      </c>
    </row>
    <row r="1860" spans="17:19">
      <c r="Q1860" s="107" t="s">
        <v>298</v>
      </c>
      <c r="R1860" s="112" t="s">
        <v>99</v>
      </c>
      <c r="S1860" s="114">
        <v>167.22</v>
      </c>
    </row>
    <row r="1861" spans="17:19">
      <c r="Q1861" s="107" t="s">
        <v>298</v>
      </c>
      <c r="R1861" s="112" t="s">
        <v>100</v>
      </c>
      <c r="S1861" s="114">
        <v>167.22</v>
      </c>
    </row>
    <row r="1862" spans="17:19">
      <c r="Q1862" s="107" t="s">
        <v>298</v>
      </c>
      <c r="R1862" s="112" t="s">
        <v>101</v>
      </c>
      <c r="S1862" s="114">
        <v>167.22</v>
      </c>
    </row>
    <row r="1863" spans="17:19">
      <c r="Q1863" s="107" t="s">
        <v>298</v>
      </c>
      <c r="R1863" s="112" t="s">
        <v>102</v>
      </c>
      <c r="S1863" s="114">
        <v>167.22</v>
      </c>
    </row>
    <row r="1864" spans="17:19">
      <c r="Q1864" s="107" t="s">
        <v>298</v>
      </c>
      <c r="R1864" s="112" t="s">
        <v>103</v>
      </c>
      <c r="S1864" s="114">
        <v>167.22</v>
      </c>
    </row>
    <row r="1865" spans="17:19">
      <c r="Q1865" s="107" t="s">
        <v>298</v>
      </c>
      <c r="R1865" s="112" t="s">
        <v>104</v>
      </c>
      <c r="S1865" s="114">
        <v>167.22</v>
      </c>
    </row>
    <row r="1866" spans="17:19">
      <c r="Q1866" s="107" t="s">
        <v>298</v>
      </c>
      <c r="R1866" s="112" t="s">
        <v>105</v>
      </c>
      <c r="S1866" s="114">
        <v>167.22</v>
      </c>
    </row>
    <row r="1867" spans="17:19">
      <c r="Q1867" s="107" t="s">
        <v>298</v>
      </c>
      <c r="R1867" s="112" t="s">
        <v>106</v>
      </c>
      <c r="S1867" s="114">
        <v>167.22</v>
      </c>
    </row>
    <row r="1868" spans="17:19">
      <c r="Q1868" s="107" t="s">
        <v>298</v>
      </c>
      <c r="R1868" s="112" t="s">
        <v>107</v>
      </c>
      <c r="S1868" s="114">
        <v>167.22</v>
      </c>
    </row>
    <row r="1869" spans="17:19">
      <c r="Q1869" s="107" t="s">
        <v>298</v>
      </c>
      <c r="R1869" s="112" t="s">
        <v>108</v>
      </c>
      <c r="S1869" s="114">
        <v>167.22</v>
      </c>
    </row>
    <row r="1870" spans="17:19">
      <c r="Q1870" s="107" t="s">
        <v>298</v>
      </c>
      <c r="R1870" s="112" t="s">
        <v>109</v>
      </c>
      <c r="S1870" s="114">
        <v>167.22</v>
      </c>
    </row>
    <row r="1871" spans="17:19">
      <c r="Q1871" s="107" t="s">
        <v>298</v>
      </c>
      <c r="R1871" s="112" t="s">
        <v>110</v>
      </c>
      <c r="S1871" s="114">
        <v>167.22</v>
      </c>
    </row>
    <row r="1872" spans="17:19">
      <c r="Q1872" s="107" t="s">
        <v>298</v>
      </c>
      <c r="R1872" s="112" t="s">
        <v>111</v>
      </c>
      <c r="S1872" s="114">
        <v>167.22</v>
      </c>
    </row>
    <row r="1873" spans="17:19">
      <c r="Q1873" s="107" t="s">
        <v>298</v>
      </c>
      <c r="R1873" s="112" t="s">
        <v>112</v>
      </c>
      <c r="S1873" s="114">
        <v>167.22</v>
      </c>
    </row>
    <row r="1874" spans="17:19">
      <c r="Q1874" s="107" t="s">
        <v>298</v>
      </c>
      <c r="R1874" s="112" t="s">
        <v>113</v>
      </c>
      <c r="S1874" s="114">
        <v>167.22</v>
      </c>
    </row>
    <row r="1875" spans="17:19">
      <c r="Q1875" s="107" t="s">
        <v>298</v>
      </c>
      <c r="R1875" s="112" t="s">
        <v>114</v>
      </c>
      <c r="S1875" s="114">
        <v>167.22</v>
      </c>
    </row>
    <row r="1876" spans="17:19">
      <c r="Q1876" s="107" t="s">
        <v>298</v>
      </c>
      <c r="R1876" s="112" t="s">
        <v>115</v>
      </c>
      <c r="S1876" s="114">
        <v>167.22</v>
      </c>
    </row>
    <row r="1877" spans="17:19">
      <c r="Q1877" s="107" t="s">
        <v>298</v>
      </c>
      <c r="R1877" s="112" t="s">
        <v>116</v>
      </c>
      <c r="S1877" s="114">
        <v>167.22</v>
      </c>
    </row>
    <row r="1878" spans="17:19">
      <c r="Q1878" s="107" t="s">
        <v>298</v>
      </c>
      <c r="R1878" s="112" t="s">
        <v>117</v>
      </c>
      <c r="S1878" s="114">
        <v>167.22</v>
      </c>
    </row>
    <row r="1879" spans="17:19">
      <c r="Q1879" s="107" t="s">
        <v>298</v>
      </c>
      <c r="R1879" s="112" t="s">
        <v>118</v>
      </c>
      <c r="S1879" s="114">
        <v>167.22</v>
      </c>
    </row>
    <row r="1880" spans="17:19">
      <c r="Q1880" s="107" t="s">
        <v>298</v>
      </c>
      <c r="R1880" s="112" t="s">
        <v>119</v>
      </c>
      <c r="S1880" s="114">
        <v>167.22</v>
      </c>
    </row>
    <row r="1881" spans="17:19">
      <c r="Q1881" s="107" t="s">
        <v>298</v>
      </c>
      <c r="R1881" s="112" t="s">
        <v>120</v>
      </c>
      <c r="S1881" s="114">
        <v>167.22</v>
      </c>
    </row>
    <row r="1882" spans="17:19">
      <c r="Q1882" s="107" t="s">
        <v>298</v>
      </c>
      <c r="R1882" s="112" t="s">
        <v>121</v>
      </c>
      <c r="S1882" s="114">
        <v>167.22</v>
      </c>
    </row>
    <row r="1883" spans="17:19">
      <c r="Q1883" s="107" t="s">
        <v>298</v>
      </c>
      <c r="R1883" s="112" t="s">
        <v>122</v>
      </c>
      <c r="S1883" s="114">
        <v>167.22</v>
      </c>
    </row>
    <row r="1884" spans="17:19">
      <c r="Q1884" s="107" t="s">
        <v>298</v>
      </c>
      <c r="R1884" s="112" t="s">
        <v>123</v>
      </c>
      <c r="S1884" s="114">
        <v>167.22</v>
      </c>
    </row>
    <row r="1885" spans="17:19">
      <c r="Q1885" s="107" t="s">
        <v>298</v>
      </c>
      <c r="R1885" s="112" t="s">
        <v>124</v>
      </c>
      <c r="S1885" s="114">
        <v>167.22</v>
      </c>
    </row>
    <row r="1886" spans="17:19">
      <c r="Q1886" s="107" t="s">
        <v>298</v>
      </c>
      <c r="R1886" s="112" t="s">
        <v>125</v>
      </c>
      <c r="S1886" s="114">
        <v>167.22</v>
      </c>
    </row>
    <row r="1887" spans="17:19">
      <c r="Q1887" s="107" t="s">
        <v>298</v>
      </c>
      <c r="R1887" s="112" t="s">
        <v>126</v>
      </c>
      <c r="S1887" s="114">
        <v>167.22</v>
      </c>
    </row>
    <row r="1888" spans="17:19">
      <c r="Q1888" s="107" t="s">
        <v>298</v>
      </c>
      <c r="R1888" s="112" t="s">
        <v>127</v>
      </c>
      <c r="S1888" s="114">
        <v>167.22</v>
      </c>
    </row>
    <row r="1889" spans="17:19">
      <c r="Q1889" s="107" t="s">
        <v>298</v>
      </c>
      <c r="R1889" s="112" t="s">
        <v>128</v>
      </c>
      <c r="S1889" s="114">
        <v>167.22</v>
      </c>
    </row>
    <row r="1890" spans="17:19">
      <c r="Q1890" s="107" t="s">
        <v>298</v>
      </c>
      <c r="R1890" s="112" t="s">
        <v>129</v>
      </c>
      <c r="S1890" s="114">
        <v>167.22</v>
      </c>
    </row>
    <row r="1891" spans="17:19">
      <c r="Q1891" s="107" t="s">
        <v>298</v>
      </c>
      <c r="R1891" s="112" t="s">
        <v>130</v>
      </c>
      <c r="S1891" s="114">
        <v>167.22</v>
      </c>
    </row>
    <row r="1892" spans="17:19">
      <c r="Q1892" s="107" t="s">
        <v>298</v>
      </c>
      <c r="R1892" s="112" t="s">
        <v>131</v>
      </c>
      <c r="S1892" s="114">
        <v>167.22</v>
      </c>
    </row>
    <row r="1893" spans="17:19">
      <c r="Q1893" s="107" t="s">
        <v>298</v>
      </c>
      <c r="R1893" s="112" t="s">
        <v>132</v>
      </c>
      <c r="S1893" s="114">
        <v>167.22</v>
      </c>
    </row>
    <row r="1894" spans="17:19">
      <c r="Q1894" s="107" t="s">
        <v>298</v>
      </c>
      <c r="R1894" s="112" t="s">
        <v>133</v>
      </c>
      <c r="S1894" s="114">
        <v>167.22</v>
      </c>
    </row>
    <row r="1895" spans="17:19">
      <c r="Q1895" s="107" t="s">
        <v>298</v>
      </c>
      <c r="R1895" s="112" t="s">
        <v>134</v>
      </c>
      <c r="S1895" s="114">
        <v>167.22</v>
      </c>
    </row>
    <row r="1896" spans="17:19">
      <c r="Q1896" s="107" t="s">
        <v>298</v>
      </c>
      <c r="R1896" s="112" t="s">
        <v>135</v>
      </c>
      <c r="S1896" s="114">
        <v>167.22</v>
      </c>
    </row>
    <row r="1897" spans="17:19">
      <c r="Q1897" s="107" t="s">
        <v>298</v>
      </c>
      <c r="R1897" s="112" t="s">
        <v>136</v>
      </c>
      <c r="S1897" s="114">
        <v>167.22</v>
      </c>
    </row>
    <row r="1898" spans="17:19">
      <c r="Q1898" s="107" t="s">
        <v>298</v>
      </c>
      <c r="R1898" s="112" t="s">
        <v>137</v>
      </c>
      <c r="S1898" s="114">
        <v>167.22</v>
      </c>
    </row>
    <row r="1899" spans="17:19">
      <c r="Q1899" s="107" t="s">
        <v>298</v>
      </c>
      <c r="R1899" s="112" t="s">
        <v>138</v>
      </c>
      <c r="S1899" s="114">
        <v>167.22</v>
      </c>
    </row>
    <row r="1900" spans="17:19">
      <c r="Q1900" s="107" t="s">
        <v>298</v>
      </c>
      <c r="R1900" s="112" t="s">
        <v>139</v>
      </c>
      <c r="S1900" s="114">
        <v>167.22</v>
      </c>
    </row>
    <row r="1901" spans="17:19">
      <c r="Q1901" s="107" t="s">
        <v>298</v>
      </c>
      <c r="R1901" s="112" t="s">
        <v>140</v>
      </c>
      <c r="S1901" s="114">
        <v>167.22</v>
      </c>
    </row>
    <row r="1902" spans="17:19">
      <c r="Q1902" s="107" t="s">
        <v>298</v>
      </c>
      <c r="R1902" s="112" t="s">
        <v>141</v>
      </c>
      <c r="S1902" s="114">
        <v>167.22</v>
      </c>
    </row>
    <row r="1903" spans="17:19">
      <c r="Q1903" s="107" t="s">
        <v>298</v>
      </c>
      <c r="R1903" s="112" t="s">
        <v>142</v>
      </c>
      <c r="S1903" s="114">
        <v>167.22</v>
      </c>
    </row>
    <row r="1904" spans="17:19">
      <c r="Q1904" s="107" t="s">
        <v>298</v>
      </c>
      <c r="R1904" s="112" t="s">
        <v>143</v>
      </c>
      <c r="S1904" s="114">
        <v>167.22</v>
      </c>
    </row>
    <row r="1905" spans="17:19">
      <c r="Q1905" s="107" t="s">
        <v>298</v>
      </c>
      <c r="R1905" s="112" t="s">
        <v>144</v>
      </c>
      <c r="S1905" s="114">
        <v>167.22</v>
      </c>
    </row>
    <row r="1906" spans="17:19">
      <c r="Q1906" s="107" t="s">
        <v>298</v>
      </c>
      <c r="R1906" s="112" t="s">
        <v>145</v>
      </c>
      <c r="S1906" s="114">
        <v>167.22</v>
      </c>
    </row>
    <row r="1907" spans="17:19">
      <c r="Q1907" s="107" t="s">
        <v>298</v>
      </c>
      <c r="R1907" s="112" t="s">
        <v>146</v>
      </c>
      <c r="S1907" s="114">
        <v>167.22</v>
      </c>
    </row>
    <row r="1908" spans="17:19">
      <c r="Q1908" s="107" t="s">
        <v>298</v>
      </c>
      <c r="R1908" s="112" t="s">
        <v>147</v>
      </c>
      <c r="S1908" s="114">
        <v>167.22</v>
      </c>
    </row>
    <row r="1909" spans="17:19">
      <c r="Q1909" s="107" t="s">
        <v>298</v>
      </c>
      <c r="R1909" s="112" t="s">
        <v>148</v>
      </c>
      <c r="S1909" s="114">
        <v>167.22</v>
      </c>
    </row>
    <row r="1910" spans="17:19">
      <c r="Q1910" s="107" t="s">
        <v>298</v>
      </c>
      <c r="R1910" s="112" t="s">
        <v>149</v>
      </c>
      <c r="S1910" s="114">
        <v>167.22</v>
      </c>
    </row>
    <row r="1911" spans="17:19">
      <c r="Q1911" s="107" t="s">
        <v>298</v>
      </c>
      <c r="R1911" s="112" t="s">
        <v>150</v>
      </c>
      <c r="S1911" s="114">
        <v>167.22</v>
      </c>
    </row>
    <row r="1912" spans="17:19">
      <c r="Q1912" s="107" t="s">
        <v>298</v>
      </c>
      <c r="R1912" s="112" t="s">
        <v>151</v>
      </c>
      <c r="S1912" s="114">
        <v>167.22</v>
      </c>
    </row>
    <row r="1913" spans="17:19">
      <c r="Q1913" s="107" t="s">
        <v>298</v>
      </c>
      <c r="R1913" s="112" t="s">
        <v>152</v>
      </c>
      <c r="S1913" s="114">
        <v>167.22</v>
      </c>
    </row>
    <row r="1914" spans="17:19">
      <c r="Q1914" s="107" t="s">
        <v>298</v>
      </c>
      <c r="R1914" s="112" t="s">
        <v>153</v>
      </c>
      <c r="S1914" s="114">
        <v>167.22</v>
      </c>
    </row>
    <row r="1915" spans="17:19">
      <c r="Q1915" s="107" t="s">
        <v>298</v>
      </c>
      <c r="R1915" s="112" t="s">
        <v>154</v>
      </c>
      <c r="S1915" s="114">
        <v>167.22</v>
      </c>
    </row>
    <row r="1916" spans="17:19">
      <c r="Q1916" s="107" t="s">
        <v>298</v>
      </c>
      <c r="R1916" s="112" t="s">
        <v>155</v>
      </c>
      <c r="S1916" s="114">
        <v>167.22</v>
      </c>
    </row>
    <row r="1917" spans="17:19">
      <c r="Q1917" s="107" t="s">
        <v>298</v>
      </c>
      <c r="R1917" s="112" t="s">
        <v>156</v>
      </c>
      <c r="S1917" s="114">
        <v>167.22</v>
      </c>
    </row>
    <row r="1918" spans="17:19">
      <c r="Q1918" s="107" t="s">
        <v>298</v>
      </c>
      <c r="R1918" s="112" t="s">
        <v>157</v>
      </c>
      <c r="S1918" s="114">
        <v>167.22</v>
      </c>
    </row>
    <row r="1919" spans="17:19">
      <c r="Q1919" s="107" t="s">
        <v>298</v>
      </c>
      <c r="R1919" s="112" t="s">
        <v>158</v>
      </c>
      <c r="S1919" s="114">
        <v>167.22</v>
      </c>
    </row>
    <row r="1920" spans="17:19">
      <c r="Q1920" s="107" t="s">
        <v>298</v>
      </c>
      <c r="R1920" s="112" t="s">
        <v>159</v>
      </c>
      <c r="S1920" s="114">
        <v>167.22</v>
      </c>
    </row>
    <row r="1921" spans="17:19">
      <c r="Q1921" s="107" t="s">
        <v>298</v>
      </c>
      <c r="R1921" s="112" t="s">
        <v>160</v>
      </c>
      <c r="S1921" s="114">
        <v>167.22</v>
      </c>
    </row>
    <row r="1922" spans="17:19">
      <c r="Q1922" s="107" t="s">
        <v>298</v>
      </c>
      <c r="R1922" s="112" t="s">
        <v>161</v>
      </c>
      <c r="S1922" s="114">
        <v>167.22</v>
      </c>
    </row>
    <row r="1923" spans="17:19">
      <c r="Q1923" s="107" t="s">
        <v>298</v>
      </c>
      <c r="R1923" s="112" t="s">
        <v>162</v>
      </c>
      <c r="S1923" s="114">
        <v>167.22</v>
      </c>
    </row>
    <row r="1924" spans="17:19">
      <c r="Q1924" s="107" t="s">
        <v>298</v>
      </c>
      <c r="R1924" s="112" t="s">
        <v>163</v>
      </c>
      <c r="S1924" s="114">
        <v>167.22</v>
      </c>
    </row>
    <row r="1925" spans="17:19">
      <c r="Q1925" s="107" t="s">
        <v>298</v>
      </c>
      <c r="R1925" s="112" t="s">
        <v>164</v>
      </c>
      <c r="S1925" s="114">
        <v>167.22</v>
      </c>
    </row>
    <row r="1926" spans="17:19">
      <c r="Q1926" s="107" t="s">
        <v>298</v>
      </c>
      <c r="R1926" s="112" t="s">
        <v>165</v>
      </c>
      <c r="S1926" s="114">
        <v>167.22</v>
      </c>
    </row>
    <row r="1927" spans="17:19">
      <c r="Q1927" s="107" t="s">
        <v>298</v>
      </c>
      <c r="R1927" s="112" t="s">
        <v>166</v>
      </c>
      <c r="S1927" s="114">
        <v>167.22</v>
      </c>
    </row>
    <row r="1928" spans="17:19">
      <c r="Q1928" s="107" t="s">
        <v>298</v>
      </c>
      <c r="R1928" s="112" t="s">
        <v>167</v>
      </c>
      <c r="S1928" s="114">
        <v>167.22</v>
      </c>
    </row>
    <row r="1929" spans="17:19">
      <c r="Q1929" s="107" t="s">
        <v>298</v>
      </c>
      <c r="R1929" s="112" t="s">
        <v>168</v>
      </c>
      <c r="S1929" s="114">
        <v>167.22</v>
      </c>
    </row>
    <row r="1930" spans="17:19">
      <c r="Q1930" s="107" t="s">
        <v>298</v>
      </c>
      <c r="R1930" s="112" t="s">
        <v>169</v>
      </c>
      <c r="S1930" s="114">
        <v>167.22</v>
      </c>
    </row>
    <row r="1931" spans="17:19">
      <c r="Q1931" s="107" t="s">
        <v>298</v>
      </c>
      <c r="R1931" s="112" t="s">
        <v>170</v>
      </c>
      <c r="S1931" s="114">
        <v>167.22</v>
      </c>
    </row>
    <row r="1932" spans="17:19">
      <c r="Q1932" s="107" t="s">
        <v>298</v>
      </c>
      <c r="R1932" s="112" t="s">
        <v>171</v>
      </c>
      <c r="S1932" s="114">
        <v>167.22</v>
      </c>
    </row>
    <row r="1933" spans="17:19">
      <c r="Q1933" s="107" t="s">
        <v>298</v>
      </c>
      <c r="R1933" s="112" t="s">
        <v>172</v>
      </c>
      <c r="S1933" s="114">
        <v>167.22</v>
      </c>
    </row>
    <row r="1934" spans="17:19">
      <c r="Q1934" s="107" t="s">
        <v>298</v>
      </c>
      <c r="R1934" s="112" t="s">
        <v>173</v>
      </c>
      <c r="S1934" s="114">
        <v>167.22</v>
      </c>
    </row>
    <row r="1935" spans="17:19">
      <c r="Q1935" s="107" t="s">
        <v>298</v>
      </c>
      <c r="R1935" s="112" t="s">
        <v>174</v>
      </c>
      <c r="S1935" s="114">
        <v>167.22</v>
      </c>
    </row>
    <row r="1936" spans="17:19">
      <c r="Q1936" s="107" t="s">
        <v>298</v>
      </c>
      <c r="R1936" s="112" t="s">
        <v>175</v>
      </c>
      <c r="S1936" s="114">
        <v>167.22</v>
      </c>
    </row>
    <row r="1937" spans="17:19">
      <c r="Q1937" s="107" t="s">
        <v>298</v>
      </c>
      <c r="R1937" s="112" t="s">
        <v>176</v>
      </c>
      <c r="S1937" s="114">
        <v>167.22</v>
      </c>
    </row>
    <row r="1938" spans="17:19">
      <c r="Q1938" s="107" t="s">
        <v>298</v>
      </c>
      <c r="R1938" s="112" t="s">
        <v>177</v>
      </c>
      <c r="S1938" s="114">
        <v>167.22</v>
      </c>
    </row>
    <row r="1939" spans="17:19">
      <c r="Q1939" s="107" t="s">
        <v>298</v>
      </c>
      <c r="R1939" s="112" t="s">
        <v>178</v>
      </c>
      <c r="S1939" s="114">
        <v>167.22</v>
      </c>
    </row>
    <row r="1940" spans="17:19">
      <c r="Q1940" s="107" t="s">
        <v>298</v>
      </c>
      <c r="R1940" s="112" t="s">
        <v>179</v>
      </c>
      <c r="S1940" s="114">
        <v>167.22</v>
      </c>
    </row>
    <row r="1941" spans="17:19">
      <c r="Q1941" s="107" t="s">
        <v>298</v>
      </c>
      <c r="R1941" s="112" t="s">
        <v>180</v>
      </c>
      <c r="S1941" s="114">
        <v>167.22</v>
      </c>
    </row>
    <row r="1942" spans="17:19">
      <c r="Q1942" s="107" t="s">
        <v>298</v>
      </c>
      <c r="R1942" s="112" t="s">
        <v>181</v>
      </c>
      <c r="S1942" s="114">
        <v>167.22</v>
      </c>
    </row>
    <row r="1943" spans="17:19">
      <c r="Q1943" s="107" t="s">
        <v>298</v>
      </c>
      <c r="R1943" s="112" t="s">
        <v>182</v>
      </c>
      <c r="S1943" s="114">
        <v>167.22</v>
      </c>
    </row>
    <row r="1944" spans="17:19">
      <c r="Q1944" s="107" t="s">
        <v>298</v>
      </c>
      <c r="R1944" s="112" t="s">
        <v>183</v>
      </c>
      <c r="S1944" s="114">
        <v>167.22</v>
      </c>
    </row>
    <row r="1945" spans="17:19">
      <c r="Q1945" s="107" t="s">
        <v>298</v>
      </c>
      <c r="R1945" s="112" t="s">
        <v>184</v>
      </c>
      <c r="S1945" s="114">
        <v>167.22</v>
      </c>
    </row>
    <row r="1946" spans="17:19">
      <c r="Q1946" s="107" t="s">
        <v>298</v>
      </c>
      <c r="R1946" s="112" t="s">
        <v>185</v>
      </c>
      <c r="S1946" s="114">
        <v>167.22</v>
      </c>
    </row>
    <row r="1947" spans="17:19">
      <c r="Q1947" s="107" t="s">
        <v>298</v>
      </c>
      <c r="R1947" s="112" t="s">
        <v>186</v>
      </c>
      <c r="S1947" s="114">
        <v>167.22</v>
      </c>
    </row>
    <row r="1948" spans="17:19">
      <c r="Q1948" s="107" t="s">
        <v>298</v>
      </c>
      <c r="R1948" s="112" t="s">
        <v>187</v>
      </c>
      <c r="S1948" s="114">
        <v>167.22</v>
      </c>
    </row>
    <row r="1949" spans="17:19">
      <c r="Q1949" s="107" t="s">
        <v>298</v>
      </c>
      <c r="R1949" s="112" t="s">
        <v>188</v>
      </c>
      <c r="S1949" s="114">
        <v>167.22</v>
      </c>
    </row>
    <row r="1950" spans="17:19">
      <c r="Q1950" s="107" t="s">
        <v>298</v>
      </c>
      <c r="R1950" s="112" t="s">
        <v>189</v>
      </c>
      <c r="S1950" s="114">
        <v>167.22</v>
      </c>
    </row>
    <row r="1951" spans="17:19">
      <c r="Q1951" s="107" t="s">
        <v>298</v>
      </c>
      <c r="R1951" s="112" t="s">
        <v>190</v>
      </c>
      <c r="S1951" s="114">
        <v>167.22</v>
      </c>
    </row>
    <row r="1952" spans="17:19">
      <c r="Q1952" s="107" t="s">
        <v>298</v>
      </c>
      <c r="R1952" s="112" t="s">
        <v>191</v>
      </c>
      <c r="S1952" s="114">
        <v>167.22</v>
      </c>
    </row>
    <row r="1953" spans="17:19">
      <c r="Q1953" s="107" t="s">
        <v>298</v>
      </c>
      <c r="R1953" s="112" t="s">
        <v>192</v>
      </c>
      <c r="S1953" s="114">
        <v>167.22</v>
      </c>
    </row>
    <row r="1954" spans="17:19">
      <c r="Q1954" s="107" t="s">
        <v>298</v>
      </c>
      <c r="R1954" s="112" t="s">
        <v>193</v>
      </c>
      <c r="S1954" s="114">
        <v>167.22</v>
      </c>
    </row>
    <row r="1955" spans="17:19">
      <c r="Q1955" s="107" t="s">
        <v>298</v>
      </c>
      <c r="R1955" s="112" t="s">
        <v>194</v>
      </c>
      <c r="S1955" s="114">
        <v>167.22</v>
      </c>
    </row>
    <row r="1956" spans="17:19">
      <c r="Q1956" s="107" t="s">
        <v>298</v>
      </c>
      <c r="R1956" s="112" t="s">
        <v>195</v>
      </c>
      <c r="S1956" s="114">
        <v>167.22</v>
      </c>
    </row>
    <row r="1957" spans="17:19">
      <c r="Q1957" s="107" t="s">
        <v>298</v>
      </c>
      <c r="R1957" s="112" t="s">
        <v>196</v>
      </c>
      <c r="S1957" s="114">
        <v>167.22</v>
      </c>
    </row>
    <row r="1958" spans="17:19">
      <c r="Q1958" s="107" t="s">
        <v>298</v>
      </c>
      <c r="R1958" s="112" t="s">
        <v>197</v>
      </c>
      <c r="S1958" s="114">
        <v>167.22</v>
      </c>
    </row>
    <row r="1959" spans="17:19">
      <c r="Q1959" s="107" t="s">
        <v>298</v>
      </c>
      <c r="R1959" s="112" t="s">
        <v>198</v>
      </c>
      <c r="S1959" s="114">
        <v>167.22</v>
      </c>
    </row>
    <row r="1960" spans="17:19">
      <c r="Q1960" s="107" t="s">
        <v>298</v>
      </c>
      <c r="R1960" s="112" t="s">
        <v>199</v>
      </c>
      <c r="S1960" s="114">
        <v>167.22</v>
      </c>
    </row>
    <row r="1961" spans="17:19">
      <c r="Q1961" s="107" t="s">
        <v>298</v>
      </c>
      <c r="R1961" s="112" t="s">
        <v>200</v>
      </c>
      <c r="S1961" s="114">
        <v>167.22</v>
      </c>
    </row>
    <row r="1962" spans="17:19">
      <c r="Q1962" s="107" t="s">
        <v>298</v>
      </c>
      <c r="R1962" s="112" t="s">
        <v>201</v>
      </c>
      <c r="S1962" s="114">
        <v>167.22</v>
      </c>
    </row>
    <row r="1963" spans="17:19">
      <c r="Q1963" s="107" t="s">
        <v>298</v>
      </c>
      <c r="R1963" s="112" t="s">
        <v>202</v>
      </c>
      <c r="S1963" s="114">
        <v>167.22</v>
      </c>
    </row>
    <row r="1964" spans="17:19">
      <c r="Q1964" s="107" t="s">
        <v>298</v>
      </c>
      <c r="R1964" s="112" t="s">
        <v>203</v>
      </c>
      <c r="S1964" s="114">
        <v>167.22</v>
      </c>
    </row>
    <row r="1965" spans="17:19">
      <c r="Q1965" s="107" t="s">
        <v>298</v>
      </c>
      <c r="R1965" s="112" t="s">
        <v>204</v>
      </c>
      <c r="S1965" s="114">
        <v>167.22</v>
      </c>
    </row>
    <row r="1966" spans="17:19">
      <c r="Q1966" s="107" t="s">
        <v>298</v>
      </c>
      <c r="R1966" s="112" t="s">
        <v>205</v>
      </c>
      <c r="S1966" s="114">
        <v>167.22</v>
      </c>
    </row>
    <row r="1967" spans="17:19">
      <c r="Q1967" s="107" t="s">
        <v>298</v>
      </c>
      <c r="R1967" s="112" t="s">
        <v>206</v>
      </c>
      <c r="S1967" s="114">
        <v>167.22</v>
      </c>
    </row>
    <row r="1968" spans="17:19">
      <c r="Q1968" s="107" t="s">
        <v>298</v>
      </c>
      <c r="R1968" s="112" t="s">
        <v>207</v>
      </c>
      <c r="S1968" s="114">
        <v>167.22</v>
      </c>
    </row>
    <row r="1969" spans="17:19">
      <c r="Q1969" s="107" t="s">
        <v>298</v>
      </c>
      <c r="R1969" s="112" t="s">
        <v>208</v>
      </c>
      <c r="S1969" s="114">
        <v>167.22</v>
      </c>
    </row>
    <row r="1970" spans="17:19">
      <c r="Q1970" s="107" t="s">
        <v>298</v>
      </c>
      <c r="R1970" s="112" t="s">
        <v>209</v>
      </c>
      <c r="S1970" s="114">
        <v>167.22</v>
      </c>
    </row>
    <row r="1971" spans="17:19">
      <c r="Q1971" s="107" t="s">
        <v>298</v>
      </c>
      <c r="R1971" s="112" t="s">
        <v>210</v>
      </c>
      <c r="S1971" s="114">
        <v>167.22</v>
      </c>
    </row>
    <row r="1972" spans="17:19">
      <c r="Q1972" s="107" t="s">
        <v>298</v>
      </c>
      <c r="R1972" s="112" t="s">
        <v>211</v>
      </c>
      <c r="S1972" s="114">
        <v>167.22</v>
      </c>
    </row>
    <row r="1973" spans="17:19">
      <c r="Q1973" s="107" t="s">
        <v>298</v>
      </c>
      <c r="R1973" s="112" t="s">
        <v>212</v>
      </c>
      <c r="S1973" s="114">
        <v>167.22</v>
      </c>
    </row>
    <row r="1974" spans="17:19">
      <c r="Q1974" s="107" t="s">
        <v>298</v>
      </c>
      <c r="R1974" s="112" t="s">
        <v>213</v>
      </c>
      <c r="S1974" s="114">
        <v>167.22</v>
      </c>
    </row>
    <row r="1975" spans="17:19">
      <c r="Q1975" s="107" t="s">
        <v>298</v>
      </c>
      <c r="R1975" s="112" t="s">
        <v>214</v>
      </c>
      <c r="S1975" s="114">
        <v>167.22</v>
      </c>
    </row>
    <row r="1976" spans="17:19">
      <c r="Q1976" s="107" t="s">
        <v>298</v>
      </c>
      <c r="R1976" s="112" t="s">
        <v>215</v>
      </c>
      <c r="S1976" s="114">
        <v>167.22</v>
      </c>
    </row>
    <row r="1977" spans="17:19">
      <c r="Q1977" s="107" t="s">
        <v>298</v>
      </c>
      <c r="R1977" s="112" t="s">
        <v>216</v>
      </c>
      <c r="S1977" s="114">
        <v>167.22</v>
      </c>
    </row>
    <row r="1978" spans="17:19">
      <c r="Q1978" s="107" t="s">
        <v>298</v>
      </c>
      <c r="R1978" s="112" t="s">
        <v>217</v>
      </c>
      <c r="S1978" s="114">
        <v>167.22</v>
      </c>
    </row>
    <row r="1979" spans="17:19">
      <c r="Q1979" s="107" t="s">
        <v>298</v>
      </c>
      <c r="R1979" s="112" t="s">
        <v>218</v>
      </c>
      <c r="S1979" s="114">
        <v>167.22</v>
      </c>
    </row>
    <row r="1980" spans="17:19">
      <c r="Q1980" s="107" t="s">
        <v>298</v>
      </c>
      <c r="R1980" s="112" t="s">
        <v>219</v>
      </c>
      <c r="S1980" s="114">
        <v>167.22</v>
      </c>
    </row>
    <row r="1981" spans="17:19">
      <c r="Q1981" s="107" t="s">
        <v>298</v>
      </c>
      <c r="R1981" s="112" t="s">
        <v>220</v>
      </c>
      <c r="S1981" s="114">
        <v>167.22</v>
      </c>
    </row>
    <row r="1982" spans="17:19">
      <c r="Q1982" s="107" t="s">
        <v>298</v>
      </c>
      <c r="R1982" s="112" t="s">
        <v>221</v>
      </c>
      <c r="S1982" s="114">
        <v>167.22</v>
      </c>
    </row>
    <row r="1983" spans="17:19">
      <c r="Q1983" s="107" t="s">
        <v>298</v>
      </c>
      <c r="R1983" s="112" t="s">
        <v>222</v>
      </c>
      <c r="S1983" s="114">
        <v>167.22</v>
      </c>
    </row>
    <row r="1984" spans="17:19">
      <c r="Q1984" s="107" t="s">
        <v>298</v>
      </c>
      <c r="R1984" s="112" t="s">
        <v>223</v>
      </c>
      <c r="S1984" s="114">
        <v>167.22</v>
      </c>
    </row>
    <row r="1985" spans="17:19">
      <c r="Q1985" s="107" t="s">
        <v>298</v>
      </c>
      <c r="R1985" s="112" t="s">
        <v>224</v>
      </c>
      <c r="S1985" s="114">
        <v>167.22</v>
      </c>
    </row>
    <row r="1986" spans="17:19">
      <c r="Q1986" s="107" t="s">
        <v>298</v>
      </c>
      <c r="R1986" s="112" t="s">
        <v>225</v>
      </c>
      <c r="S1986" s="114">
        <v>167.22</v>
      </c>
    </row>
    <row r="1987" spans="17:19">
      <c r="Q1987" s="107" t="s">
        <v>298</v>
      </c>
      <c r="R1987" s="112" t="s">
        <v>226</v>
      </c>
      <c r="S1987" s="114">
        <v>167.22</v>
      </c>
    </row>
    <row r="1988" spans="17:19">
      <c r="Q1988" s="107" t="s">
        <v>298</v>
      </c>
      <c r="R1988" s="112" t="s">
        <v>227</v>
      </c>
      <c r="S1988" s="114">
        <v>167.22</v>
      </c>
    </row>
    <row r="1989" spans="17:19">
      <c r="Q1989" s="107" t="s">
        <v>298</v>
      </c>
      <c r="R1989" s="112" t="s">
        <v>228</v>
      </c>
      <c r="S1989" s="114">
        <v>167.22</v>
      </c>
    </row>
    <row r="1990" spans="17:19">
      <c r="Q1990" s="107" t="s">
        <v>298</v>
      </c>
      <c r="R1990" s="112" t="s">
        <v>229</v>
      </c>
      <c r="S1990" s="114">
        <v>167.22</v>
      </c>
    </row>
    <row r="1991" spans="17:19">
      <c r="Q1991" s="107" t="s">
        <v>298</v>
      </c>
      <c r="R1991" s="112" t="s">
        <v>230</v>
      </c>
      <c r="S1991" s="114">
        <v>167.22</v>
      </c>
    </row>
    <row r="1992" spans="17:19">
      <c r="Q1992" s="107" t="s">
        <v>298</v>
      </c>
      <c r="R1992" s="112" t="s">
        <v>231</v>
      </c>
      <c r="S1992" s="114">
        <v>167.22</v>
      </c>
    </row>
    <row r="1993" spans="17:19">
      <c r="Q1993" s="113" t="s">
        <v>303</v>
      </c>
      <c r="R1993" s="37" t="s">
        <v>34</v>
      </c>
    </row>
    <row r="1994" spans="17:19">
      <c r="Q1994" s="113" t="s">
        <v>303</v>
      </c>
      <c r="R1994" s="37" t="s">
        <v>33</v>
      </c>
    </row>
    <row r="1995" spans="17:19">
      <c r="Q1995" s="113" t="s">
        <v>303</v>
      </c>
      <c r="R1995" s="37" t="s">
        <v>35</v>
      </c>
    </row>
    <row r="1996" spans="17:19">
      <c r="Q1996" s="113" t="s">
        <v>303</v>
      </c>
      <c r="R1996" s="37" t="s">
        <v>36</v>
      </c>
    </row>
    <row r="1997" spans="17:19">
      <c r="Q1997" s="113" t="s">
        <v>303</v>
      </c>
      <c r="R1997" s="37" t="s">
        <v>37</v>
      </c>
    </row>
    <row r="1998" spans="17:19">
      <c r="Q1998" s="113" t="s">
        <v>303</v>
      </c>
      <c r="R1998" s="37" t="s">
        <v>38</v>
      </c>
    </row>
    <row r="1999" spans="17:19">
      <c r="Q1999" s="113" t="s">
        <v>303</v>
      </c>
      <c r="R1999" s="37" t="s">
        <v>39</v>
      </c>
    </row>
    <row r="2000" spans="17:19">
      <c r="Q2000" s="113" t="s">
        <v>303</v>
      </c>
      <c r="R2000" s="37" t="s">
        <v>40</v>
      </c>
    </row>
    <row r="2001" spans="17:18">
      <c r="Q2001" s="113" t="s">
        <v>303</v>
      </c>
      <c r="R2001" s="37" t="s">
        <v>41</v>
      </c>
    </row>
    <row r="2002" spans="17:18">
      <c r="Q2002" s="113" t="s">
        <v>303</v>
      </c>
      <c r="R2002" s="37" t="s">
        <v>42</v>
      </c>
    </row>
    <row r="2003" spans="17:18">
      <c r="Q2003" s="113" t="s">
        <v>303</v>
      </c>
      <c r="R2003" s="37" t="s">
        <v>43</v>
      </c>
    </row>
    <row r="2004" spans="17:18">
      <c r="Q2004" s="113" t="s">
        <v>303</v>
      </c>
      <c r="R2004" s="37" t="s">
        <v>44</v>
      </c>
    </row>
    <row r="2005" spans="17:18">
      <c r="Q2005" s="113" t="s">
        <v>303</v>
      </c>
      <c r="R2005" s="37" t="s">
        <v>45</v>
      </c>
    </row>
    <row r="2006" spans="17:18">
      <c r="Q2006" s="113" t="s">
        <v>303</v>
      </c>
      <c r="R2006" s="37" t="s">
        <v>46</v>
      </c>
    </row>
    <row r="2007" spans="17:18">
      <c r="Q2007" s="113" t="s">
        <v>303</v>
      </c>
      <c r="R2007" s="37" t="s">
        <v>47</v>
      </c>
    </row>
    <row r="2008" spans="17:18">
      <c r="Q2008" s="113" t="s">
        <v>303</v>
      </c>
      <c r="R2008" s="37" t="s">
        <v>48</v>
      </c>
    </row>
    <row r="2009" spans="17:18">
      <c r="Q2009" s="113" t="s">
        <v>303</v>
      </c>
      <c r="R2009" s="37" t="s">
        <v>49</v>
      </c>
    </row>
    <row r="2010" spans="17:18">
      <c r="Q2010" s="113" t="s">
        <v>303</v>
      </c>
      <c r="R2010" s="37" t="s">
        <v>50</v>
      </c>
    </row>
    <row r="2011" spans="17:18">
      <c r="Q2011" s="113" t="s">
        <v>303</v>
      </c>
      <c r="R2011" s="37" t="s">
        <v>51</v>
      </c>
    </row>
    <row r="2012" spans="17:18">
      <c r="Q2012" s="113" t="s">
        <v>303</v>
      </c>
      <c r="R2012" s="37" t="s">
        <v>52</v>
      </c>
    </row>
    <row r="2013" spans="17:18">
      <c r="Q2013" s="113" t="s">
        <v>303</v>
      </c>
      <c r="R2013" s="37" t="s">
        <v>53</v>
      </c>
    </row>
    <row r="2014" spans="17:18">
      <c r="Q2014" s="113" t="s">
        <v>303</v>
      </c>
      <c r="R2014" s="37" t="s">
        <v>54</v>
      </c>
    </row>
    <row r="2015" spans="17:18">
      <c r="Q2015" s="113" t="s">
        <v>303</v>
      </c>
      <c r="R2015" s="37" t="s">
        <v>55</v>
      </c>
    </row>
    <row r="2016" spans="17:18">
      <c r="Q2016" s="113" t="s">
        <v>303</v>
      </c>
      <c r="R2016" s="37" t="s">
        <v>56</v>
      </c>
    </row>
    <row r="2017" spans="17:18">
      <c r="Q2017" s="113" t="s">
        <v>303</v>
      </c>
      <c r="R2017" s="37" t="s">
        <v>57</v>
      </c>
    </row>
    <row r="2018" spans="17:18">
      <c r="Q2018" s="113" t="s">
        <v>303</v>
      </c>
      <c r="R2018" s="37" t="s">
        <v>58</v>
      </c>
    </row>
    <row r="2019" spans="17:18">
      <c r="Q2019" s="113" t="s">
        <v>303</v>
      </c>
      <c r="R2019" s="37" t="s">
        <v>59</v>
      </c>
    </row>
    <row r="2020" spans="17:18">
      <c r="Q2020" s="113" t="s">
        <v>303</v>
      </c>
      <c r="R2020" s="37" t="s">
        <v>60</v>
      </c>
    </row>
    <row r="2021" spans="17:18">
      <c r="Q2021" s="113" t="s">
        <v>303</v>
      </c>
      <c r="R2021" s="37" t="s">
        <v>61</v>
      </c>
    </row>
    <row r="2022" spans="17:18">
      <c r="Q2022" s="113" t="s">
        <v>303</v>
      </c>
      <c r="R2022" s="37" t="s">
        <v>62</v>
      </c>
    </row>
    <row r="2023" spans="17:18">
      <c r="Q2023" s="113" t="s">
        <v>303</v>
      </c>
      <c r="R2023" s="37" t="s">
        <v>63</v>
      </c>
    </row>
    <row r="2024" spans="17:18">
      <c r="Q2024" s="113" t="s">
        <v>303</v>
      </c>
      <c r="R2024" s="37" t="s">
        <v>64</v>
      </c>
    </row>
    <row r="2025" spans="17:18">
      <c r="Q2025" s="113" t="s">
        <v>303</v>
      </c>
      <c r="R2025" s="37" t="s">
        <v>65</v>
      </c>
    </row>
    <row r="2026" spans="17:18">
      <c r="Q2026" s="113" t="s">
        <v>303</v>
      </c>
      <c r="R2026" s="37" t="s">
        <v>66</v>
      </c>
    </row>
    <row r="2027" spans="17:18">
      <c r="Q2027" s="113" t="s">
        <v>303</v>
      </c>
      <c r="R2027" s="37" t="s">
        <v>67</v>
      </c>
    </row>
    <row r="2028" spans="17:18">
      <c r="Q2028" s="113" t="s">
        <v>303</v>
      </c>
      <c r="R2028" s="37" t="s">
        <v>68</v>
      </c>
    </row>
    <row r="2029" spans="17:18">
      <c r="Q2029" s="113" t="s">
        <v>303</v>
      </c>
      <c r="R2029" s="37" t="s">
        <v>69</v>
      </c>
    </row>
    <row r="2030" spans="17:18">
      <c r="Q2030" s="113" t="s">
        <v>303</v>
      </c>
      <c r="R2030" s="37" t="s">
        <v>70</v>
      </c>
    </row>
    <row r="2031" spans="17:18">
      <c r="Q2031" s="113" t="s">
        <v>303</v>
      </c>
      <c r="R2031" s="37" t="s">
        <v>71</v>
      </c>
    </row>
    <row r="2032" spans="17:18">
      <c r="Q2032" s="113" t="s">
        <v>303</v>
      </c>
      <c r="R2032" s="37" t="s">
        <v>72</v>
      </c>
    </row>
    <row r="2033" spans="17:18">
      <c r="Q2033" s="113" t="s">
        <v>303</v>
      </c>
      <c r="R2033" s="37" t="s">
        <v>73</v>
      </c>
    </row>
    <row r="2034" spans="17:18">
      <c r="Q2034" s="113" t="s">
        <v>303</v>
      </c>
      <c r="R2034" s="37" t="s">
        <v>74</v>
      </c>
    </row>
    <row r="2035" spans="17:18">
      <c r="Q2035" s="113" t="s">
        <v>303</v>
      </c>
      <c r="R2035" s="37" t="s">
        <v>75</v>
      </c>
    </row>
    <row r="2036" spans="17:18">
      <c r="Q2036" s="113" t="s">
        <v>303</v>
      </c>
      <c r="R2036" s="37" t="s">
        <v>76</v>
      </c>
    </row>
    <row r="2037" spans="17:18">
      <c r="Q2037" s="113" t="s">
        <v>303</v>
      </c>
      <c r="R2037" s="37" t="s">
        <v>77</v>
      </c>
    </row>
    <row r="2038" spans="17:18">
      <c r="Q2038" s="113" t="s">
        <v>303</v>
      </c>
      <c r="R2038" s="37" t="s">
        <v>78</v>
      </c>
    </row>
    <row r="2039" spans="17:18">
      <c r="Q2039" s="113" t="s">
        <v>303</v>
      </c>
      <c r="R2039" s="37" t="s">
        <v>79</v>
      </c>
    </row>
    <row r="2040" spans="17:18">
      <c r="Q2040" s="113" t="s">
        <v>303</v>
      </c>
      <c r="R2040" s="37" t="s">
        <v>80</v>
      </c>
    </row>
    <row r="2041" spans="17:18">
      <c r="Q2041" s="113" t="s">
        <v>303</v>
      </c>
      <c r="R2041" s="37" t="s">
        <v>81</v>
      </c>
    </row>
    <row r="2042" spans="17:18">
      <c r="Q2042" s="113" t="s">
        <v>303</v>
      </c>
      <c r="R2042" s="37" t="s">
        <v>83</v>
      </c>
    </row>
    <row r="2043" spans="17:18">
      <c r="Q2043" s="113" t="s">
        <v>303</v>
      </c>
      <c r="R2043" s="37" t="s">
        <v>84</v>
      </c>
    </row>
    <row r="2044" spans="17:18">
      <c r="Q2044" s="113" t="s">
        <v>303</v>
      </c>
      <c r="R2044" s="37" t="s">
        <v>85</v>
      </c>
    </row>
    <row r="2045" spans="17:18">
      <c r="Q2045" s="113" t="s">
        <v>303</v>
      </c>
      <c r="R2045" s="37" t="s">
        <v>86</v>
      </c>
    </row>
    <row r="2046" spans="17:18">
      <c r="Q2046" s="113" t="s">
        <v>303</v>
      </c>
      <c r="R2046" s="37" t="s">
        <v>87</v>
      </c>
    </row>
    <row r="2047" spans="17:18">
      <c r="Q2047" s="113" t="s">
        <v>303</v>
      </c>
      <c r="R2047" s="37" t="s">
        <v>88</v>
      </c>
    </row>
    <row r="2048" spans="17:18">
      <c r="Q2048" s="113" t="s">
        <v>303</v>
      </c>
      <c r="R2048" s="37" t="s">
        <v>89</v>
      </c>
    </row>
    <row r="2049" spans="17:18">
      <c r="Q2049" s="113" t="s">
        <v>303</v>
      </c>
      <c r="R2049" s="37" t="s">
        <v>90</v>
      </c>
    </row>
    <row r="2050" spans="17:18">
      <c r="Q2050" s="113" t="s">
        <v>303</v>
      </c>
      <c r="R2050" s="37" t="s">
        <v>91</v>
      </c>
    </row>
    <row r="2051" spans="17:18">
      <c r="Q2051" s="113" t="s">
        <v>303</v>
      </c>
      <c r="R2051" s="37" t="s">
        <v>82</v>
      </c>
    </row>
    <row r="2052" spans="17:18">
      <c r="Q2052" s="113" t="s">
        <v>303</v>
      </c>
      <c r="R2052" s="37" t="s">
        <v>92</v>
      </c>
    </row>
    <row r="2053" spans="17:18">
      <c r="Q2053" s="113" t="s">
        <v>303</v>
      </c>
      <c r="R2053" s="37" t="s">
        <v>93</v>
      </c>
    </row>
    <row r="2054" spans="17:18">
      <c r="Q2054" s="113" t="s">
        <v>303</v>
      </c>
      <c r="R2054" s="37" t="s">
        <v>235</v>
      </c>
    </row>
    <row r="2055" spans="17:18">
      <c r="Q2055" s="113" t="s">
        <v>303</v>
      </c>
      <c r="R2055" s="37" t="s">
        <v>95</v>
      </c>
    </row>
    <row r="2056" spans="17:18">
      <c r="Q2056" s="113" t="s">
        <v>303</v>
      </c>
      <c r="R2056" s="37" t="s">
        <v>96</v>
      </c>
    </row>
    <row r="2057" spans="17:18">
      <c r="Q2057" s="113" t="s">
        <v>303</v>
      </c>
      <c r="R2057" s="37" t="s">
        <v>97</v>
      </c>
    </row>
    <row r="2058" spans="17:18">
      <c r="Q2058" s="113" t="s">
        <v>303</v>
      </c>
      <c r="R2058" s="37" t="s">
        <v>98</v>
      </c>
    </row>
    <row r="2059" spans="17:18">
      <c r="Q2059" s="113" t="s">
        <v>303</v>
      </c>
      <c r="R2059" s="37" t="s">
        <v>99</v>
      </c>
    </row>
    <row r="2060" spans="17:18">
      <c r="Q2060" s="113" t="s">
        <v>303</v>
      </c>
      <c r="R2060" s="37" t="s">
        <v>100</v>
      </c>
    </row>
    <row r="2061" spans="17:18">
      <c r="Q2061" s="113" t="s">
        <v>303</v>
      </c>
      <c r="R2061" s="37" t="s">
        <v>101</v>
      </c>
    </row>
    <row r="2062" spans="17:18">
      <c r="Q2062" s="113" t="s">
        <v>303</v>
      </c>
      <c r="R2062" s="37" t="s">
        <v>102</v>
      </c>
    </row>
    <row r="2063" spans="17:18">
      <c r="Q2063" s="113" t="s">
        <v>303</v>
      </c>
      <c r="R2063" s="37" t="s">
        <v>103</v>
      </c>
    </row>
    <row r="2064" spans="17:18">
      <c r="Q2064" s="113" t="s">
        <v>303</v>
      </c>
      <c r="R2064" s="37" t="s">
        <v>104</v>
      </c>
    </row>
    <row r="2065" spans="17:18">
      <c r="Q2065" s="113" t="s">
        <v>303</v>
      </c>
      <c r="R2065" s="37" t="s">
        <v>105</v>
      </c>
    </row>
    <row r="2066" spans="17:18">
      <c r="Q2066" s="113" t="s">
        <v>303</v>
      </c>
      <c r="R2066" s="37" t="s">
        <v>106</v>
      </c>
    </row>
    <row r="2067" spans="17:18">
      <c r="Q2067" s="113" t="s">
        <v>303</v>
      </c>
      <c r="R2067" s="37" t="s">
        <v>107</v>
      </c>
    </row>
    <row r="2068" spans="17:18">
      <c r="Q2068" s="113" t="s">
        <v>303</v>
      </c>
      <c r="R2068" s="37" t="s">
        <v>108</v>
      </c>
    </row>
    <row r="2069" spans="17:18">
      <c r="Q2069" s="113" t="s">
        <v>303</v>
      </c>
      <c r="R2069" s="37" t="s">
        <v>109</v>
      </c>
    </row>
    <row r="2070" spans="17:18">
      <c r="Q2070" s="113" t="s">
        <v>303</v>
      </c>
      <c r="R2070" s="37" t="s">
        <v>110</v>
      </c>
    </row>
    <row r="2071" spans="17:18">
      <c r="Q2071" s="113" t="s">
        <v>303</v>
      </c>
      <c r="R2071" s="37" t="s">
        <v>111</v>
      </c>
    </row>
    <row r="2072" spans="17:18">
      <c r="Q2072" s="113" t="s">
        <v>303</v>
      </c>
      <c r="R2072" s="37" t="s">
        <v>112</v>
      </c>
    </row>
    <row r="2073" spans="17:18">
      <c r="Q2073" s="113" t="s">
        <v>303</v>
      </c>
      <c r="R2073" s="37" t="s">
        <v>113</v>
      </c>
    </row>
    <row r="2074" spans="17:18">
      <c r="Q2074" s="113" t="s">
        <v>303</v>
      </c>
      <c r="R2074" s="37" t="s">
        <v>114</v>
      </c>
    </row>
    <row r="2075" spans="17:18">
      <c r="Q2075" s="113" t="s">
        <v>303</v>
      </c>
      <c r="R2075" s="37" t="s">
        <v>115</v>
      </c>
    </row>
    <row r="2076" spans="17:18">
      <c r="Q2076" s="113" t="s">
        <v>303</v>
      </c>
      <c r="R2076" s="37" t="s">
        <v>116</v>
      </c>
    </row>
    <row r="2077" spans="17:18">
      <c r="Q2077" s="113" t="s">
        <v>303</v>
      </c>
      <c r="R2077" s="37" t="s">
        <v>117</v>
      </c>
    </row>
    <row r="2078" spans="17:18">
      <c r="Q2078" s="113" t="s">
        <v>303</v>
      </c>
      <c r="R2078" s="37" t="s">
        <v>118</v>
      </c>
    </row>
    <row r="2079" spans="17:18">
      <c r="Q2079" s="113" t="s">
        <v>303</v>
      </c>
      <c r="R2079" s="37" t="s">
        <v>119</v>
      </c>
    </row>
    <row r="2080" spans="17:18">
      <c r="Q2080" s="113" t="s">
        <v>303</v>
      </c>
      <c r="R2080" s="37" t="s">
        <v>120</v>
      </c>
    </row>
    <row r="2081" spans="17:18">
      <c r="Q2081" s="113" t="s">
        <v>303</v>
      </c>
      <c r="R2081" s="37" t="s">
        <v>121</v>
      </c>
    </row>
    <row r="2082" spans="17:18">
      <c r="Q2082" s="113" t="s">
        <v>303</v>
      </c>
      <c r="R2082" s="37" t="s">
        <v>122</v>
      </c>
    </row>
    <row r="2083" spans="17:18">
      <c r="Q2083" s="113" t="s">
        <v>303</v>
      </c>
      <c r="R2083" s="37" t="s">
        <v>123</v>
      </c>
    </row>
    <row r="2084" spans="17:18">
      <c r="Q2084" s="113" t="s">
        <v>303</v>
      </c>
      <c r="R2084" s="37" t="s">
        <v>124</v>
      </c>
    </row>
    <row r="2085" spans="17:18">
      <c r="Q2085" s="113" t="s">
        <v>303</v>
      </c>
      <c r="R2085" s="37" t="s">
        <v>125</v>
      </c>
    </row>
    <row r="2086" spans="17:18">
      <c r="Q2086" s="113" t="s">
        <v>303</v>
      </c>
      <c r="R2086" s="37" t="s">
        <v>126</v>
      </c>
    </row>
    <row r="2087" spans="17:18">
      <c r="Q2087" s="113" t="s">
        <v>303</v>
      </c>
      <c r="R2087" s="37" t="s">
        <v>127</v>
      </c>
    </row>
    <row r="2088" spans="17:18">
      <c r="Q2088" s="113" t="s">
        <v>303</v>
      </c>
      <c r="R2088" s="37" t="s">
        <v>128</v>
      </c>
    </row>
    <row r="2089" spans="17:18">
      <c r="Q2089" s="113" t="s">
        <v>303</v>
      </c>
      <c r="R2089" s="37" t="s">
        <v>129</v>
      </c>
    </row>
    <row r="2090" spans="17:18">
      <c r="Q2090" s="113" t="s">
        <v>303</v>
      </c>
      <c r="R2090" s="37" t="s">
        <v>130</v>
      </c>
    </row>
    <row r="2091" spans="17:18">
      <c r="Q2091" s="113" t="s">
        <v>303</v>
      </c>
      <c r="R2091" s="37" t="s">
        <v>131</v>
      </c>
    </row>
    <row r="2092" spans="17:18">
      <c r="Q2092" s="113" t="s">
        <v>303</v>
      </c>
      <c r="R2092" s="37" t="s">
        <v>132</v>
      </c>
    </row>
    <row r="2093" spans="17:18">
      <c r="Q2093" s="113" t="s">
        <v>303</v>
      </c>
      <c r="R2093" s="37" t="s">
        <v>133</v>
      </c>
    </row>
    <row r="2094" spans="17:18">
      <c r="Q2094" s="113" t="s">
        <v>303</v>
      </c>
      <c r="R2094" s="37" t="s">
        <v>134</v>
      </c>
    </row>
    <row r="2095" spans="17:18">
      <c r="Q2095" s="113" t="s">
        <v>303</v>
      </c>
      <c r="R2095" s="37" t="s">
        <v>135</v>
      </c>
    </row>
    <row r="2096" spans="17:18">
      <c r="Q2096" s="113" t="s">
        <v>303</v>
      </c>
      <c r="R2096" s="37" t="s">
        <v>136</v>
      </c>
    </row>
    <row r="2097" spans="17:18">
      <c r="Q2097" s="113" t="s">
        <v>303</v>
      </c>
      <c r="R2097" s="37" t="s">
        <v>137</v>
      </c>
    </row>
    <row r="2098" spans="17:18">
      <c r="Q2098" s="113" t="s">
        <v>303</v>
      </c>
      <c r="R2098" s="37" t="s">
        <v>138</v>
      </c>
    </row>
    <row r="2099" spans="17:18">
      <c r="Q2099" s="113" t="s">
        <v>303</v>
      </c>
      <c r="R2099" s="37" t="s">
        <v>139</v>
      </c>
    </row>
    <row r="2100" spans="17:18">
      <c r="Q2100" s="113" t="s">
        <v>303</v>
      </c>
      <c r="R2100" s="37" t="s">
        <v>140</v>
      </c>
    </row>
    <row r="2101" spans="17:18">
      <c r="Q2101" s="113" t="s">
        <v>303</v>
      </c>
      <c r="R2101" s="37" t="s">
        <v>141</v>
      </c>
    </row>
    <row r="2102" spans="17:18">
      <c r="Q2102" s="113" t="s">
        <v>303</v>
      </c>
      <c r="R2102" s="37" t="s">
        <v>142</v>
      </c>
    </row>
    <row r="2103" spans="17:18">
      <c r="Q2103" s="113" t="s">
        <v>303</v>
      </c>
      <c r="R2103" s="37" t="s">
        <v>143</v>
      </c>
    </row>
    <row r="2104" spans="17:18">
      <c r="Q2104" s="113" t="s">
        <v>303</v>
      </c>
      <c r="R2104" s="37" t="s">
        <v>144</v>
      </c>
    </row>
    <row r="2105" spans="17:18">
      <c r="Q2105" s="113" t="s">
        <v>303</v>
      </c>
      <c r="R2105" s="37" t="s">
        <v>145</v>
      </c>
    </row>
    <row r="2106" spans="17:18">
      <c r="Q2106" s="113" t="s">
        <v>303</v>
      </c>
      <c r="R2106" s="37" t="s">
        <v>146</v>
      </c>
    </row>
    <row r="2107" spans="17:18">
      <c r="Q2107" s="113" t="s">
        <v>303</v>
      </c>
      <c r="R2107" s="37" t="s">
        <v>147</v>
      </c>
    </row>
    <row r="2108" spans="17:18">
      <c r="Q2108" s="113" t="s">
        <v>303</v>
      </c>
      <c r="R2108" s="37" t="s">
        <v>148</v>
      </c>
    </row>
    <row r="2109" spans="17:18">
      <c r="Q2109" s="113" t="s">
        <v>303</v>
      </c>
      <c r="R2109" s="37" t="s">
        <v>149</v>
      </c>
    </row>
    <row r="2110" spans="17:18">
      <c r="Q2110" s="113" t="s">
        <v>303</v>
      </c>
      <c r="R2110" s="37" t="s">
        <v>150</v>
      </c>
    </row>
    <row r="2111" spans="17:18">
      <c r="Q2111" s="113" t="s">
        <v>303</v>
      </c>
      <c r="R2111" s="37" t="s">
        <v>151</v>
      </c>
    </row>
    <row r="2112" spans="17:18">
      <c r="Q2112" s="113" t="s">
        <v>303</v>
      </c>
      <c r="R2112" s="37" t="s">
        <v>152</v>
      </c>
    </row>
    <row r="2113" spans="17:18">
      <c r="Q2113" s="113" t="s">
        <v>303</v>
      </c>
      <c r="R2113" s="37" t="s">
        <v>153</v>
      </c>
    </row>
    <row r="2114" spans="17:18">
      <c r="Q2114" s="113" t="s">
        <v>303</v>
      </c>
      <c r="R2114" s="37" t="s">
        <v>154</v>
      </c>
    </row>
    <row r="2115" spans="17:18">
      <c r="Q2115" s="113" t="s">
        <v>303</v>
      </c>
      <c r="R2115" s="37" t="s">
        <v>155</v>
      </c>
    </row>
    <row r="2116" spans="17:18">
      <c r="Q2116" s="113" t="s">
        <v>303</v>
      </c>
      <c r="R2116" s="37" t="s">
        <v>156</v>
      </c>
    </row>
    <row r="2117" spans="17:18">
      <c r="Q2117" s="113" t="s">
        <v>303</v>
      </c>
      <c r="R2117" s="37" t="s">
        <v>157</v>
      </c>
    </row>
    <row r="2118" spans="17:18">
      <c r="Q2118" s="113" t="s">
        <v>303</v>
      </c>
      <c r="R2118" s="37" t="s">
        <v>158</v>
      </c>
    </row>
    <row r="2119" spans="17:18">
      <c r="Q2119" s="113" t="s">
        <v>303</v>
      </c>
      <c r="R2119" s="37" t="s">
        <v>159</v>
      </c>
    </row>
    <row r="2120" spans="17:18">
      <c r="Q2120" s="113" t="s">
        <v>303</v>
      </c>
      <c r="R2120" s="37" t="s">
        <v>160</v>
      </c>
    </row>
    <row r="2121" spans="17:18">
      <c r="Q2121" s="113" t="s">
        <v>303</v>
      </c>
      <c r="R2121" s="37" t="s">
        <v>161</v>
      </c>
    </row>
    <row r="2122" spans="17:18">
      <c r="Q2122" s="113" t="s">
        <v>303</v>
      </c>
      <c r="R2122" s="37" t="s">
        <v>162</v>
      </c>
    </row>
    <row r="2123" spans="17:18">
      <c r="Q2123" s="113" t="s">
        <v>303</v>
      </c>
      <c r="R2123" s="37" t="s">
        <v>163</v>
      </c>
    </row>
    <row r="2124" spans="17:18">
      <c r="Q2124" s="113" t="s">
        <v>303</v>
      </c>
      <c r="R2124" s="37" t="s">
        <v>164</v>
      </c>
    </row>
    <row r="2125" spans="17:18">
      <c r="Q2125" s="113" t="s">
        <v>303</v>
      </c>
      <c r="R2125" s="37" t="s">
        <v>165</v>
      </c>
    </row>
    <row r="2126" spans="17:18">
      <c r="Q2126" s="113" t="s">
        <v>303</v>
      </c>
      <c r="R2126" s="37" t="s">
        <v>166</v>
      </c>
    </row>
    <row r="2127" spans="17:18">
      <c r="Q2127" s="113" t="s">
        <v>303</v>
      </c>
      <c r="R2127" s="37" t="s">
        <v>167</v>
      </c>
    </row>
    <row r="2128" spans="17:18">
      <c r="Q2128" s="113" t="s">
        <v>303</v>
      </c>
      <c r="R2128" s="37" t="s">
        <v>168</v>
      </c>
    </row>
    <row r="2129" spans="17:18">
      <c r="Q2129" s="113" t="s">
        <v>303</v>
      </c>
      <c r="R2129" s="37" t="s">
        <v>169</v>
      </c>
    </row>
    <row r="2130" spans="17:18">
      <c r="Q2130" s="113" t="s">
        <v>303</v>
      </c>
      <c r="R2130" s="37" t="s">
        <v>170</v>
      </c>
    </row>
    <row r="2131" spans="17:18">
      <c r="Q2131" s="113" t="s">
        <v>303</v>
      </c>
      <c r="R2131" s="37" t="s">
        <v>171</v>
      </c>
    </row>
    <row r="2132" spans="17:18">
      <c r="Q2132" s="113" t="s">
        <v>303</v>
      </c>
      <c r="R2132" s="37" t="s">
        <v>172</v>
      </c>
    </row>
    <row r="2133" spans="17:18">
      <c r="Q2133" s="113" t="s">
        <v>303</v>
      </c>
      <c r="R2133" s="37" t="s">
        <v>173</v>
      </c>
    </row>
    <row r="2134" spans="17:18">
      <c r="Q2134" s="113" t="s">
        <v>303</v>
      </c>
      <c r="R2134" s="37" t="s">
        <v>174</v>
      </c>
    </row>
    <row r="2135" spans="17:18">
      <c r="Q2135" s="113" t="s">
        <v>303</v>
      </c>
      <c r="R2135" s="37" t="s">
        <v>175</v>
      </c>
    </row>
    <row r="2136" spans="17:18">
      <c r="Q2136" s="113" t="s">
        <v>303</v>
      </c>
      <c r="R2136" s="37" t="s">
        <v>176</v>
      </c>
    </row>
    <row r="2137" spans="17:18">
      <c r="Q2137" s="113" t="s">
        <v>303</v>
      </c>
      <c r="R2137" s="37" t="s">
        <v>177</v>
      </c>
    </row>
    <row r="2138" spans="17:18">
      <c r="Q2138" s="113" t="s">
        <v>303</v>
      </c>
      <c r="R2138" s="37" t="s">
        <v>178</v>
      </c>
    </row>
    <row r="2139" spans="17:18">
      <c r="Q2139" s="113" t="s">
        <v>303</v>
      </c>
      <c r="R2139" s="37" t="s">
        <v>179</v>
      </c>
    </row>
    <row r="2140" spans="17:18">
      <c r="Q2140" s="113" t="s">
        <v>303</v>
      </c>
      <c r="R2140" s="37" t="s">
        <v>180</v>
      </c>
    </row>
    <row r="2141" spans="17:18">
      <c r="Q2141" s="113" t="s">
        <v>303</v>
      </c>
      <c r="R2141" s="37" t="s">
        <v>181</v>
      </c>
    </row>
    <row r="2142" spans="17:18">
      <c r="Q2142" s="113" t="s">
        <v>303</v>
      </c>
      <c r="R2142" s="37" t="s">
        <v>182</v>
      </c>
    </row>
    <row r="2143" spans="17:18">
      <c r="Q2143" s="113" t="s">
        <v>303</v>
      </c>
      <c r="R2143" s="37" t="s">
        <v>183</v>
      </c>
    </row>
    <row r="2144" spans="17:18">
      <c r="Q2144" s="113" t="s">
        <v>303</v>
      </c>
      <c r="R2144" s="37" t="s">
        <v>184</v>
      </c>
    </row>
    <row r="2145" spans="17:18">
      <c r="Q2145" s="113" t="s">
        <v>303</v>
      </c>
      <c r="R2145" s="37" t="s">
        <v>185</v>
      </c>
    </row>
    <row r="2146" spans="17:18">
      <c r="Q2146" s="113" t="s">
        <v>303</v>
      </c>
      <c r="R2146" s="37" t="s">
        <v>186</v>
      </c>
    </row>
    <row r="2147" spans="17:18">
      <c r="Q2147" s="113" t="s">
        <v>303</v>
      </c>
      <c r="R2147" s="37" t="s">
        <v>187</v>
      </c>
    </row>
    <row r="2148" spans="17:18">
      <c r="Q2148" s="113" t="s">
        <v>303</v>
      </c>
      <c r="R2148" s="37" t="s">
        <v>188</v>
      </c>
    </row>
    <row r="2149" spans="17:18">
      <c r="Q2149" s="113" t="s">
        <v>303</v>
      </c>
      <c r="R2149" s="37" t="s">
        <v>189</v>
      </c>
    </row>
    <row r="2150" spans="17:18">
      <c r="Q2150" s="113" t="s">
        <v>303</v>
      </c>
      <c r="R2150" s="37" t="s">
        <v>190</v>
      </c>
    </row>
    <row r="2151" spans="17:18">
      <c r="Q2151" s="113" t="s">
        <v>303</v>
      </c>
      <c r="R2151" s="37" t="s">
        <v>191</v>
      </c>
    </row>
    <row r="2152" spans="17:18">
      <c r="Q2152" s="113" t="s">
        <v>303</v>
      </c>
      <c r="R2152" s="37" t="s">
        <v>192</v>
      </c>
    </row>
    <row r="2153" spans="17:18">
      <c r="Q2153" s="113" t="s">
        <v>303</v>
      </c>
      <c r="R2153" s="37" t="s">
        <v>193</v>
      </c>
    </row>
    <row r="2154" spans="17:18">
      <c r="Q2154" s="113" t="s">
        <v>303</v>
      </c>
      <c r="R2154" s="37" t="s">
        <v>194</v>
      </c>
    </row>
    <row r="2155" spans="17:18">
      <c r="Q2155" s="113" t="s">
        <v>303</v>
      </c>
      <c r="R2155" s="37" t="s">
        <v>195</v>
      </c>
    </row>
    <row r="2156" spans="17:18">
      <c r="Q2156" s="113" t="s">
        <v>303</v>
      </c>
      <c r="R2156" s="37" t="s">
        <v>196</v>
      </c>
    </row>
    <row r="2157" spans="17:18">
      <c r="Q2157" s="113" t="s">
        <v>303</v>
      </c>
      <c r="R2157" s="37" t="s">
        <v>197</v>
      </c>
    </row>
    <row r="2158" spans="17:18">
      <c r="Q2158" s="113" t="s">
        <v>303</v>
      </c>
      <c r="R2158" s="37" t="s">
        <v>198</v>
      </c>
    </row>
    <row r="2159" spans="17:18">
      <c r="Q2159" s="113" t="s">
        <v>303</v>
      </c>
      <c r="R2159" s="37" t="s">
        <v>199</v>
      </c>
    </row>
    <row r="2160" spans="17:18">
      <c r="Q2160" s="113" t="s">
        <v>303</v>
      </c>
      <c r="R2160" s="37" t="s">
        <v>200</v>
      </c>
    </row>
    <row r="2161" spans="17:18">
      <c r="Q2161" s="113" t="s">
        <v>303</v>
      </c>
      <c r="R2161" s="37" t="s">
        <v>201</v>
      </c>
    </row>
    <row r="2162" spans="17:18">
      <c r="Q2162" s="113" t="s">
        <v>303</v>
      </c>
      <c r="R2162" s="37" t="s">
        <v>202</v>
      </c>
    </row>
    <row r="2163" spans="17:18">
      <c r="Q2163" s="113" t="s">
        <v>303</v>
      </c>
      <c r="R2163" s="37" t="s">
        <v>203</v>
      </c>
    </row>
    <row r="2164" spans="17:18">
      <c r="Q2164" s="113" t="s">
        <v>303</v>
      </c>
      <c r="R2164" s="37" t="s">
        <v>204</v>
      </c>
    </row>
    <row r="2165" spans="17:18">
      <c r="Q2165" s="113" t="s">
        <v>303</v>
      </c>
      <c r="R2165" s="37" t="s">
        <v>205</v>
      </c>
    </row>
    <row r="2166" spans="17:18">
      <c r="Q2166" s="113" t="s">
        <v>303</v>
      </c>
      <c r="R2166" s="37" t="s">
        <v>206</v>
      </c>
    </row>
    <row r="2167" spans="17:18">
      <c r="Q2167" s="113" t="s">
        <v>303</v>
      </c>
      <c r="R2167" s="37" t="s">
        <v>207</v>
      </c>
    </row>
    <row r="2168" spans="17:18">
      <c r="Q2168" s="113" t="s">
        <v>303</v>
      </c>
      <c r="R2168" s="37" t="s">
        <v>208</v>
      </c>
    </row>
    <row r="2169" spans="17:18">
      <c r="Q2169" s="113" t="s">
        <v>303</v>
      </c>
      <c r="R2169" s="37" t="s">
        <v>209</v>
      </c>
    </row>
    <row r="2170" spans="17:18">
      <c r="Q2170" s="113" t="s">
        <v>303</v>
      </c>
      <c r="R2170" s="37" t="s">
        <v>210</v>
      </c>
    </row>
    <row r="2171" spans="17:18">
      <c r="Q2171" s="113" t="s">
        <v>303</v>
      </c>
      <c r="R2171" s="37" t="s">
        <v>211</v>
      </c>
    </row>
    <row r="2172" spans="17:18">
      <c r="Q2172" s="113" t="s">
        <v>303</v>
      </c>
      <c r="R2172" s="37" t="s">
        <v>212</v>
      </c>
    </row>
    <row r="2173" spans="17:18">
      <c r="Q2173" s="113" t="s">
        <v>303</v>
      </c>
      <c r="R2173" s="37" t="s">
        <v>213</v>
      </c>
    </row>
    <row r="2174" spans="17:18">
      <c r="Q2174" s="113" t="s">
        <v>303</v>
      </c>
      <c r="R2174" s="37" t="s">
        <v>214</v>
      </c>
    </row>
    <row r="2175" spans="17:18">
      <c r="Q2175" s="113" t="s">
        <v>303</v>
      </c>
      <c r="R2175" s="37" t="s">
        <v>215</v>
      </c>
    </row>
    <row r="2176" spans="17:18">
      <c r="Q2176" s="113" t="s">
        <v>303</v>
      </c>
      <c r="R2176" s="37" t="s">
        <v>216</v>
      </c>
    </row>
    <row r="2177" spans="17:18">
      <c r="Q2177" s="113" t="s">
        <v>303</v>
      </c>
      <c r="R2177" s="37" t="s">
        <v>217</v>
      </c>
    </row>
    <row r="2178" spans="17:18">
      <c r="Q2178" s="113" t="s">
        <v>303</v>
      </c>
      <c r="R2178" s="37" t="s">
        <v>218</v>
      </c>
    </row>
    <row r="2179" spans="17:18">
      <c r="Q2179" s="113" t="s">
        <v>303</v>
      </c>
      <c r="R2179" s="37" t="s">
        <v>219</v>
      </c>
    </row>
    <row r="2180" spans="17:18">
      <c r="Q2180" s="113" t="s">
        <v>303</v>
      </c>
      <c r="R2180" s="37" t="s">
        <v>220</v>
      </c>
    </row>
    <row r="2181" spans="17:18">
      <c r="Q2181" s="113" t="s">
        <v>303</v>
      </c>
      <c r="R2181" s="37" t="s">
        <v>221</v>
      </c>
    </row>
    <row r="2182" spans="17:18">
      <c r="Q2182" s="113" t="s">
        <v>303</v>
      </c>
      <c r="R2182" s="37" t="s">
        <v>222</v>
      </c>
    </row>
    <row r="2183" spans="17:18">
      <c r="Q2183" s="113" t="s">
        <v>303</v>
      </c>
      <c r="R2183" s="37" t="s">
        <v>223</v>
      </c>
    </row>
    <row r="2184" spans="17:18">
      <c r="Q2184" s="113" t="s">
        <v>303</v>
      </c>
      <c r="R2184" s="37" t="s">
        <v>224</v>
      </c>
    </row>
    <row r="2185" spans="17:18">
      <c r="Q2185" s="113" t="s">
        <v>303</v>
      </c>
      <c r="R2185" s="37" t="s">
        <v>225</v>
      </c>
    </row>
    <row r="2186" spans="17:18">
      <c r="Q2186" s="113" t="s">
        <v>303</v>
      </c>
      <c r="R2186" s="37" t="s">
        <v>226</v>
      </c>
    </row>
    <row r="2187" spans="17:18">
      <c r="Q2187" s="113" t="s">
        <v>303</v>
      </c>
      <c r="R2187" s="37" t="s">
        <v>227</v>
      </c>
    </row>
    <row r="2188" spans="17:18">
      <c r="Q2188" s="113" t="s">
        <v>303</v>
      </c>
      <c r="R2188" s="37" t="s">
        <v>228</v>
      </c>
    </row>
    <row r="2189" spans="17:18">
      <c r="Q2189" s="113" t="s">
        <v>303</v>
      </c>
      <c r="R2189" s="37" t="s">
        <v>229</v>
      </c>
    </row>
    <row r="2190" spans="17:18">
      <c r="Q2190" s="113" t="s">
        <v>303</v>
      </c>
      <c r="R2190" s="37" t="s">
        <v>230</v>
      </c>
    </row>
    <row r="2191" spans="17:18">
      <c r="Q2191" s="113" t="s">
        <v>303</v>
      </c>
      <c r="R2191" s="37" t="s">
        <v>231</v>
      </c>
    </row>
    <row r="2192" spans="17:18">
      <c r="Q2192" s="56" t="s">
        <v>304</v>
      </c>
      <c r="R2192" s="112" t="s">
        <v>34</v>
      </c>
    </row>
    <row r="2193" spans="17:18">
      <c r="Q2193" s="56" t="s">
        <v>304</v>
      </c>
      <c r="R2193" s="112" t="s">
        <v>33</v>
      </c>
    </row>
    <row r="2194" spans="17:18">
      <c r="Q2194" s="56" t="s">
        <v>304</v>
      </c>
      <c r="R2194" s="112" t="s">
        <v>35</v>
      </c>
    </row>
    <row r="2195" spans="17:18">
      <c r="Q2195" s="56" t="s">
        <v>304</v>
      </c>
      <c r="R2195" s="112" t="s">
        <v>36</v>
      </c>
    </row>
    <row r="2196" spans="17:18">
      <c r="Q2196" s="56" t="s">
        <v>304</v>
      </c>
      <c r="R2196" s="112" t="s">
        <v>37</v>
      </c>
    </row>
    <row r="2197" spans="17:18">
      <c r="Q2197" s="56" t="s">
        <v>304</v>
      </c>
      <c r="R2197" s="112" t="s">
        <v>38</v>
      </c>
    </row>
    <row r="2198" spans="17:18">
      <c r="Q2198" s="56" t="s">
        <v>304</v>
      </c>
      <c r="R2198" s="112" t="s">
        <v>39</v>
      </c>
    </row>
    <row r="2199" spans="17:18">
      <c r="Q2199" s="56" t="s">
        <v>304</v>
      </c>
      <c r="R2199" s="112" t="s">
        <v>40</v>
      </c>
    </row>
    <row r="2200" spans="17:18">
      <c r="Q2200" s="56" t="s">
        <v>304</v>
      </c>
      <c r="R2200" s="112" t="s">
        <v>41</v>
      </c>
    </row>
    <row r="2201" spans="17:18">
      <c r="Q2201" s="56" t="s">
        <v>304</v>
      </c>
      <c r="R2201" s="112" t="s">
        <v>42</v>
      </c>
    </row>
    <row r="2202" spans="17:18">
      <c r="Q2202" s="56" t="s">
        <v>304</v>
      </c>
      <c r="R2202" s="112" t="s">
        <v>43</v>
      </c>
    </row>
    <row r="2203" spans="17:18">
      <c r="Q2203" s="56" t="s">
        <v>304</v>
      </c>
      <c r="R2203" s="112" t="s">
        <v>44</v>
      </c>
    </row>
    <row r="2204" spans="17:18">
      <c r="Q2204" s="56" t="s">
        <v>304</v>
      </c>
      <c r="R2204" s="112" t="s">
        <v>45</v>
      </c>
    </row>
    <row r="2205" spans="17:18">
      <c r="Q2205" s="56" t="s">
        <v>304</v>
      </c>
      <c r="R2205" s="112" t="s">
        <v>46</v>
      </c>
    </row>
    <row r="2206" spans="17:18">
      <c r="Q2206" s="56" t="s">
        <v>304</v>
      </c>
      <c r="R2206" s="112" t="s">
        <v>47</v>
      </c>
    </row>
    <row r="2207" spans="17:18">
      <c r="Q2207" s="56" t="s">
        <v>304</v>
      </c>
      <c r="R2207" s="112" t="s">
        <v>48</v>
      </c>
    </row>
    <row r="2208" spans="17:18">
      <c r="Q2208" s="56" t="s">
        <v>304</v>
      </c>
      <c r="R2208" s="112" t="s">
        <v>49</v>
      </c>
    </row>
    <row r="2209" spans="17:18">
      <c r="Q2209" s="56" t="s">
        <v>304</v>
      </c>
      <c r="R2209" s="112" t="s">
        <v>50</v>
      </c>
    </row>
    <row r="2210" spans="17:18">
      <c r="Q2210" s="56" t="s">
        <v>304</v>
      </c>
      <c r="R2210" s="112" t="s">
        <v>51</v>
      </c>
    </row>
    <row r="2211" spans="17:18">
      <c r="Q2211" s="56" t="s">
        <v>304</v>
      </c>
      <c r="R2211" s="112" t="s">
        <v>52</v>
      </c>
    </row>
    <row r="2212" spans="17:18">
      <c r="Q2212" s="56" t="s">
        <v>304</v>
      </c>
      <c r="R2212" s="112" t="s">
        <v>53</v>
      </c>
    </row>
    <row r="2213" spans="17:18">
      <c r="Q2213" s="56" t="s">
        <v>304</v>
      </c>
      <c r="R2213" s="112" t="s">
        <v>54</v>
      </c>
    </row>
    <row r="2214" spans="17:18">
      <c r="Q2214" s="56" t="s">
        <v>304</v>
      </c>
      <c r="R2214" s="112" t="s">
        <v>55</v>
      </c>
    </row>
    <row r="2215" spans="17:18">
      <c r="Q2215" s="56" t="s">
        <v>304</v>
      </c>
      <c r="R2215" s="112" t="s">
        <v>56</v>
      </c>
    </row>
    <row r="2216" spans="17:18">
      <c r="Q2216" s="56" t="s">
        <v>304</v>
      </c>
      <c r="R2216" s="112" t="s">
        <v>57</v>
      </c>
    </row>
    <row r="2217" spans="17:18">
      <c r="Q2217" s="56" t="s">
        <v>304</v>
      </c>
      <c r="R2217" s="112" t="s">
        <v>58</v>
      </c>
    </row>
    <row r="2218" spans="17:18">
      <c r="Q2218" s="56" t="s">
        <v>304</v>
      </c>
      <c r="R2218" s="112" t="s">
        <v>59</v>
      </c>
    </row>
    <row r="2219" spans="17:18">
      <c r="Q2219" s="56" t="s">
        <v>304</v>
      </c>
      <c r="R2219" s="112" t="s">
        <v>60</v>
      </c>
    </row>
    <row r="2220" spans="17:18">
      <c r="Q2220" s="56" t="s">
        <v>304</v>
      </c>
      <c r="R2220" s="112" t="s">
        <v>61</v>
      </c>
    </row>
    <row r="2221" spans="17:18">
      <c r="Q2221" s="56" t="s">
        <v>304</v>
      </c>
      <c r="R2221" s="112" t="s">
        <v>62</v>
      </c>
    </row>
    <row r="2222" spans="17:18">
      <c r="Q2222" s="56" t="s">
        <v>304</v>
      </c>
      <c r="R2222" s="112" t="s">
        <v>63</v>
      </c>
    </row>
    <row r="2223" spans="17:18">
      <c r="Q2223" s="56" t="s">
        <v>304</v>
      </c>
      <c r="R2223" s="112" t="s">
        <v>64</v>
      </c>
    </row>
    <row r="2224" spans="17:18">
      <c r="Q2224" s="56" t="s">
        <v>304</v>
      </c>
      <c r="R2224" s="112" t="s">
        <v>65</v>
      </c>
    </row>
    <row r="2225" spans="17:18">
      <c r="Q2225" s="56" t="s">
        <v>304</v>
      </c>
      <c r="R2225" s="112" t="s">
        <v>66</v>
      </c>
    </row>
    <row r="2226" spans="17:18">
      <c r="Q2226" s="56" t="s">
        <v>304</v>
      </c>
      <c r="R2226" s="112" t="s">
        <v>67</v>
      </c>
    </row>
    <row r="2227" spans="17:18">
      <c r="Q2227" s="56" t="s">
        <v>304</v>
      </c>
      <c r="R2227" s="112" t="s">
        <v>68</v>
      </c>
    </row>
    <row r="2228" spans="17:18">
      <c r="Q2228" s="56" t="s">
        <v>304</v>
      </c>
      <c r="R2228" s="112" t="s">
        <v>69</v>
      </c>
    </row>
    <row r="2229" spans="17:18">
      <c r="Q2229" s="56" t="s">
        <v>304</v>
      </c>
      <c r="R2229" s="112" t="s">
        <v>70</v>
      </c>
    </row>
    <row r="2230" spans="17:18">
      <c r="Q2230" s="56" t="s">
        <v>304</v>
      </c>
      <c r="R2230" s="112" t="s">
        <v>71</v>
      </c>
    </row>
    <row r="2231" spans="17:18">
      <c r="Q2231" s="56" t="s">
        <v>304</v>
      </c>
      <c r="R2231" s="112" t="s">
        <v>72</v>
      </c>
    </row>
    <row r="2232" spans="17:18">
      <c r="Q2232" s="56" t="s">
        <v>304</v>
      </c>
      <c r="R2232" s="112" t="s">
        <v>73</v>
      </c>
    </row>
    <row r="2233" spans="17:18">
      <c r="Q2233" s="56" t="s">
        <v>304</v>
      </c>
      <c r="R2233" s="112" t="s">
        <v>74</v>
      </c>
    </row>
    <row r="2234" spans="17:18">
      <c r="Q2234" s="56" t="s">
        <v>304</v>
      </c>
      <c r="R2234" s="112" t="s">
        <v>75</v>
      </c>
    </row>
    <row r="2235" spans="17:18">
      <c r="Q2235" s="56" t="s">
        <v>304</v>
      </c>
      <c r="R2235" s="112" t="s">
        <v>76</v>
      </c>
    </row>
    <row r="2236" spans="17:18">
      <c r="Q2236" s="56" t="s">
        <v>304</v>
      </c>
      <c r="R2236" s="112" t="s">
        <v>77</v>
      </c>
    </row>
    <row r="2237" spans="17:18">
      <c r="Q2237" s="56" t="s">
        <v>304</v>
      </c>
      <c r="R2237" s="112" t="s">
        <v>78</v>
      </c>
    </row>
    <row r="2238" spans="17:18">
      <c r="Q2238" s="56" t="s">
        <v>304</v>
      </c>
      <c r="R2238" s="112" t="s">
        <v>79</v>
      </c>
    </row>
    <row r="2239" spans="17:18">
      <c r="Q2239" s="56" t="s">
        <v>304</v>
      </c>
      <c r="R2239" s="112" t="s">
        <v>80</v>
      </c>
    </row>
    <row r="2240" spans="17:18">
      <c r="Q2240" s="56" t="s">
        <v>304</v>
      </c>
      <c r="R2240" s="112" t="s">
        <v>81</v>
      </c>
    </row>
    <row r="2241" spans="17:18">
      <c r="Q2241" s="56" t="s">
        <v>304</v>
      </c>
      <c r="R2241" s="112" t="s">
        <v>83</v>
      </c>
    </row>
    <row r="2242" spans="17:18">
      <c r="Q2242" s="56" t="s">
        <v>304</v>
      </c>
      <c r="R2242" s="112" t="s">
        <v>84</v>
      </c>
    </row>
    <row r="2243" spans="17:18">
      <c r="Q2243" s="56" t="s">
        <v>304</v>
      </c>
      <c r="R2243" s="112" t="s">
        <v>85</v>
      </c>
    </row>
    <row r="2244" spans="17:18">
      <c r="Q2244" s="56" t="s">
        <v>304</v>
      </c>
      <c r="R2244" s="112" t="s">
        <v>86</v>
      </c>
    </row>
    <row r="2245" spans="17:18">
      <c r="Q2245" s="56" t="s">
        <v>304</v>
      </c>
      <c r="R2245" s="112" t="s">
        <v>87</v>
      </c>
    </row>
    <row r="2246" spans="17:18">
      <c r="Q2246" s="56" t="s">
        <v>304</v>
      </c>
      <c r="R2246" s="112" t="s">
        <v>88</v>
      </c>
    </row>
    <row r="2247" spans="17:18">
      <c r="Q2247" s="56" t="s">
        <v>304</v>
      </c>
      <c r="R2247" s="112" t="s">
        <v>89</v>
      </c>
    </row>
    <row r="2248" spans="17:18">
      <c r="Q2248" s="56" t="s">
        <v>304</v>
      </c>
      <c r="R2248" s="112" t="s">
        <v>90</v>
      </c>
    </row>
    <row r="2249" spans="17:18">
      <c r="Q2249" s="56" t="s">
        <v>304</v>
      </c>
      <c r="R2249" s="112" t="s">
        <v>91</v>
      </c>
    </row>
    <row r="2250" spans="17:18">
      <c r="Q2250" s="56" t="s">
        <v>304</v>
      </c>
      <c r="R2250" s="112" t="s">
        <v>82</v>
      </c>
    </row>
    <row r="2251" spans="17:18">
      <c r="Q2251" s="56" t="s">
        <v>304</v>
      </c>
      <c r="R2251" s="112" t="s">
        <v>92</v>
      </c>
    </row>
    <row r="2252" spans="17:18">
      <c r="Q2252" s="56" t="s">
        <v>304</v>
      </c>
      <c r="R2252" s="112" t="s">
        <v>93</v>
      </c>
    </row>
    <row r="2253" spans="17:18">
      <c r="Q2253" s="56" t="s">
        <v>304</v>
      </c>
      <c r="R2253" s="112" t="s">
        <v>235</v>
      </c>
    </row>
    <row r="2254" spans="17:18">
      <c r="Q2254" s="56" t="s">
        <v>304</v>
      </c>
      <c r="R2254" s="112" t="s">
        <v>95</v>
      </c>
    </row>
    <row r="2255" spans="17:18">
      <c r="Q2255" s="56" t="s">
        <v>304</v>
      </c>
      <c r="R2255" s="112" t="s">
        <v>96</v>
      </c>
    </row>
    <row r="2256" spans="17:18">
      <c r="Q2256" s="56" t="s">
        <v>304</v>
      </c>
      <c r="R2256" s="112" t="s">
        <v>97</v>
      </c>
    </row>
    <row r="2257" spans="17:18">
      <c r="Q2257" s="56" t="s">
        <v>304</v>
      </c>
      <c r="R2257" s="112" t="s">
        <v>98</v>
      </c>
    </row>
    <row r="2258" spans="17:18">
      <c r="Q2258" s="56" t="s">
        <v>304</v>
      </c>
      <c r="R2258" s="112" t="s">
        <v>99</v>
      </c>
    </row>
    <row r="2259" spans="17:18">
      <c r="Q2259" s="56" t="s">
        <v>304</v>
      </c>
      <c r="R2259" s="112" t="s">
        <v>100</v>
      </c>
    </row>
    <row r="2260" spans="17:18">
      <c r="Q2260" s="56" t="s">
        <v>304</v>
      </c>
      <c r="R2260" s="112" t="s">
        <v>101</v>
      </c>
    </row>
    <row r="2261" spans="17:18">
      <c r="Q2261" s="56" t="s">
        <v>304</v>
      </c>
      <c r="R2261" s="112" t="s">
        <v>102</v>
      </c>
    </row>
    <row r="2262" spans="17:18">
      <c r="Q2262" s="56" t="s">
        <v>304</v>
      </c>
      <c r="R2262" s="112" t="s">
        <v>103</v>
      </c>
    </row>
    <row r="2263" spans="17:18">
      <c r="Q2263" s="56" t="s">
        <v>304</v>
      </c>
      <c r="R2263" s="112" t="s">
        <v>104</v>
      </c>
    </row>
    <row r="2264" spans="17:18">
      <c r="Q2264" s="56" t="s">
        <v>304</v>
      </c>
      <c r="R2264" s="112" t="s">
        <v>105</v>
      </c>
    </row>
    <row r="2265" spans="17:18">
      <c r="Q2265" s="56" t="s">
        <v>304</v>
      </c>
      <c r="R2265" s="112" t="s">
        <v>106</v>
      </c>
    </row>
    <row r="2266" spans="17:18">
      <c r="Q2266" s="56" t="s">
        <v>304</v>
      </c>
      <c r="R2266" s="112" t="s">
        <v>107</v>
      </c>
    </row>
    <row r="2267" spans="17:18">
      <c r="Q2267" s="56" t="s">
        <v>304</v>
      </c>
      <c r="R2267" s="112" t="s">
        <v>108</v>
      </c>
    </row>
    <row r="2268" spans="17:18">
      <c r="Q2268" s="56" t="s">
        <v>304</v>
      </c>
      <c r="R2268" s="112" t="s">
        <v>109</v>
      </c>
    </row>
    <row r="2269" spans="17:18">
      <c r="Q2269" s="56" t="s">
        <v>304</v>
      </c>
      <c r="R2269" s="112" t="s">
        <v>110</v>
      </c>
    </row>
    <row r="2270" spans="17:18">
      <c r="Q2270" s="56" t="s">
        <v>304</v>
      </c>
      <c r="R2270" s="112" t="s">
        <v>111</v>
      </c>
    </row>
    <row r="2271" spans="17:18">
      <c r="Q2271" s="56" t="s">
        <v>304</v>
      </c>
      <c r="R2271" s="112" t="s">
        <v>112</v>
      </c>
    </row>
    <row r="2272" spans="17:18">
      <c r="Q2272" s="56" t="s">
        <v>304</v>
      </c>
      <c r="R2272" s="112" t="s">
        <v>113</v>
      </c>
    </row>
    <row r="2273" spans="17:18">
      <c r="Q2273" s="56" t="s">
        <v>304</v>
      </c>
      <c r="R2273" s="112" t="s">
        <v>114</v>
      </c>
    </row>
    <row r="2274" spans="17:18">
      <c r="Q2274" s="56" t="s">
        <v>304</v>
      </c>
      <c r="R2274" s="112" t="s">
        <v>115</v>
      </c>
    </row>
    <row r="2275" spans="17:18">
      <c r="Q2275" s="56" t="s">
        <v>304</v>
      </c>
      <c r="R2275" s="112" t="s">
        <v>116</v>
      </c>
    </row>
    <row r="2276" spans="17:18">
      <c r="Q2276" s="56" t="s">
        <v>304</v>
      </c>
      <c r="R2276" s="112" t="s">
        <v>117</v>
      </c>
    </row>
    <row r="2277" spans="17:18">
      <c r="Q2277" s="56" t="s">
        <v>304</v>
      </c>
      <c r="R2277" s="112" t="s">
        <v>118</v>
      </c>
    </row>
    <row r="2278" spans="17:18">
      <c r="Q2278" s="56" t="s">
        <v>304</v>
      </c>
      <c r="R2278" s="112" t="s">
        <v>119</v>
      </c>
    </row>
    <row r="2279" spans="17:18">
      <c r="Q2279" s="56" t="s">
        <v>304</v>
      </c>
      <c r="R2279" s="112" t="s">
        <v>120</v>
      </c>
    </row>
    <row r="2280" spans="17:18">
      <c r="Q2280" s="56" t="s">
        <v>304</v>
      </c>
      <c r="R2280" s="112" t="s">
        <v>121</v>
      </c>
    </row>
    <row r="2281" spans="17:18">
      <c r="Q2281" s="56" t="s">
        <v>304</v>
      </c>
      <c r="R2281" s="112" t="s">
        <v>122</v>
      </c>
    </row>
    <row r="2282" spans="17:18">
      <c r="Q2282" s="56" t="s">
        <v>304</v>
      </c>
      <c r="R2282" s="112" t="s">
        <v>123</v>
      </c>
    </row>
    <row r="2283" spans="17:18">
      <c r="Q2283" s="56" t="s">
        <v>304</v>
      </c>
      <c r="R2283" s="112" t="s">
        <v>124</v>
      </c>
    </row>
    <row r="2284" spans="17:18">
      <c r="Q2284" s="56" t="s">
        <v>304</v>
      </c>
      <c r="R2284" s="112" t="s">
        <v>125</v>
      </c>
    </row>
    <row r="2285" spans="17:18">
      <c r="Q2285" s="56" t="s">
        <v>304</v>
      </c>
      <c r="R2285" s="112" t="s">
        <v>126</v>
      </c>
    </row>
    <row r="2286" spans="17:18">
      <c r="Q2286" s="56" t="s">
        <v>304</v>
      </c>
      <c r="R2286" s="112" t="s">
        <v>127</v>
      </c>
    </row>
    <row r="2287" spans="17:18">
      <c r="Q2287" s="56" t="s">
        <v>304</v>
      </c>
      <c r="R2287" s="112" t="s">
        <v>128</v>
      </c>
    </row>
    <row r="2288" spans="17:18">
      <c r="Q2288" s="56" t="s">
        <v>304</v>
      </c>
      <c r="R2288" s="112" t="s">
        <v>129</v>
      </c>
    </row>
    <row r="2289" spans="17:18">
      <c r="Q2289" s="56" t="s">
        <v>304</v>
      </c>
      <c r="R2289" s="112" t="s">
        <v>130</v>
      </c>
    </row>
    <row r="2290" spans="17:18">
      <c r="Q2290" s="56" t="s">
        <v>304</v>
      </c>
      <c r="R2290" s="112" t="s">
        <v>131</v>
      </c>
    </row>
    <row r="2291" spans="17:18">
      <c r="Q2291" s="56" t="s">
        <v>304</v>
      </c>
      <c r="R2291" s="112" t="s">
        <v>132</v>
      </c>
    </row>
    <row r="2292" spans="17:18">
      <c r="Q2292" s="56" t="s">
        <v>304</v>
      </c>
      <c r="R2292" s="112" t="s">
        <v>133</v>
      </c>
    </row>
    <row r="2293" spans="17:18">
      <c r="Q2293" s="56" t="s">
        <v>304</v>
      </c>
      <c r="R2293" s="112" t="s">
        <v>134</v>
      </c>
    </row>
    <row r="2294" spans="17:18">
      <c r="Q2294" s="56" t="s">
        <v>304</v>
      </c>
      <c r="R2294" s="112" t="s">
        <v>135</v>
      </c>
    </row>
    <row r="2295" spans="17:18">
      <c r="Q2295" s="56" t="s">
        <v>304</v>
      </c>
      <c r="R2295" s="112" t="s">
        <v>136</v>
      </c>
    </row>
    <row r="2296" spans="17:18">
      <c r="Q2296" s="56" t="s">
        <v>304</v>
      </c>
      <c r="R2296" s="112" t="s">
        <v>137</v>
      </c>
    </row>
    <row r="2297" spans="17:18">
      <c r="Q2297" s="56" t="s">
        <v>304</v>
      </c>
      <c r="R2297" s="112" t="s">
        <v>138</v>
      </c>
    </row>
    <row r="2298" spans="17:18">
      <c r="Q2298" s="56" t="s">
        <v>304</v>
      </c>
      <c r="R2298" s="112" t="s">
        <v>139</v>
      </c>
    </row>
    <row r="2299" spans="17:18">
      <c r="Q2299" s="56" t="s">
        <v>304</v>
      </c>
      <c r="R2299" s="112" t="s">
        <v>140</v>
      </c>
    </row>
    <row r="2300" spans="17:18">
      <c r="Q2300" s="56" t="s">
        <v>304</v>
      </c>
      <c r="R2300" s="112" t="s">
        <v>141</v>
      </c>
    </row>
    <row r="2301" spans="17:18">
      <c r="Q2301" s="56" t="s">
        <v>304</v>
      </c>
      <c r="R2301" s="112" t="s">
        <v>142</v>
      </c>
    </row>
    <row r="2302" spans="17:18">
      <c r="Q2302" s="56" t="s">
        <v>304</v>
      </c>
      <c r="R2302" s="112" t="s">
        <v>143</v>
      </c>
    </row>
    <row r="2303" spans="17:18">
      <c r="Q2303" s="56" t="s">
        <v>304</v>
      </c>
      <c r="R2303" s="112" t="s">
        <v>144</v>
      </c>
    </row>
    <row r="2304" spans="17:18">
      <c r="Q2304" s="56" t="s">
        <v>304</v>
      </c>
      <c r="R2304" s="112" t="s">
        <v>145</v>
      </c>
    </row>
    <row r="2305" spans="17:18">
      <c r="Q2305" s="56" t="s">
        <v>304</v>
      </c>
      <c r="R2305" s="112" t="s">
        <v>146</v>
      </c>
    </row>
    <row r="2306" spans="17:18">
      <c r="Q2306" s="56" t="s">
        <v>304</v>
      </c>
      <c r="R2306" s="112" t="s">
        <v>147</v>
      </c>
    </row>
    <row r="2307" spans="17:18">
      <c r="Q2307" s="56" t="s">
        <v>304</v>
      </c>
      <c r="R2307" s="112" t="s">
        <v>148</v>
      </c>
    </row>
    <row r="2308" spans="17:18">
      <c r="Q2308" s="56" t="s">
        <v>304</v>
      </c>
      <c r="R2308" s="112" t="s">
        <v>149</v>
      </c>
    </row>
    <row r="2309" spans="17:18">
      <c r="Q2309" s="56" t="s">
        <v>304</v>
      </c>
      <c r="R2309" s="112" t="s">
        <v>150</v>
      </c>
    </row>
    <row r="2310" spans="17:18">
      <c r="Q2310" s="56" t="s">
        <v>304</v>
      </c>
      <c r="R2310" s="112" t="s">
        <v>151</v>
      </c>
    </row>
    <row r="2311" spans="17:18">
      <c r="Q2311" s="56" t="s">
        <v>304</v>
      </c>
      <c r="R2311" s="112" t="s">
        <v>152</v>
      </c>
    </row>
    <row r="2312" spans="17:18">
      <c r="Q2312" s="56" t="s">
        <v>304</v>
      </c>
      <c r="R2312" s="112" t="s">
        <v>153</v>
      </c>
    </row>
    <row r="2313" spans="17:18">
      <c r="Q2313" s="56" t="s">
        <v>304</v>
      </c>
      <c r="R2313" s="112" t="s">
        <v>154</v>
      </c>
    </row>
    <row r="2314" spans="17:18">
      <c r="Q2314" s="56" t="s">
        <v>304</v>
      </c>
      <c r="R2314" s="112" t="s">
        <v>155</v>
      </c>
    </row>
    <row r="2315" spans="17:18">
      <c r="Q2315" s="56" t="s">
        <v>304</v>
      </c>
      <c r="R2315" s="112" t="s">
        <v>156</v>
      </c>
    </row>
    <row r="2316" spans="17:18">
      <c r="Q2316" s="56" t="s">
        <v>304</v>
      </c>
      <c r="R2316" s="112" t="s">
        <v>157</v>
      </c>
    </row>
    <row r="2317" spans="17:18">
      <c r="Q2317" s="56" t="s">
        <v>304</v>
      </c>
      <c r="R2317" s="112" t="s">
        <v>158</v>
      </c>
    </row>
    <row r="2318" spans="17:18">
      <c r="Q2318" s="56" t="s">
        <v>304</v>
      </c>
      <c r="R2318" s="112" t="s">
        <v>159</v>
      </c>
    </row>
    <row r="2319" spans="17:18">
      <c r="Q2319" s="56" t="s">
        <v>304</v>
      </c>
      <c r="R2319" s="112" t="s">
        <v>160</v>
      </c>
    </row>
    <row r="2320" spans="17:18">
      <c r="Q2320" s="56" t="s">
        <v>304</v>
      </c>
      <c r="R2320" s="112" t="s">
        <v>161</v>
      </c>
    </row>
    <row r="2321" spans="17:18">
      <c r="Q2321" s="56" t="s">
        <v>304</v>
      </c>
      <c r="R2321" s="112" t="s">
        <v>162</v>
      </c>
    </row>
    <row r="2322" spans="17:18">
      <c r="Q2322" s="56" t="s">
        <v>304</v>
      </c>
      <c r="R2322" s="112" t="s">
        <v>163</v>
      </c>
    </row>
    <row r="2323" spans="17:18">
      <c r="Q2323" s="56" t="s">
        <v>304</v>
      </c>
      <c r="R2323" s="112" t="s">
        <v>164</v>
      </c>
    </row>
    <row r="2324" spans="17:18">
      <c r="Q2324" s="56" t="s">
        <v>304</v>
      </c>
      <c r="R2324" s="112" t="s">
        <v>165</v>
      </c>
    </row>
    <row r="2325" spans="17:18">
      <c r="Q2325" s="56" t="s">
        <v>304</v>
      </c>
      <c r="R2325" s="112" t="s">
        <v>166</v>
      </c>
    </row>
    <row r="2326" spans="17:18">
      <c r="Q2326" s="56" t="s">
        <v>304</v>
      </c>
      <c r="R2326" s="112" t="s">
        <v>167</v>
      </c>
    </row>
    <row r="2327" spans="17:18">
      <c r="Q2327" s="56" t="s">
        <v>304</v>
      </c>
      <c r="R2327" s="112" t="s">
        <v>168</v>
      </c>
    </row>
    <row r="2328" spans="17:18">
      <c r="Q2328" s="56" t="s">
        <v>304</v>
      </c>
      <c r="R2328" s="112" t="s">
        <v>169</v>
      </c>
    </row>
    <row r="2329" spans="17:18">
      <c r="Q2329" s="56" t="s">
        <v>304</v>
      </c>
      <c r="R2329" s="112" t="s">
        <v>170</v>
      </c>
    </row>
    <row r="2330" spans="17:18">
      <c r="Q2330" s="56" t="s">
        <v>304</v>
      </c>
      <c r="R2330" s="112" t="s">
        <v>171</v>
      </c>
    </row>
    <row r="2331" spans="17:18">
      <c r="Q2331" s="56" t="s">
        <v>304</v>
      </c>
      <c r="R2331" s="112" t="s">
        <v>172</v>
      </c>
    </row>
    <row r="2332" spans="17:18">
      <c r="Q2332" s="56" t="s">
        <v>304</v>
      </c>
      <c r="R2332" s="112" t="s">
        <v>173</v>
      </c>
    </row>
    <row r="2333" spans="17:18">
      <c r="Q2333" s="56" t="s">
        <v>304</v>
      </c>
      <c r="R2333" s="112" t="s">
        <v>174</v>
      </c>
    </row>
    <row r="2334" spans="17:18">
      <c r="Q2334" s="56" t="s">
        <v>304</v>
      </c>
      <c r="R2334" s="112" t="s">
        <v>175</v>
      </c>
    </row>
    <row r="2335" spans="17:18">
      <c r="Q2335" s="56" t="s">
        <v>304</v>
      </c>
      <c r="R2335" s="112" t="s">
        <v>176</v>
      </c>
    </row>
    <row r="2336" spans="17:18">
      <c r="Q2336" s="56" t="s">
        <v>304</v>
      </c>
      <c r="R2336" s="112" t="s">
        <v>177</v>
      </c>
    </row>
    <row r="2337" spans="17:18">
      <c r="Q2337" s="56" t="s">
        <v>304</v>
      </c>
      <c r="R2337" s="112" t="s">
        <v>178</v>
      </c>
    </row>
    <row r="2338" spans="17:18">
      <c r="Q2338" s="56" t="s">
        <v>304</v>
      </c>
      <c r="R2338" s="112" t="s">
        <v>179</v>
      </c>
    </row>
    <row r="2339" spans="17:18">
      <c r="Q2339" s="56" t="s">
        <v>304</v>
      </c>
      <c r="R2339" s="112" t="s">
        <v>180</v>
      </c>
    </row>
    <row r="2340" spans="17:18">
      <c r="Q2340" s="56" t="s">
        <v>304</v>
      </c>
      <c r="R2340" s="112" t="s">
        <v>181</v>
      </c>
    </row>
    <row r="2341" spans="17:18">
      <c r="Q2341" s="56" t="s">
        <v>304</v>
      </c>
      <c r="R2341" s="112" t="s">
        <v>182</v>
      </c>
    </row>
    <row r="2342" spans="17:18">
      <c r="Q2342" s="56" t="s">
        <v>304</v>
      </c>
      <c r="R2342" s="112" t="s">
        <v>183</v>
      </c>
    </row>
    <row r="2343" spans="17:18">
      <c r="Q2343" s="56" t="s">
        <v>304</v>
      </c>
      <c r="R2343" s="112" t="s">
        <v>184</v>
      </c>
    </row>
    <row r="2344" spans="17:18">
      <c r="Q2344" s="56" t="s">
        <v>304</v>
      </c>
      <c r="R2344" s="112" t="s">
        <v>185</v>
      </c>
    </row>
    <row r="2345" spans="17:18">
      <c r="Q2345" s="56" t="s">
        <v>304</v>
      </c>
      <c r="R2345" s="112" t="s">
        <v>186</v>
      </c>
    </row>
    <row r="2346" spans="17:18">
      <c r="Q2346" s="56" t="s">
        <v>304</v>
      </c>
      <c r="R2346" s="112" t="s">
        <v>187</v>
      </c>
    </row>
    <row r="2347" spans="17:18">
      <c r="Q2347" s="56" t="s">
        <v>304</v>
      </c>
      <c r="R2347" s="112" t="s">
        <v>188</v>
      </c>
    </row>
    <row r="2348" spans="17:18">
      <c r="Q2348" s="56" t="s">
        <v>304</v>
      </c>
      <c r="R2348" s="112" t="s">
        <v>189</v>
      </c>
    </row>
    <row r="2349" spans="17:18">
      <c r="Q2349" s="56" t="s">
        <v>304</v>
      </c>
      <c r="R2349" s="112" t="s">
        <v>190</v>
      </c>
    </row>
    <row r="2350" spans="17:18">
      <c r="Q2350" s="56" t="s">
        <v>304</v>
      </c>
      <c r="R2350" s="112" t="s">
        <v>191</v>
      </c>
    </row>
    <row r="2351" spans="17:18">
      <c r="Q2351" s="56" t="s">
        <v>304</v>
      </c>
      <c r="R2351" s="112" t="s">
        <v>192</v>
      </c>
    </row>
    <row r="2352" spans="17:18">
      <c r="Q2352" s="56" t="s">
        <v>304</v>
      </c>
      <c r="R2352" s="112" t="s">
        <v>193</v>
      </c>
    </row>
    <row r="2353" spans="17:18">
      <c r="Q2353" s="56" t="s">
        <v>304</v>
      </c>
      <c r="R2353" s="112" t="s">
        <v>194</v>
      </c>
    </row>
    <row r="2354" spans="17:18">
      <c r="Q2354" s="56" t="s">
        <v>304</v>
      </c>
      <c r="R2354" s="112" t="s">
        <v>195</v>
      </c>
    </row>
    <row r="2355" spans="17:18">
      <c r="Q2355" s="56" t="s">
        <v>304</v>
      </c>
      <c r="R2355" s="112" t="s">
        <v>196</v>
      </c>
    </row>
    <row r="2356" spans="17:18">
      <c r="Q2356" s="56" t="s">
        <v>304</v>
      </c>
      <c r="R2356" s="112" t="s">
        <v>197</v>
      </c>
    </row>
    <row r="2357" spans="17:18">
      <c r="Q2357" s="56" t="s">
        <v>304</v>
      </c>
      <c r="R2357" s="112" t="s">
        <v>198</v>
      </c>
    </row>
    <row r="2358" spans="17:18">
      <c r="Q2358" s="56" t="s">
        <v>304</v>
      </c>
      <c r="R2358" s="112" t="s">
        <v>199</v>
      </c>
    </row>
    <row r="2359" spans="17:18">
      <c r="Q2359" s="56" t="s">
        <v>304</v>
      </c>
      <c r="R2359" s="112" t="s">
        <v>200</v>
      </c>
    </row>
    <row r="2360" spans="17:18">
      <c r="Q2360" s="56" t="s">
        <v>304</v>
      </c>
      <c r="R2360" s="112" t="s">
        <v>201</v>
      </c>
    </row>
    <row r="2361" spans="17:18">
      <c r="Q2361" s="56" t="s">
        <v>304</v>
      </c>
      <c r="R2361" s="112" t="s">
        <v>202</v>
      </c>
    </row>
    <row r="2362" spans="17:18">
      <c r="Q2362" s="56" t="s">
        <v>304</v>
      </c>
      <c r="R2362" s="112" t="s">
        <v>203</v>
      </c>
    </row>
    <row r="2363" spans="17:18">
      <c r="Q2363" s="56" t="s">
        <v>304</v>
      </c>
      <c r="R2363" s="112" t="s">
        <v>204</v>
      </c>
    </row>
    <row r="2364" spans="17:18">
      <c r="Q2364" s="56" t="s">
        <v>304</v>
      </c>
      <c r="R2364" s="112" t="s">
        <v>205</v>
      </c>
    </row>
    <row r="2365" spans="17:18">
      <c r="Q2365" s="56" t="s">
        <v>304</v>
      </c>
      <c r="R2365" s="112" t="s">
        <v>206</v>
      </c>
    </row>
    <row r="2366" spans="17:18">
      <c r="Q2366" s="56" t="s">
        <v>304</v>
      </c>
      <c r="R2366" s="112" t="s">
        <v>207</v>
      </c>
    </row>
    <row r="2367" spans="17:18">
      <c r="Q2367" s="56" t="s">
        <v>304</v>
      </c>
      <c r="R2367" s="112" t="s">
        <v>208</v>
      </c>
    </row>
    <row r="2368" spans="17:18">
      <c r="Q2368" s="56" t="s">
        <v>304</v>
      </c>
      <c r="R2368" s="112" t="s">
        <v>209</v>
      </c>
    </row>
    <row r="2369" spans="17:18">
      <c r="Q2369" s="56" t="s">
        <v>304</v>
      </c>
      <c r="R2369" s="112" t="s">
        <v>210</v>
      </c>
    </row>
    <row r="2370" spans="17:18">
      <c r="Q2370" s="56" t="s">
        <v>304</v>
      </c>
      <c r="R2370" s="112" t="s">
        <v>211</v>
      </c>
    </row>
    <row r="2371" spans="17:18">
      <c r="Q2371" s="56" t="s">
        <v>304</v>
      </c>
      <c r="R2371" s="112" t="s">
        <v>212</v>
      </c>
    </row>
    <row r="2372" spans="17:18">
      <c r="Q2372" s="56" t="s">
        <v>304</v>
      </c>
      <c r="R2372" s="112" t="s">
        <v>213</v>
      </c>
    </row>
    <row r="2373" spans="17:18">
      <c r="Q2373" s="56" t="s">
        <v>304</v>
      </c>
      <c r="R2373" s="112" t="s">
        <v>214</v>
      </c>
    </row>
    <row r="2374" spans="17:18">
      <c r="Q2374" s="56" t="s">
        <v>304</v>
      </c>
      <c r="R2374" s="112" t="s">
        <v>215</v>
      </c>
    </row>
    <row r="2375" spans="17:18">
      <c r="Q2375" s="56" t="s">
        <v>304</v>
      </c>
      <c r="R2375" s="112" t="s">
        <v>216</v>
      </c>
    </row>
    <row r="2376" spans="17:18">
      <c r="Q2376" s="56" t="s">
        <v>304</v>
      </c>
      <c r="R2376" s="112" t="s">
        <v>217</v>
      </c>
    </row>
    <row r="2377" spans="17:18">
      <c r="Q2377" s="56" t="s">
        <v>304</v>
      </c>
      <c r="R2377" s="112" t="s">
        <v>218</v>
      </c>
    </row>
    <row r="2378" spans="17:18">
      <c r="Q2378" s="56" t="s">
        <v>304</v>
      </c>
      <c r="R2378" s="112" t="s">
        <v>219</v>
      </c>
    </row>
    <row r="2379" spans="17:18">
      <c r="Q2379" s="56" t="s">
        <v>304</v>
      </c>
      <c r="R2379" s="112" t="s">
        <v>220</v>
      </c>
    </row>
    <row r="2380" spans="17:18">
      <c r="Q2380" s="56" t="s">
        <v>304</v>
      </c>
      <c r="R2380" s="112" t="s">
        <v>221</v>
      </c>
    </row>
    <row r="2381" spans="17:18">
      <c r="Q2381" s="56" t="s">
        <v>304</v>
      </c>
      <c r="R2381" s="112" t="s">
        <v>222</v>
      </c>
    </row>
    <row r="2382" spans="17:18">
      <c r="Q2382" s="56" t="s">
        <v>304</v>
      </c>
      <c r="R2382" s="112" t="s">
        <v>223</v>
      </c>
    </row>
    <row r="2383" spans="17:18">
      <c r="Q2383" s="56" t="s">
        <v>304</v>
      </c>
      <c r="R2383" s="112" t="s">
        <v>224</v>
      </c>
    </row>
    <row r="2384" spans="17:18">
      <c r="Q2384" s="56" t="s">
        <v>304</v>
      </c>
      <c r="R2384" s="112" t="s">
        <v>225</v>
      </c>
    </row>
    <row r="2385" spans="17:18">
      <c r="Q2385" s="56" t="s">
        <v>304</v>
      </c>
      <c r="R2385" s="112" t="s">
        <v>226</v>
      </c>
    </row>
    <row r="2386" spans="17:18">
      <c r="Q2386" s="56" t="s">
        <v>304</v>
      </c>
      <c r="R2386" s="112" t="s">
        <v>227</v>
      </c>
    </row>
    <row r="2387" spans="17:18">
      <c r="Q2387" s="56" t="s">
        <v>304</v>
      </c>
      <c r="R2387" s="112" t="s">
        <v>228</v>
      </c>
    </row>
    <row r="2388" spans="17:18">
      <c r="Q2388" s="56" t="s">
        <v>304</v>
      </c>
      <c r="R2388" s="112" t="s">
        <v>229</v>
      </c>
    </row>
    <row r="2389" spans="17:18">
      <c r="Q2389" s="56" t="s">
        <v>304</v>
      </c>
      <c r="R2389" s="112" t="s">
        <v>230</v>
      </c>
    </row>
    <row r="2390" spans="17:18">
      <c r="Q2390" s="56" t="s">
        <v>304</v>
      </c>
      <c r="R2390" s="112" t="s">
        <v>231</v>
      </c>
    </row>
    <row r="2391" spans="17:18">
      <c r="Q2391" s="129" t="s">
        <v>305</v>
      </c>
      <c r="R2391" s="37" t="s">
        <v>34</v>
      </c>
    </row>
    <row r="2392" spans="17:18">
      <c r="Q2392" s="129" t="s">
        <v>305</v>
      </c>
      <c r="R2392" s="37" t="s">
        <v>33</v>
      </c>
    </row>
    <row r="2393" spans="17:18">
      <c r="Q2393" s="129" t="s">
        <v>305</v>
      </c>
      <c r="R2393" s="37" t="s">
        <v>35</v>
      </c>
    </row>
    <row r="2394" spans="17:18">
      <c r="Q2394" s="129" t="s">
        <v>305</v>
      </c>
      <c r="R2394" s="37" t="s">
        <v>36</v>
      </c>
    </row>
    <row r="2395" spans="17:18">
      <c r="Q2395" s="129" t="s">
        <v>305</v>
      </c>
      <c r="R2395" s="37" t="s">
        <v>37</v>
      </c>
    </row>
    <row r="2396" spans="17:18">
      <c r="Q2396" s="129" t="s">
        <v>305</v>
      </c>
      <c r="R2396" s="37" t="s">
        <v>38</v>
      </c>
    </row>
    <row r="2397" spans="17:18">
      <c r="Q2397" s="129" t="s">
        <v>305</v>
      </c>
      <c r="R2397" s="37" t="s">
        <v>39</v>
      </c>
    </row>
    <row r="2398" spans="17:18">
      <c r="Q2398" s="129" t="s">
        <v>305</v>
      </c>
      <c r="R2398" s="37" t="s">
        <v>40</v>
      </c>
    </row>
    <row r="2399" spans="17:18">
      <c r="Q2399" s="129" t="s">
        <v>305</v>
      </c>
      <c r="R2399" s="37" t="s">
        <v>41</v>
      </c>
    </row>
    <row r="2400" spans="17:18">
      <c r="Q2400" s="129" t="s">
        <v>305</v>
      </c>
      <c r="R2400" s="37" t="s">
        <v>42</v>
      </c>
    </row>
    <row r="2401" spans="17:18">
      <c r="Q2401" s="129" t="s">
        <v>305</v>
      </c>
      <c r="R2401" s="37" t="s">
        <v>43</v>
      </c>
    </row>
    <row r="2402" spans="17:18">
      <c r="Q2402" s="129" t="s">
        <v>305</v>
      </c>
      <c r="R2402" s="37" t="s">
        <v>44</v>
      </c>
    </row>
    <row r="2403" spans="17:18">
      <c r="Q2403" s="129" t="s">
        <v>305</v>
      </c>
      <c r="R2403" s="37" t="s">
        <v>45</v>
      </c>
    </row>
    <row r="2404" spans="17:18">
      <c r="Q2404" s="129" t="s">
        <v>305</v>
      </c>
      <c r="R2404" s="37" t="s">
        <v>46</v>
      </c>
    </row>
    <row r="2405" spans="17:18">
      <c r="Q2405" s="129" t="s">
        <v>305</v>
      </c>
      <c r="R2405" s="37" t="s">
        <v>47</v>
      </c>
    </row>
    <row r="2406" spans="17:18">
      <c r="Q2406" s="129" t="s">
        <v>305</v>
      </c>
      <c r="R2406" s="37" t="s">
        <v>48</v>
      </c>
    </row>
    <row r="2407" spans="17:18">
      <c r="Q2407" s="129" t="s">
        <v>305</v>
      </c>
      <c r="R2407" s="37" t="s">
        <v>49</v>
      </c>
    </row>
    <row r="2408" spans="17:18">
      <c r="Q2408" s="129" t="s">
        <v>305</v>
      </c>
      <c r="R2408" s="37" t="s">
        <v>50</v>
      </c>
    </row>
    <row r="2409" spans="17:18">
      <c r="Q2409" s="129" t="s">
        <v>305</v>
      </c>
      <c r="R2409" s="37" t="s">
        <v>51</v>
      </c>
    </row>
    <row r="2410" spans="17:18">
      <c r="Q2410" s="129" t="s">
        <v>305</v>
      </c>
      <c r="R2410" s="37" t="s">
        <v>52</v>
      </c>
    </row>
    <row r="2411" spans="17:18">
      <c r="Q2411" s="129" t="s">
        <v>305</v>
      </c>
      <c r="R2411" s="37" t="s">
        <v>53</v>
      </c>
    </row>
    <row r="2412" spans="17:18">
      <c r="Q2412" s="129" t="s">
        <v>305</v>
      </c>
      <c r="R2412" s="37" t="s">
        <v>54</v>
      </c>
    </row>
    <row r="2413" spans="17:18">
      <c r="Q2413" s="129" t="s">
        <v>305</v>
      </c>
      <c r="R2413" s="37" t="s">
        <v>55</v>
      </c>
    </row>
    <row r="2414" spans="17:18">
      <c r="Q2414" s="129" t="s">
        <v>305</v>
      </c>
      <c r="R2414" s="37" t="s">
        <v>56</v>
      </c>
    </row>
    <row r="2415" spans="17:18">
      <c r="Q2415" s="129" t="s">
        <v>305</v>
      </c>
      <c r="R2415" s="37" t="s">
        <v>57</v>
      </c>
    </row>
    <row r="2416" spans="17:18">
      <c r="Q2416" s="129" t="s">
        <v>305</v>
      </c>
      <c r="R2416" s="37" t="s">
        <v>58</v>
      </c>
    </row>
    <row r="2417" spans="17:18">
      <c r="Q2417" s="129" t="s">
        <v>305</v>
      </c>
      <c r="R2417" s="37" t="s">
        <v>59</v>
      </c>
    </row>
    <row r="2418" spans="17:18">
      <c r="Q2418" s="129" t="s">
        <v>305</v>
      </c>
      <c r="R2418" s="37" t="s">
        <v>60</v>
      </c>
    </row>
    <row r="2419" spans="17:18">
      <c r="Q2419" s="129" t="s">
        <v>305</v>
      </c>
      <c r="R2419" s="37" t="s">
        <v>61</v>
      </c>
    </row>
    <row r="2420" spans="17:18">
      <c r="Q2420" s="129" t="s">
        <v>305</v>
      </c>
      <c r="R2420" s="37" t="s">
        <v>62</v>
      </c>
    </row>
    <row r="2421" spans="17:18">
      <c r="Q2421" s="129" t="s">
        <v>305</v>
      </c>
      <c r="R2421" s="37" t="s">
        <v>63</v>
      </c>
    </row>
    <row r="2422" spans="17:18">
      <c r="Q2422" s="129" t="s">
        <v>305</v>
      </c>
      <c r="R2422" s="37" t="s">
        <v>64</v>
      </c>
    </row>
    <row r="2423" spans="17:18">
      <c r="Q2423" s="129" t="s">
        <v>305</v>
      </c>
      <c r="R2423" s="37" t="s">
        <v>65</v>
      </c>
    </row>
    <row r="2424" spans="17:18">
      <c r="Q2424" s="129" t="s">
        <v>305</v>
      </c>
      <c r="R2424" s="37" t="s">
        <v>66</v>
      </c>
    </row>
    <row r="2425" spans="17:18">
      <c r="Q2425" s="129" t="s">
        <v>305</v>
      </c>
      <c r="R2425" s="37" t="s">
        <v>67</v>
      </c>
    </row>
    <row r="2426" spans="17:18">
      <c r="Q2426" s="129" t="s">
        <v>305</v>
      </c>
      <c r="R2426" s="37" t="s">
        <v>68</v>
      </c>
    </row>
    <row r="2427" spans="17:18">
      <c r="Q2427" s="129" t="s">
        <v>305</v>
      </c>
      <c r="R2427" s="37" t="s">
        <v>69</v>
      </c>
    </row>
    <row r="2428" spans="17:18">
      <c r="Q2428" s="129" t="s">
        <v>305</v>
      </c>
      <c r="R2428" s="37" t="s">
        <v>70</v>
      </c>
    </row>
    <row r="2429" spans="17:18">
      <c r="Q2429" s="129" t="s">
        <v>305</v>
      </c>
      <c r="R2429" s="37" t="s">
        <v>71</v>
      </c>
    </row>
    <row r="2430" spans="17:18">
      <c r="Q2430" s="129" t="s">
        <v>305</v>
      </c>
      <c r="R2430" s="37" t="s">
        <v>72</v>
      </c>
    </row>
    <row r="2431" spans="17:18">
      <c r="Q2431" s="129" t="s">
        <v>305</v>
      </c>
      <c r="R2431" s="37" t="s">
        <v>73</v>
      </c>
    </row>
    <row r="2432" spans="17:18">
      <c r="Q2432" s="129" t="s">
        <v>305</v>
      </c>
      <c r="R2432" s="37" t="s">
        <v>74</v>
      </c>
    </row>
    <row r="2433" spans="17:18">
      <c r="Q2433" s="129" t="s">
        <v>305</v>
      </c>
      <c r="R2433" s="37" t="s">
        <v>75</v>
      </c>
    </row>
    <row r="2434" spans="17:18">
      <c r="Q2434" s="129" t="s">
        <v>305</v>
      </c>
      <c r="R2434" s="37" t="s">
        <v>76</v>
      </c>
    </row>
    <row r="2435" spans="17:18">
      <c r="Q2435" s="129" t="s">
        <v>305</v>
      </c>
      <c r="R2435" s="37" t="s">
        <v>77</v>
      </c>
    </row>
    <row r="2436" spans="17:18">
      <c r="Q2436" s="129" t="s">
        <v>305</v>
      </c>
      <c r="R2436" s="37" t="s">
        <v>78</v>
      </c>
    </row>
    <row r="2437" spans="17:18">
      <c r="Q2437" s="129" t="s">
        <v>305</v>
      </c>
      <c r="R2437" s="37" t="s">
        <v>79</v>
      </c>
    </row>
    <row r="2438" spans="17:18">
      <c r="Q2438" s="129" t="s">
        <v>305</v>
      </c>
      <c r="R2438" s="37" t="s">
        <v>80</v>
      </c>
    </row>
    <row r="2439" spans="17:18">
      <c r="Q2439" s="129" t="s">
        <v>305</v>
      </c>
      <c r="R2439" s="37" t="s">
        <v>81</v>
      </c>
    </row>
    <row r="2440" spans="17:18">
      <c r="Q2440" s="129" t="s">
        <v>305</v>
      </c>
      <c r="R2440" s="37" t="s">
        <v>83</v>
      </c>
    </row>
    <row r="2441" spans="17:18">
      <c r="Q2441" s="129" t="s">
        <v>305</v>
      </c>
      <c r="R2441" s="37" t="s">
        <v>84</v>
      </c>
    </row>
    <row r="2442" spans="17:18">
      <c r="Q2442" s="129" t="s">
        <v>305</v>
      </c>
      <c r="R2442" s="37" t="s">
        <v>85</v>
      </c>
    </row>
    <row r="2443" spans="17:18">
      <c r="Q2443" s="129" t="s">
        <v>305</v>
      </c>
      <c r="R2443" s="37" t="s">
        <v>86</v>
      </c>
    </row>
    <row r="2444" spans="17:18">
      <c r="Q2444" s="129" t="s">
        <v>305</v>
      </c>
      <c r="R2444" s="37" t="s">
        <v>87</v>
      </c>
    </row>
    <row r="2445" spans="17:18">
      <c r="Q2445" s="129" t="s">
        <v>305</v>
      </c>
      <c r="R2445" s="37" t="s">
        <v>88</v>
      </c>
    </row>
    <row r="2446" spans="17:18">
      <c r="Q2446" s="129" t="s">
        <v>305</v>
      </c>
      <c r="R2446" s="37" t="s">
        <v>89</v>
      </c>
    </row>
    <row r="2447" spans="17:18">
      <c r="Q2447" s="129" t="s">
        <v>305</v>
      </c>
      <c r="R2447" s="37" t="s">
        <v>90</v>
      </c>
    </row>
    <row r="2448" spans="17:18">
      <c r="Q2448" s="129" t="s">
        <v>305</v>
      </c>
      <c r="R2448" s="37" t="s">
        <v>91</v>
      </c>
    </row>
    <row r="2449" spans="17:18">
      <c r="Q2449" s="129" t="s">
        <v>305</v>
      </c>
      <c r="R2449" s="37" t="s">
        <v>82</v>
      </c>
    </row>
    <row r="2450" spans="17:18">
      <c r="Q2450" s="129" t="s">
        <v>305</v>
      </c>
      <c r="R2450" s="37" t="s">
        <v>92</v>
      </c>
    </row>
    <row r="2451" spans="17:18">
      <c r="Q2451" s="129" t="s">
        <v>305</v>
      </c>
      <c r="R2451" s="37" t="s">
        <v>93</v>
      </c>
    </row>
    <row r="2452" spans="17:18">
      <c r="Q2452" s="129" t="s">
        <v>305</v>
      </c>
      <c r="R2452" s="37" t="s">
        <v>235</v>
      </c>
    </row>
    <row r="2453" spans="17:18">
      <c r="Q2453" s="129" t="s">
        <v>305</v>
      </c>
      <c r="R2453" s="37" t="s">
        <v>95</v>
      </c>
    </row>
    <row r="2454" spans="17:18">
      <c r="Q2454" s="129" t="s">
        <v>305</v>
      </c>
      <c r="R2454" s="37" t="s">
        <v>96</v>
      </c>
    </row>
    <row r="2455" spans="17:18">
      <c r="Q2455" s="129" t="s">
        <v>305</v>
      </c>
      <c r="R2455" s="37" t="s">
        <v>97</v>
      </c>
    </row>
    <row r="2456" spans="17:18">
      <c r="Q2456" s="129" t="s">
        <v>305</v>
      </c>
      <c r="R2456" s="37" t="s">
        <v>98</v>
      </c>
    </row>
    <row r="2457" spans="17:18">
      <c r="Q2457" s="129" t="s">
        <v>305</v>
      </c>
      <c r="R2457" s="37" t="s">
        <v>99</v>
      </c>
    </row>
    <row r="2458" spans="17:18">
      <c r="Q2458" s="129" t="s">
        <v>305</v>
      </c>
      <c r="R2458" s="37" t="s">
        <v>100</v>
      </c>
    </row>
    <row r="2459" spans="17:18">
      <c r="Q2459" s="129" t="s">
        <v>305</v>
      </c>
      <c r="R2459" s="37" t="s">
        <v>101</v>
      </c>
    </row>
    <row r="2460" spans="17:18">
      <c r="Q2460" s="129" t="s">
        <v>305</v>
      </c>
      <c r="R2460" s="37" t="s">
        <v>102</v>
      </c>
    </row>
    <row r="2461" spans="17:18">
      <c r="Q2461" s="129" t="s">
        <v>305</v>
      </c>
      <c r="R2461" s="37" t="s">
        <v>103</v>
      </c>
    </row>
    <row r="2462" spans="17:18">
      <c r="Q2462" s="129" t="s">
        <v>305</v>
      </c>
      <c r="R2462" s="37" t="s">
        <v>104</v>
      </c>
    </row>
    <row r="2463" spans="17:18">
      <c r="Q2463" s="129" t="s">
        <v>305</v>
      </c>
      <c r="R2463" s="37" t="s">
        <v>105</v>
      </c>
    </row>
    <row r="2464" spans="17:18">
      <c r="Q2464" s="129" t="s">
        <v>305</v>
      </c>
      <c r="R2464" s="37" t="s">
        <v>106</v>
      </c>
    </row>
    <row r="2465" spans="17:18">
      <c r="Q2465" s="129" t="s">
        <v>305</v>
      </c>
      <c r="R2465" s="37" t="s">
        <v>107</v>
      </c>
    </row>
    <row r="2466" spans="17:18">
      <c r="Q2466" s="129" t="s">
        <v>305</v>
      </c>
      <c r="R2466" s="37" t="s">
        <v>108</v>
      </c>
    </row>
    <row r="2467" spans="17:18">
      <c r="Q2467" s="129" t="s">
        <v>305</v>
      </c>
      <c r="R2467" s="37" t="s">
        <v>109</v>
      </c>
    </row>
    <row r="2468" spans="17:18">
      <c r="Q2468" s="129" t="s">
        <v>305</v>
      </c>
      <c r="R2468" s="37" t="s">
        <v>110</v>
      </c>
    </row>
    <row r="2469" spans="17:18">
      <c r="Q2469" s="129" t="s">
        <v>305</v>
      </c>
      <c r="R2469" s="37" t="s">
        <v>111</v>
      </c>
    </row>
    <row r="2470" spans="17:18">
      <c r="Q2470" s="129" t="s">
        <v>305</v>
      </c>
      <c r="R2470" s="37" t="s">
        <v>112</v>
      </c>
    </row>
    <row r="2471" spans="17:18">
      <c r="Q2471" s="129" t="s">
        <v>305</v>
      </c>
      <c r="R2471" s="37" t="s">
        <v>113</v>
      </c>
    </row>
    <row r="2472" spans="17:18">
      <c r="Q2472" s="129" t="s">
        <v>305</v>
      </c>
      <c r="R2472" s="37" t="s">
        <v>114</v>
      </c>
    </row>
    <row r="2473" spans="17:18">
      <c r="Q2473" s="129" t="s">
        <v>305</v>
      </c>
      <c r="R2473" s="37" t="s">
        <v>115</v>
      </c>
    </row>
    <row r="2474" spans="17:18">
      <c r="Q2474" s="129" t="s">
        <v>305</v>
      </c>
      <c r="R2474" s="37" t="s">
        <v>116</v>
      </c>
    </row>
    <row r="2475" spans="17:18">
      <c r="Q2475" s="129" t="s">
        <v>305</v>
      </c>
      <c r="R2475" s="37" t="s">
        <v>117</v>
      </c>
    </row>
    <row r="2476" spans="17:18">
      <c r="Q2476" s="129" t="s">
        <v>305</v>
      </c>
      <c r="R2476" s="37" t="s">
        <v>118</v>
      </c>
    </row>
    <row r="2477" spans="17:18">
      <c r="Q2477" s="129" t="s">
        <v>305</v>
      </c>
      <c r="R2477" s="37" t="s">
        <v>119</v>
      </c>
    </row>
    <row r="2478" spans="17:18">
      <c r="Q2478" s="129" t="s">
        <v>305</v>
      </c>
      <c r="R2478" s="37" t="s">
        <v>120</v>
      </c>
    </row>
    <row r="2479" spans="17:18">
      <c r="Q2479" s="129" t="s">
        <v>305</v>
      </c>
      <c r="R2479" s="37" t="s">
        <v>121</v>
      </c>
    </row>
    <row r="2480" spans="17:18">
      <c r="Q2480" s="129" t="s">
        <v>305</v>
      </c>
      <c r="R2480" s="37" t="s">
        <v>122</v>
      </c>
    </row>
    <row r="2481" spans="17:18">
      <c r="Q2481" s="129" t="s">
        <v>305</v>
      </c>
      <c r="R2481" s="37" t="s">
        <v>123</v>
      </c>
    </row>
    <row r="2482" spans="17:18">
      <c r="Q2482" s="129" t="s">
        <v>305</v>
      </c>
      <c r="R2482" s="37" t="s">
        <v>124</v>
      </c>
    </row>
    <row r="2483" spans="17:18">
      <c r="Q2483" s="129" t="s">
        <v>305</v>
      </c>
      <c r="R2483" s="37" t="s">
        <v>125</v>
      </c>
    </row>
    <row r="2484" spans="17:18">
      <c r="Q2484" s="129" t="s">
        <v>305</v>
      </c>
      <c r="R2484" s="37" t="s">
        <v>126</v>
      </c>
    </row>
    <row r="2485" spans="17:18">
      <c r="Q2485" s="129" t="s">
        <v>305</v>
      </c>
      <c r="R2485" s="37" t="s">
        <v>127</v>
      </c>
    </row>
    <row r="2486" spans="17:18">
      <c r="Q2486" s="129" t="s">
        <v>305</v>
      </c>
      <c r="R2486" s="37" t="s">
        <v>128</v>
      </c>
    </row>
    <row r="2487" spans="17:18">
      <c r="Q2487" s="129" t="s">
        <v>305</v>
      </c>
      <c r="R2487" s="37" t="s">
        <v>129</v>
      </c>
    </row>
    <row r="2488" spans="17:18">
      <c r="Q2488" s="129" t="s">
        <v>305</v>
      </c>
      <c r="R2488" s="37" t="s">
        <v>130</v>
      </c>
    </row>
    <row r="2489" spans="17:18">
      <c r="Q2489" s="129" t="s">
        <v>305</v>
      </c>
      <c r="R2489" s="37" t="s">
        <v>131</v>
      </c>
    </row>
    <row r="2490" spans="17:18">
      <c r="Q2490" s="129" t="s">
        <v>305</v>
      </c>
      <c r="R2490" s="37" t="s">
        <v>132</v>
      </c>
    </row>
    <row r="2491" spans="17:18">
      <c r="Q2491" s="129" t="s">
        <v>305</v>
      </c>
      <c r="R2491" s="37" t="s">
        <v>133</v>
      </c>
    </row>
    <row r="2492" spans="17:18">
      <c r="Q2492" s="129" t="s">
        <v>305</v>
      </c>
      <c r="R2492" s="37" t="s">
        <v>134</v>
      </c>
    </row>
    <row r="2493" spans="17:18">
      <c r="Q2493" s="129" t="s">
        <v>305</v>
      </c>
      <c r="R2493" s="37" t="s">
        <v>135</v>
      </c>
    </row>
    <row r="2494" spans="17:18">
      <c r="Q2494" s="129" t="s">
        <v>305</v>
      </c>
      <c r="R2494" s="37" t="s">
        <v>136</v>
      </c>
    </row>
    <row r="2495" spans="17:18">
      <c r="Q2495" s="129" t="s">
        <v>305</v>
      </c>
      <c r="R2495" s="37" t="s">
        <v>137</v>
      </c>
    </row>
    <row r="2496" spans="17:18">
      <c r="Q2496" s="129" t="s">
        <v>305</v>
      </c>
      <c r="R2496" s="37" t="s">
        <v>138</v>
      </c>
    </row>
    <row r="2497" spans="17:18">
      <c r="Q2497" s="129" t="s">
        <v>305</v>
      </c>
      <c r="R2497" s="37" t="s">
        <v>139</v>
      </c>
    </row>
    <row r="2498" spans="17:18">
      <c r="Q2498" s="129" t="s">
        <v>305</v>
      </c>
      <c r="R2498" s="37" t="s">
        <v>140</v>
      </c>
    </row>
    <row r="2499" spans="17:18">
      <c r="Q2499" s="129" t="s">
        <v>305</v>
      </c>
      <c r="R2499" s="37" t="s">
        <v>141</v>
      </c>
    </row>
    <row r="2500" spans="17:18">
      <c r="Q2500" s="129" t="s">
        <v>305</v>
      </c>
      <c r="R2500" s="37" t="s">
        <v>142</v>
      </c>
    </row>
    <row r="2501" spans="17:18">
      <c r="Q2501" s="129" t="s">
        <v>305</v>
      </c>
      <c r="R2501" s="37" t="s">
        <v>143</v>
      </c>
    </row>
    <row r="2502" spans="17:18">
      <c r="Q2502" s="129" t="s">
        <v>305</v>
      </c>
      <c r="R2502" s="37" t="s">
        <v>144</v>
      </c>
    </row>
    <row r="2503" spans="17:18">
      <c r="Q2503" s="129" t="s">
        <v>305</v>
      </c>
      <c r="R2503" s="37" t="s">
        <v>145</v>
      </c>
    </row>
    <row r="2504" spans="17:18">
      <c r="Q2504" s="129" t="s">
        <v>305</v>
      </c>
      <c r="R2504" s="37" t="s">
        <v>146</v>
      </c>
    </row>
    <row r="2505" spans="17:18">
      <c r="Q2505" s="129" t="s">
        <v>305</v>
      </c>
      <c r="R2505" s="37" t="s">
        <v>147</v>
      </c>
    </row>
    <row r="2506" spans="17:18">
      <c r="Q2506" s="129" t="s">
        <v>305</v>
      </c>
      <c r="R2506" s="37" t="s">
        <v>148</v>
      </c>
    </row>
    <row r="2507" spans="17:18">
      <c r="Q2507" s="129" t="s">
        <v>305</v>
      </c>
      <c r="R2507" s="37" t="s">
        <v>149</v>
      </c>
    </row>
    <row r="2508" spans="17:18">
      <c r="Q2508" s="129" t="s">
        <v>305</v>
      </c>
      <c r="R2508" s="37" t="s">
        <v>150</v>
      </c>
    </row>
    <row r="2509" spans="17:18">
      <c r="Q2509" s="129" t="s">
        <v>305</v>
      </c>
      <c r="R2509" s="37" t="s">
        <v>151</v>
      </c>
    </row>
    <row r="2510" spans="17:18">
      <c r="Q2510" s="129" t="s">
        <v>305</v>
      </c>
      <c r="R2510" s="37" t="s">
        <v>152</v>
      </c>
    </row>
    <row r="2511" spans="17:18">
      <c r="Q2511" s="129" t="s">
        <v>305</v>
      </c>
      <c r="R2511" s="37" t="s">
        <v>153</v>
      </c>
    </row>
    <row r="2512" spans="17:18">
      <c r="Q2512" s="129" t="s">
        <v>305</v>
      </c>
      <c r="R2512" s="37" t="s">
        <v>154</v>
      </c>
    </row>
    <row r="2513" spans="17:18">
      <c r="Q2513" s="129" t="s">
        <v>305</v>
      </c>
      <c r="R2513" s="37" t="s">
        <v>155</v>
      </c>
    </row>
    <row r="2514" spans="17:18">
      <c r="Q2514" s="129" t="s">
        <v>305</v>
      </c>
      <c r="R2514" s="37" t="s">
        <v>156</v>
      </c>
    </row>
    <row r="2515" spans="17:18">
      <c r="Q2515" s="129" t="s">
        <v>305</v>
      </c>
      <c r="R2515" s="37" t="s">
        <v>157</v>
      </c>
    </row>
    <row r="2516" spans="17:18">
      <c r="Q2516" s="129" t="s">
        <v>305</v>
      </c>
      <c r="R2516" s="37" t="s">
        <v>158</v>
      </c>
    </row>
    <row r="2517" spans="17:18">
      <c r="Q2517" s="129" t="s">
        <v>305</v>
      </c>
      <c r="R2517" s="37" t="s">
        <v>159</v>
      </c>
    </row>
    <row r="2518" spans="17:18">
      <c r="Q2518" s="129" t="s">
        <v>305</v>
      </c>
      <c r="R2518" s="37" t="s">
        <v>160</v>
      </c>
    </row>
    <row r="2519" spans="17:18">
      <c r="Q2519" s="129" t="s">
        <v>305</v>
      </c>
      <c r="R2519" s="37" t="s">
        <v>161</v>
      </c>
    </row>
    <row r="2520" spans="17:18">
      <c r="Q2520" s="129" t="s">
        <v>305</v>
      </c>
      <c r="R2520" s="37" t="s">
        <v>162</v>
      </c>
    </row>
    <row r="2521" spans="17:18">
      <c r="Q2521" s="129" t="s">
        <v>305</v>
      </c>
      <c r="R2521" s="37" t="s">
        <v>163</v>
      </c>
    </row>
    <row r="2522" spans="17:18">
      <c r="Q2522" s="129" t="s">
        <v>305</v>
      </c>
      <c r="R2522" s="37" t="s">
        <v>164</v>
      </c>
    </row>
    <row r="2523" spans="17:18">
      <c r="Q2523" s="129" t="s">
        <v>305</v>
      </c>
      <c r="R2523" s="37" t="s">
        <v>165</v>
      </c>
    </row>
    <row r="2524" spans="17:18">
      <c r="Q2524" s="129" t="s">
        <v>305</v>
      </c>
      <c r="R2524" s="37" t="s">
        <v>166</v>
      </c>
    </row>
    <row r="2525" spans="17:18">
      <c r="Q2525" s="129" t="s">
        <v>305</v>
      </c>
      <c r="R2525" s="37" t="s">
        <v>167</v>
      </c>
    </row>
    <row r="2526" spans="17:18">
      <c r="Q2526" s="129" t="s">
        <v>305</v>
      </c>
      <c r="R2526" s="37" t="s">
        <v>168</v>
      </c>
    </row>
    <row r="2527" spans="17:18">
      <c r="Q2527" s="129" t="s">
        <v>305</v>
      </c>
      <c r="R2527" s="37" t="s">
        <v>169</v>
      </c>
    </row>
    <row r="2528" spans="17:18">
      <c r="Q2528" s="129" t="s">
        <v>305</v>
      </c>
      <c r="R2528" s="37" t="s">
        <v>170</v>
      </c>
    </row>
    <row r="2529" spans="17:18">
      <c r="Q2529" s="129" t="s">
        <v>305</v>
      </c>
      <c r="R2529" s="37" t="s">
        <v>171</v>
      </c>
    </row>
    <row r="2530" spans="17:18">
      <c r="Q2530" s="129" t="s">
        <v>305</v>
      </c>
      <c r="R2530" s="37" t="s">
        <v>172</v>
      </c>
    </row>
    <row r="2531" spans="17:18">
      <c r="Q2531" s="129" t="s">
        <v>305</v>
      </c>
      <c r="R2531" s="37" t="s">
        <v>173</v>
      </c>
    </row>
    <row r="2532" spans="17:18">
      <c r="Q2532" s="129" t="s">
        <v>305</v>
      </c>
      <c r="R2532" s="37" t="s">
        <v>174</v>
      </c>
    </row>
    <row r="2533" spans="17:18">
      <c r="Q2533" s="129" t="s">
        <v>305</v>
      </c>
      <c r="R2533" s="37" t="s">
        <v>175</v>
      </c>
    </row>
    <row r="2534" spans="17:18">
      <c r="Q2534" s="129" t="s">
        <v>305</v>
      </c>
      <c r="R2534" s="37" t="s">
        <v>176</v>
      </c>
    </row>
    <row r="2535" spans="17:18">
      <c r="Q2535" s="129" t="s">
        <v>305</v>
      </c>
      <c r="R2535" s="37" t="s">
        <v>177</v>
      </c>
    </row>
    <row r="2536" spans="17:18">
      <c r="Q2536" s="129" t="s">
        <v>305</v>
      </c>
      <c r="R2536" s="37" t="s">
        <v>178</v>
      </c>
    </row>
    <row r="2537" spans="17:18">
      <c r="Q2537" s="129" t="s">
        <v>305</v>
      </c>
      <c r="R2537" s="37" t="s">
        <v>179</v>
      </c>
    </row>
    <row r="2538" spans="17:18">
      <c r="Q2538" s="129" t="s">
        <v>305</v>
      </c>
      <c r="R2538" s="37" t="s">
        <v>180</v>
      </c>
    </row>
    <row r="2539" spans="17:18">
      <c r="Q2539" s="129" t="s">
        <v>305</v>
      </c>
      <c r="R2539" s="37" t="s">
        <v>181</v>
      </c>
    </row>
    <row r="2540" spans="17:18">
      <c r="Q2540" s="129" t="s">
        <v>305</v>
      </c>
      <c r="R2540" s="37" t="s">
        <v>182</v>
      </c>
    </row>
    <row r="2541" spans="17:18">
      <c r="Q2541" s="129" t="s">
        <v>305</v>
      </c>
      <c r="R2541" s="37" t="s">
        <v>183</v>
      </c>
    </row>
    <row r="2542" spans="17:18">
      <c r="Q2542" s="129" t="s">
        <v>305</v>
      </c>
      <c r="R2542" s="37" t="s">
        <v>184</v>
      </c>
    </row>
    <row r="2543" spans="17:18">
      <c r="Q2543" s="129" t="s">
        <v>305</v>
      </c>
      <c r="R2543" s="37" t="s">
        <v>185</v>
      </c>
    </row>
    <row r="2544" spans="17:18">
      <c r="Q2544" s="129" t="s">
        <v>305</v>
      </c>
      <c r="R2544" s="37" t="s">
        <v>186</v>
      </c>
    </row>
    <row r="2545" spans="17:18">
      <c r="Q2545" s="129" t="s">
        <v>305</v>
      </c>
      <c r="R2545" s="37" t="s">
        <v>187</v>
      </c>
    </row>
    <row r="2546" spans="17:18">
      <c r="Q2546" s="129" t="s">
        <v>305</v>
      </c>
      <c r="R2546" s="37" t="s">
        <v>188</v>
      </c>
    </row>
    <row r="2547" spans="17:18">
      <c r="Q2547" s="129" t="s">
        <v>305</v>
      </c>
      <c r="R2547" s="37" t="s">
        <v>189</v>
      </c>
    </row>
    <row r="2548" spans="17:18">
      <c r="Q2548" s="129" t="s">
        <v>305</v>
      </c>
      <c r="R2548" s="37" t="s">
        <v>190</v>
      </c>
    </row>
    <row r="2549" spans="17:18">
      <c r="Q2549" s="129" t="s">
        <v>305</v>
      </c>
      <c r="R2549" s="37" t="s">
        <v>191</v>
      </c>
    </row>
    <row r="2550" spans="17:18">
      <c r="Q2550" s="129" t="s">
        <v>305</v>
      </c>
      <c r="R2550" s="37" t="s">
        <v>192</v>
      </c>
    </row>
    <row r="2551" spans="17:18">
      <c r="Q2551" s="129" t="s">
        <v>305</v>
      </c>
      <c r="R2551" s="37" t="s">
        <v>193</v>
      </c>
    </row>
    <row r="2552" spans="17:18">
      <c r="Q2552" s="129" t="s">
        <v>305</v>
      </c>
      <c r="R2552" s="37" t="s">
        <v>194</v>
      </c>
    </row>
    <row r="2553" spans="17:18">
      <c r="Q2553" s="129" t="s">
        <v>305</v>
      </c>
      <c r="R2553" s="37" t="s">
        <v>195</v>
      </c>
    </row>
    <row r="2554" spans="17:18">
      <c r="Q2554" s="129" t="s">
        <v>305</v>
      </c>
      <c r="R2554" s="37" t="s">
        <v>196</v>
      </c>
    </row>
    <row r="2555" spans="17:18">
      <c r="Q2555" s="129" t="s">
        <v>305</v>
      </c>
      <c r="R2555" s="37" t="s">
        <v>197</v>
      </c>
    </row>
    <row r="2556" spans="17:18">
      <c r="Q2556" s="129" t="s">
        <v>305</v>
      </c>
      <c r="R2556" s="37" t="s">
        <v>198</v>
      </c>
    </row>
    <row r="2557" spans="17:18">
      <c r="Q2557" s="129" t="s">
        <v>305</v>
      </c>
      <c r="R2557" s="37" t="s">
        <v>199</v>
      </c>
    </row>
    <row r="2558" spans="17:18">
      <c r="Q2558" s="129" t="s">
        <v>305</v>
      </c>
      <c r="R2558" s="37" t="s">
        <v>200</v>
      </c>
    </row>
    <row r="2559" spans="17:18">
      <c r="Q2559" s="129" t="s">
        <v>305</v>
      </c>
      <c r="R2559" s="37" t="s">
        <v>201</v>
      </c>
    </row>
    <row r="2560" spans="17:18">
      <c r="Q2560" s="129" t="s">
        <v>305</v>
      </c>
      <c r="R2560" s="37" t="s">
        <v>202</v>
      </c>
    </row>
    <row r="2561" spans="17:18">
      <c r="Q2561" s="129" t="s">
        <v>305</v>
      </c>
      <c r="R2561" s="37" t="s">
        <v>203</v>
      </c>
    </row>
    <row r="2562" spans="17:18">
      <c r="Q2562" s="129" t="s">
        <v>305</v>
      </c>
      <c r="R2562" s="37" t="s">
        <v>204</v>
      </c>
    </row>
    <row r="2563" spans="17:18">
      <c r="Q2563" s="129" t="s">
        <v>305</v>
      </c>
      <c r="R2563" s="37" t="s">
        <v>205</v>
      </c>
    </row>
    <row r="2564" spans="17:18">
      <c r="Q2564" s="129" t="s">
        <v>305</v>
      </c>
      <c r="R2564" s="37" t="s">
        <v>206</v>
      </c>
    </row>
    <row r="2565" spans="17:18">
      <c r="Q2565" s="129" t="s">
        <v>305</v>
      </c>
      <c r="R2565" s="37" t="s">
        <v>207</v>
      </c>
    </row>
    <row r="2566" spans="17:18">
      <c r="Q2566" s="129" t="s">
        <v>305</v>
      </c>
      <c r="R2566" s="37" t="s">
        <v>208</v>
      </c>
    </row>
    <row r="2567" spans="17:18">
      <c r="Q2567" s="129" t="s">
        <v>305</v>
      </c>
      <c r="R2567" s="37" t="s">
        <v>209</v>
      </c>
    </row>
    <row r="2568" spans="17:18">
      <c r="Q2568" s="129" t="s">
        <v>305</v>
      </c>
      <c r="R2568" s="37" t="s">
        <v>210</v>
      </c>
    </row>
    <row r="2569" spans="17:18">
      <c r="Q2569" s="129" t="s">
        <v>305</v>
      </c>
      <c r="R2569" s="37" t="s">
        <v>211</v>
      </c>
    </row>
    <row r="2570" spans="17:18">
      <c r="Q2570" s="129" t="s">
        <v>305</v>
      </c>
      <c r="R2570" s="37" t="s">
        <v>212</v>
      </c>
    </row>
    <row r="2571" spans="17:18">
      <c r="Q2571" s="129" t="s">
        <v>305</v>
      </c>
      <c r="R2571" s="37" t="s">
        <v>213</v>
      </c>
    </row>
    <row r="2572" spans="17:18">
      <c r="Q2572" s="129" t="s">
        <v>305</v>
      </c>
      <c r="R2572" s="37" t="s">
        <v>214</v>
      </c>
    </row>
    <row r="2573" spans="17:18">
      <c r="Q2573" s="129" t="s">
        <v>305</v>
      </c>
      <c r="R2573" s="37" t="s">
        <v>215</v>
      </c>
    </row>
    <row r="2574" spans="17:18">
      <c r="Q2574" s="129" t="s">
        <v>305</v>
      </c>
      <c r="R2574" s="37" t="s">
        <v>216</v>
      </c>
    </row>
    <row r="2575" spans="17:18">
      <c r="Q2575" s="129" t="s">
        <v>305</v>
      </c>
      <c r="R2575" s="37" t="s">
        <v>217</v>
      </c>
    </row>
    <row r="2576" spans="17:18">
      <c r="Q2576" s="129" t="s">
        <v>305</v>
      </c>
      <c r="R2576" s="37" t="s">
        <v>218</v>
      </c>
    </row>
    <row r="2577" spans="17:18">
      <c r="Q2577" s="129" t="s">
        <v>305</v>
      </c>
      <c r="R2577" s="37" t="s">
        <v>219</v>
      </c>
    </row>
    <row r="2578" spans="17:18">
      <c r="Q2578" s="129" t="s">
        <v>305</v>
      </c>
      <c r="R2578" s="37" t="s">
        <v>220</v>
      </c>
    </row>
    <row r="2579" spans="17:18">
      <c r="Q2579" s="129" t="s">
        <v>305</v>
      </c>
      <c r="R2579" s="37" t="s">
        <v>221</v>
      </c>
    </row>
    <row r="2580" spans="17:18">
      <c r="Q2580" s="129" t="s">
        <v>305</v>
      </c>
      <c r="R2580" s="37" t="s">
        <v>222</v>
      </c>
    </row>
    <row r="2581" spans="17:18">
      <c r="Q2581" s="129" t="s">
        <v>305</v>
      </c>
      <c r="R2581" s="37" t="s">
        <v>223</v>
      </c>
    </row>
    <row r="2582" spans="17:18">
      <c r="Q2582" s="129" t="s">
        <v>305</v>
      </c>
      <c r="R2582" s="37" t="s">
        <v>224</v>
      </c>
    </row>
    <row r="2583" spans="17:18">
      <c r="Q2583" s="129" t="s">
        <v>305</v>
      </c>
      <c r="R2583" s="37" t="s">
        <v>225</v>
      </c>
    </row>
    <row r="2584" spans="17:18">
      <c r="Q2584" s="129" t="s">
        <v>305</v>
      </c>
      <c r="R2584" s="37" t="s">
        <v>226</v>
      </c>
    </row>
    <row r="2585" spans="17:18">
      <c r="Q2585" s="129" t="s">
        <v>305</v>
      </c>
      <c r="R2585" s="37" t="s">
        <v>227</v>
      </c>
    </row>
    <row r="2586" spans="17:18">
      <c r="Q2586" s="129" t="s">
        <v>305</v>
      </c>
      <c r="R2586" s="37" t="s">
        <v>228</v>
      </c>
    </row>
    <row r="2587" spans="17:18">
      <c r="Q2587" s="129" t="s">
        <v>305</v>
      </c>
      <c r="R2587" s="37" t="s">
        <v>229</v>
      </c>
    </row>
    <row r="2588" spans="17:18">
      <c r="Q2588" s="129" t="s">
        <v>305</v>
      </c>
      <c r="R2588" s="37" t="s">
        <v>230</v>
      </c>
    </row>
    <row r="2589" spans="17:18">
      <c r="Q2589" s="129" t="s">
        <v>305</v>
      </c>
      <c r="R2589" s="37" t="s">
        <v>231</v>
      </c>
    </row>
    <row r="2590" spans="17:18">
      <c r="Q2590" s="56" t="s">
        <v>306</v>
      </c>
      <c r="R2590" s="112" t="s">
        <v>34</v>
      </c>
    </row>
    <row r="2591" spans="17:18">
      <c r="Q2591" s="56" t="s">
        <v>306</v>
      </c>
      <c r="R2591" s="112" t="s">
        <v>33</v>
      </c>
    </row>
    <row r="2592" spans="17:18">
      <c r="Q2592" s="56" t="s">
        <v>306</v>
      </c>
      <c r="R2592" s="112" t="s">
        <v>35</v>
      </c>
    </row>
    <row r="2593" spans="17:18">
      <c r="Q2593" s="56" t="s">
        <v>306</v>
      </c>
      <c r="R2593" s="112" t="s">
        <v>36</v>
      </c>
    </row>
    <row r="2594" spans="17:18">
      <c r="Q2594" s="56" t="s">
        <v>306</v>
      </c>
      <c r="R2594" s="112" t="s">
        <v>37</v>
      </c>
    </row>
    <row r="2595" spans="17:18">
      <c r="Q2595" s="56" t="s">
        <v>306</v>
      </c>
      <c r="R2595" s="112" t="s">
        <v>38</v>
      </c>
    </row>
    <row r="2596" spans="17:18">
      <c r="Q2596" s="56" t="s">
        <v>306</v>
      </c>
      <c r="R2596" s="112" t="s">
        <v>39</v>
      </c>
    </row>
    <row r="2597" spans="17:18">
      <c r="Q2597" s="56" t="s">
        <v>306</v>
      </c>
      <c r="R2597" s="112" t="s">
        <v>40</v>
      </c>
    </row>
    <row r="2598" spans="17:18">
      <c r="Q2598" s="56" t="s">
        <v>306</v>
      </c>
      <c r="R2598" s="112" t="s">
        <v>41</v>
      </c>
    </row>
    <row r="2599" spans="17:18">
      <c r="Q2599" s="56" t="s">
        <v>306</v>
      </c>
      <c r="R2599" s="112" t="s">
        <v>42</v>
      </c>
    </row>
    <row r="2600" spans="17:18">
      <c r="Q2600" s="56" t="s">
        <v>306</v>
      </c>
      <c r="R2600" s="112" t="s">
        <v>43</v>
      </c>
    </row>
    <row r="2601" spans="17:18">
      <c r="Q2601" s="56" t="s">
        <v>306</v>
      </c>
      <c r="R2601" s="112" t="s">
        <v>44</v>
      </c>
    </row>
    <row r="2602" spans="17:18">
      <c r="Q2602" s="56" t="s">
        <v>306</v>
      </c>
      <c r="R2602" s="112" t="s">
        <v>45</v>
      </c>
    </row>
    <row r="2603" spans="17:18">
      <c r="Q2603" s="56" t="s">
        <v>306</v>
      </c>
      <c r="R2603" s="112" t="s">
        <v>46</v>
      </c>
    </row>
    <row r="2604" spans="17:18">
      <c r="Q2604" s="56" t="s">
        <v>306</v>
      </c>
      <c r="R2604" s="112" t="s">
        <v>47</v>
      </c>
    </row>
    <row r="2605" spans="17:18">
      <c r="Q2605" s="56" t="s">
        <v>306</v>
      </c>
      <c r="R2605" s="112" t="s">
        <v>48</v>
      </c>
    </row>
    <row r="2606" spans="17:18">
      <c r="Q2606" s="56" t="s">
        <v>306</v>
      </c>
      <c r="R2606" s="112" t="s">
        <v>49</v>
      </c>
    </row>
    <row r="2607" spans="17:18">
      <c r="Q2607" s="56" t="s">
        <v>306</v>
      </c>
      <c r="R2607" s="112" t="s">
        <v>50</v>
      </c>
    </row>
    <row r="2608" spans="17:18">
      <c r="Q2608" s="56" t="s">
        <v>306</v>
      </c>
      <c r="R2608" s="112" t="s">
        <v>51</v>
      </c>
    </row>
    <row r="2609" spans="17:18">
      <c r="Q2609" s="56" t="s">
        <v>306</v>
      </c>
      <c r="R2609" s="112" t="s">
        <v>52</v>
      </c>
    </row>
    <row r="2610" spans="17:18">
      <c r="Q2610" s="56" t="s">
        <v>306</v>
      </c>
      <c r="R2610" s="112" t="s">
        <v>53</v>
      </c>
    </row>
    <row r="2611" spans="17:18">
      <c r="Q2611" s="56" t="s">
        <v>306</v>
      </c>
      <c r="R2611" s="112" t="s">
        <v>54</v>
      </c>
    </row>
    <row r="2612" spans="17:18">
      <c r="Q2612" s="56" t="s">
        <v>306</v>
      </c>
      <c r="R2612" s="112" t="s">
        <v>55</v>
      </c>
    </row>
    <row r="2613" spans="17:18">
      <c r="Q2613" s="56" t="s">
        <v>306</v>
      </c>
      <c r="R2613" s="112" t="s">
        <v>56</v>
      </c>
    </row>
    <row r="2614" spans="17:18">
      <c r="Q2614" s="56" t="s">
        <v>306</v>
      </c>
      <c r="R2614" s="112" t="s">
        <v>57</v>
      </c>
    </row>
    <row r="2615" spans="17:18">
      <c r="Q2615" s="56" t="s">
        <v>306</v>
      </c>
      <c r="R2615" s="112" t="s">
        <v>58</v>
      </c>
    </row>
    <row r="2616" spans="17:18">
      <c r="Q2616" s="56" t="s">
        <v>306</v>
      </c>
      <c r="R2616" s="112" t="s">
        <v>59</v>
      </c>
    </row>
    <row r="2617" spans="17:18">
      <c r="Q2617" s="56" t="s">
        <v>306</v>
      </c>
      <c r="R2617" s="112" t="s">
        <v>60</v>
      </c>
    </row>
    <row r="2618" spans="17:18">
      <c r="Q2618" s="56" t="s">
        <v>306</v>
      </c>
      <c r="R2618" s="112" t="s">
        <v>61</v>
      </c>
    </row>
    <row r="2619" spans="17:18">
      <c r="Q2619" s="56" t="s">
        <v>306</v>
      </c>
      <c r="R2619" s="112" t="s">
        <v>62</v>
      </c>
    </row>
    <row r="2620" spans="17:18">
      <c r="Q2620" s="56" t="s">
        <v>306</v>
      </c>
      <c r="R2620" s="112" t="s">
        <v>63</v>
      </c>
    </row>
    <row r="2621" spans="17:18">
      <c r="Q2621" s="56" t="s">
        <v>306</v>
      </c>
      <c r="R2621" s="112" t="s">
        <v>64</v>
      </c>
    </row>
    <row r="2622" spans="17:18">
      <c r="Q2622" s="56" t="s">
        <v>306</v>
      </c>
      <c r="R2622" s="112" t="s">
        <v>65</v>
      </c>
    </row>
    <row r="2623" spans="17:18">
      <c r="Q2623" s="56" t="s">
        <v>306</v>
      </c>
      <c r="R2623" s="112" t="s">
        <v>66</v>
      </c>
    </row>
    <row r="2624" spans="17:18">
      <c r="Q2624" s="56" t="s">
        <v>306</v>
      </c>
      <c r="R2624" s="112" t="s">
        <v>67</v>
      </c>
    </row>
    <row r="2625" spans="17:18">
      <c r="Q2625" s="56" t="s">
        <v>306</v>
      </c>
      <c r="R2625" s="112" t="s">
        <v>68</v>
      </c>
    </row>
    <row r="2626" spans="17:18">
      <c r="Q2626" s="56" t="s">
        <v>306</v>
      </c>
      <c r="R2626" s="112" t="s">
        <v>69</v>
      </c>
    </row>
    <row r="2627" spans="17:18">
      <c r="Q2627" s="56" t="s">
        <v>306</v>
      </c>
      <c r="R2627" s="112" t="s">
        <v>70</v>
      </c>
    </row>
    <row r="2628" spans="17:18">
      <c r="Q2628" s="56" t="s">
        <v>306</v>
      </c>
      <c r="R2628" s="112" t="s">
        <v>71</v>
      </c>
    </row>
    <row r="2629" spans="17:18">
      <c r="Q2629" s="56" t="s">
        <v>306</v>
      </c>
      <c r="R2629" s="112" t="s">
        <v>72</v>
      </c>
    </row>
    <row r="2630" spans="17:18">
      <c r="Q2630" s="56" t="s">
        <v>306</v>
      </c>
      <c r="R2630" s="112" t="s">
        <v>73</v>
      </c>
    </row>
    <row r="2631" spans="17:18">
      <c r="Q2631" s="56" t="s">
        <v>306</v>
      </c>
      <c r="R2631" s="112" t="s">
        <v>74</v>
      </c>
    </row>
    <row r="2632" spans="17:18">
      <c r="Q2632" s="56" t="s">
        <v>306</v>
      </c>
      <c r="R2632" s="112" t="s">
        <v>75</v>
      </c>
    </row>
    <row r="2633" spans="17:18">
      <c r="Q2633" s="56" t="s">
        <v>306</v>
      </c>
      <c r="R2633" s="112" t="s">
        <v>76</v>
      </c>
    </row>
    <row r="2634" spans="17:18">
      <c r="Q2634" s="56" t="s">
        <v>306</v>
      </c>
      <c r="R2634" s="112" t="s">
        <v>77</v>
      </c>
    </row>
    <row r="2635" spans="17:18">
      <c r="Q2635" s="56" t="s">
        <v>306</v>
      </c>
      <c r="R2635" s="112" t="s">
        <v>78</v>
      </c>
    </row>
    <row r="2636" spans="17:18">
      <c r="Q2636" s="56" t="s">
        <v>306</v>
      </c>
      <c r="R2636" s="112" t="s">
        <v>79</v>
      </c>
    </row>
    <row r="2637" spans="17:18">
      <c r="Q2637" s="56" t="s">
        <v>306</v>
      </c>
      <c r="R2637" s="112" t="s">
        <v>80</v>
      </c>
    </row>
    <row r="2638" spans="17:18">
      <c r="Q2638" s="56" t="s">
        <v>306</v>
      </c>
      <c r="R2638" s="112" t="s">
        <v>81</v>
      </c>
    </row>
    <row r="2639" spans="17:18">
      <c r="Q2639" s="56" t="s">
        <v>306</v>
      </c>
      <c r="R2639" s="112" t="s">
        <v>83</v>
      </c>
    </row>
    <row r="2640" spans="17:18">
      <c r="Q2640" s="56" t="s">
        <v>306</v>
      </c>
      <c r="R2640" s="112" t="s">
        <v>84</v>
      </c>
    </row>
    <row r="2641" spans="17:18">
      <c r="Q2641" s="56" t="s">
        <v>306</v>
      </c>
      <c r="R2641" s="112" t="s">
        <v>85</v>
      </c>
    </row>
    <row r="2642" spans="17:18">
      <c r="Q2642" s="56" t="s">
        <v>306</v>
      </c>
      <c r="R2642" s="112" t="s">
        <v>86</v>
      </c>
    </row>
    <row r="2643" spans="17:18">
      <c r="Q2643" s="56" t="s">
        <v>306</v>
      </c>
      <c r="R2643" s="112" t="s">
        <v>87</v>
      </c>
    </row>
    <row r="2644" spans="17:18">
      <c r="Q2644" s="56" t="s">
        <v>306</v>
      </c>
      <c r="R2644" s="112" t="s">
        <v>88</v>
      </c>
    </row>
    <row r="2645" spans="17:18">
      <c r="Q2645" s="56" t="s">
        <v>306</v>
      </c>
      <c r="R2645" s="112" t="s">
        <v>89</v>
      </c>
    </row>
    <row r="2646" spans="17:18">
      <c r="Q2646" s="56" t="s">
        <v>306</v>
      </c>
      <c r="R2646" s="112" t="s">
        <v>90</v>
      </c>
    </row>
    <row r="2647" spans="17:18">
      <c r="Q2647" s="56" t="s">
        <v>306</v>
      </c>
      <c r="R2647" s="112" t="s">
        <v>91</v>
      </c>
    </row>
    <row r="2648" spans="17:18">
      <c r="Q2648" s="56" t="s">
        <v>306</v>
      </c>
      <c r="R2648" s="112" t="s">
        <v>82</v>
      </c>
    </row>
    <row r="2649" spans="17:18">
      <c r="Q2649" s="56" t="s">
        <v>306</v>
      </c>
      <c r="R2649" s="112" t="s">
        <v>92</v>
      </c>
    </row>
    <row r="2650" spans="17:18">
      <c r="Q2650" s="56" t="s">
        <v>306</v>
      </c>
      <c r="R2650" s="112" t="s">
        <v>93</v>
      </c>
    </row>
    <row r="2651" spans="17:18">
      <c r="Q2651" s="56" t="s">
        <v>306</v>
      </c>
      <c r="R2651" s="112" t="s">
        <v>235</v>
      </c>
    </row>
    <row r="2652" spans="17:18">
      <c r="Q2652" s="56" t="s">
        <v>306</v>
      </c>
      <c r="R2652" s="112" t="s">
        <v>95</v>
      </c>
    </row>
    <row r="2653" spans="17:18">
      <c r="Q2653" s="56" t="s">
        <v>306</v>
      </c>
      <c r="R2653" s="112" t="s">
        <v>96</v>
      </c>
    </row>
    <row r="2654" spans="17:18">
      <c r="Q2654" s="56" t="s">
        <v>306</v>
      </c>
      <c r="R2654" s="112" t="s">
        <v>97</v>
      </c>
    </row>
    <row r="2655" spans="17:18">
      <c r="Q2655" s="56" t="s">
        <v>306</v>
      </c>
      <c r="R2655" s="112" t="s">
        <v>98</v>
      </c>
    </row>
    <row r="2656" spans="17:18">
      <c r="Q2656" s="56" t="s">
        <v>306</v>
      </c>
      <c r="R2656" s="112" t="s">
        <v>99</v>
      </c>
    </row>
    <row r="2657" spans="17:18">
      <c r="Q2657" s="56" t="s">
        <v>306</v>
      </c>
      <c r="R2657" s="112" t="s">
        <v>100</v>
      </c>
    </row>
    <row r="2658" spans="17:18">
      <c r="Q2658" s="56" t="s">
        <v>306</v>
      </c>
      <c r="R2658" s="112" t="s">
        <v>101</v>
      </c>
    </row>
    <row r="2659" spans="17:18">
      <c r="Q2659" s="56" t="s">
        <v>306</v>
      </c>
      <c r="R2659" s="112" t="s">
        <v>102</v>
      </c>
    </row>
    <row r="2660" spans="17:18">
      <c r="Q2660" s="56" t="s">
        <v>306</v>
      </c>
      <c r="R2660" s="112" t="s">
        <v>103</v>
      </c>
    </row>
    <row r="2661" spans="17:18">
      <c r="Q2661" s="56" t="s">
        <v>306</v>
      </c>
      <c r="R2661" s="112" t="s">
        <v>104</v>
      </c>
    </row>
    <row r="2662" spans="17:18">
      <c r="Q2662" s="56" t="s">
        <v>306</v>
      </c>
      <c r="R2662" s="112" t="s">
        <v>105</v>
      </c>
    </row>
    <row r="2663" spans="17:18">
      <c r="Q2663" s="56" t="s">
        <v>306</v>
      </c>
      <c r="R2663" s="112" t="s">
        <v>106</v>
      </c>
    </row>
    <row r="2664" spans="17:18">
      <c r="Q2664" s="56" t="s">
        <v>306</v>
      </c>
      <c r="R2664" s="112" t="s">
        <v>107</v>
      </c>
    </row>
    <row r="2665" spans="17:18">
      <c r="Q2665" s="56" t="s">
        <v>306</v>
      </c>
      <c r="R2665" s="112" t="s">
        <v>108</v>
      </c>
    </row>
    <row r="2666" spans="17:18">
      <c r="Q2666" s="56" t="s">
        <v>306</v>
      </c>
      <c r="R2666" s="112" t="s">
        <v>109</v>
      </c>
    </row>
    <row r="2667" spans="17:18">
      <c r="Q2667" s="56" t="s">
        <v>306</v>
      </c>
      <c r="R2667" s="112" t="s">
        <v>110</v>
      </c>
    </row>
    <row r="2668" spans="17:18">
      <c r="Q2668" s="56" t="s">
        <v>306</v>
      </c>
      <c r="R2668" s="112" t="s">
        <v>111</v>
      </c>
    </row>
    <row r="2669" spans="17:18">
      <c r="Q2669" s="56" t="s">
        <v>306</v>
      </c>
      <c r="R2669" s="112" t="s">
        <v>112</v>
      </c>
    </row>
    <row r="2670" spans="17:18">
      <c r="Q2670" s="56" t="s">
        <v>306</v>
      </c>
      <c r="R2670" s="112" t="s">
        <v>113</v>
      </c>
    </row>
    <row r="2671" spans="17:18">
      <c r="Q2671" s="56" t="s">
        <v>306</v>
      </c>
      <c r="R2671" s="112" t="s">
        <v>114</v>
      </c>
    </row>
    <row r="2672" spans="17:18">
      <c r="Q2672" s="56" t="s">
        <v>306</v>
      </c>
      <c r="R2672" s="112" t="s">
        <v>115</v>
      </c>
    </row>
    <row r="2673" spans="17:18">
      <c r="Q2673" s="56" t="s">
        <v>306</v>
      </c>
      <c r="R2673" s="112" t="s">
        <v>116</v>
      </c>
    </row>
    <row r="2674" spans="17:18">
      <c r="Q2674" s="56" t="s">
        <v>306</v>
      </c>
      <c r="R2674" s="112" t="s">
        <v>117</v>
      </c>
    </row>
    <row r="2675" spans="17:18">
      <c r="Q2675" s="56" t="s">
        <v>306</v>
      </c>
      <c r="R2675" s="112" t="s">
        <v>118</v>
      </c>
    </row>
    <row r="2676" spans="17:18">
      <c r="Q2676" s="56" t="s">
        <v>306</v>
      </c>
      <c r="R2676" s="112" t="s">
        <v>119</v>
      </c>
    </row>
    <row r="2677" spans="17:18">
      <c r="Q2677" s="56" t="s">
        <v>306</v>
      </c>
      <c r="R2677" s="112" t="s">
        <v>120</v>
      </c>
    </row>
    <row r="2678" spans="17:18">
      <c r="Q2678" s="56" t="s">
        <v>306</v>
      </c>
      <c r="R2678" s="112" t="s">
        <v>121</v>
      </c>
    </row>
    <row r="2679" spans="17:18">
      <c r="Q2679" s="56" t="s">
        <v>306</v>
      </c>
      <c r="R2679" s="112" t="s">
        <v>122</v>
      </c>
    </row>
    <row r="2680" spans="17:18">
      <c r="Q2680" s="56" t="s">
        <v>306</v>
      </c>
      <c r="R2680" s="112" t="s">
        <v>123</v>
      </c>
    </row>
    <row r="2681" spans="17:18">
      <c r="Q2681" s="56" t="s">
        <v>306</v>
      </c>
      <c r="R2681" s="112" t="s">
        <v>124</v>
      </c>
    </row>
    <row r="2682" spans="17:18">
      <c r="Q2682" s="56" t="s">
        <v>306</v>
      </c>
      <c r="R2682" s="112" t="s">
        <v>125</v>
      </c>
    </row>
    <row r="2683" spans="17:18">
      <c r="Q2683" s="56" t="s">
        <v>306</v>
      </c>
      <c r="R2683" s="112" t="s">
        <v>126</v>
      </c>
    </row>
    <row r="2684" spans="17:18">
      <c r="Q2684" s="56" t="s">
        <v>306</v>
      </c>
      <c r="R2684" s="112" t="s">
        <v>127</v>
      </c>
    </row>
    <row r="2685" spans="17:18">
      <c r="Q2685" s="56" t="s">
        <v>306</v>
      </c>
      <c r="R2685" s="112" t="s">
        <v>128</v>
      </c>
    </row>
    <row r="2686" spans="17:18">
      <c r="Q2686" s="56" t="s">
        <v>306</v>
      </c>
      <c r="R2686" s="112" t="s">
        <v>129</v>
      </c>
    </row>
    <row r="2687" spans="17:18">
      <c r="Q2687" s="56" t="s">
        <v>306</v>
      </c>
      <c r="R2687" s="112" t="s">
        <v>130</v>
      </c>
    </row>
    <row r="2688" spans="17:18">
      <c r="Q2688" s="56" t="s">
        <v>306</v>
      </c>
      <c r="R2688" s="112" t="s">
        <v>131</v>
      </c>
    </row>
    <row r="2689" spans="17:18">
      <c r="Q2689" s="56" t="s">
        <v>306</v>
      </c>
      <c r="R2689" s="112" t="s">
        <v>132</v>
      </c>
    </row>
    <row r="2690" spans="17:18">
      <c r="Q2690" s="56" t="s">
        <v>306</v>
      </c>
      <c r="R2690" s="112" t="s">
        <v>133</v>
      </c>
    </row>
    <row r="2691" spans="17:18">
      <c r="Q2691" s="56" t="s">
        <v>306</v>
      </c>
      <c r="R2691" s="112" t="s">
        <v>134</v>
      </c>
    </row>
    <row r="2692" spans="17:18">
      <c r="Q2692" s="56" t="s">
        <v>306</v>
      </c>
      <c r="R2692" s="112" t="s">
        <v>135</v>
      </c>
    </row>
    <row r="2693" spans="17:18">
      <c r="Q2693" s="56" t="s">
        <v>306</v>
      </c>
      <c r="R2693" s="112" t="s">
        <v>136</v>
      </c>
    </row>
    <row r="2694" spans="17:18">
      <c r="Q2694" s="56" t="s">
        <v>306</v>
      </c>
      <c r="R2694" s="112" t="s">
        <v>137</v>
      </c>
    </row>
    <row r="2695" spans="17:18">
      <c r="Q2695" s="56" t="s">
        <v>306</v>
      </c>
      <c r="R2695" s="112" t="s">
        <v>138</v>
      </c>
    </row>
    <row r="2696" spans="17:18">
      <c r="Q2696" s="56" t="s">
        <v>306</v>
      </c>
      <c r="R2696" s="112" t="s">
        <v>139</v>
      </c>
    </row>
    <row r="2697" spans="17:18">
      <c r="Q2697" s="56" t="s">
        <v>306</v>
      </c>
      <c r="R2697" s="112" t="s">
        <v>140</v>
      </c>
    </row>
    <row r="2698" spans="17:18">
      <c r="Q2698" s="56" t="s">
        <v>306</v>
      </c>
      <c r="R2698" s="112" t="s">
        <v>141</v>
      </c>
    </row>
    <row r="2699" spans="17:18">
      <c r="Q2699" s="56" t="s">
        <v>306</v>
      </c>
      <c r="R2699" s="112" t="s">
        <v>142</v>
      </c>
    </row>
    <row r="2700" spans="17:18">
      <c r="Q2700" s="56" t="s">
        <v>306</v>
      </c>
      <c r="R2700" s="112" t="s">
        <v>143</v>
      </c>
    </row>
    <row r="2701" spans="17:18">
      <c r="Q2701" s="56" t="s">
        <v>306</v>
      </c>
      <c r="R2701" s="112" t="s">
        <v>144</v>
      </c>
    </row>
    <row r="2702" spans="17:18">
      <c r="Q2702" s="56" t="s">
        <v>306</v>
      </c>
      <c r="R2702" s="112" t="s">
        <v>145</v>
      </c>
    </row>
    <row r="2703" spans="17:18">
      <c r="Q2703" s="56" t="s">
        <v>306</v>
      </c>
      <c r="R2703" s="112" t="s">
        <v>146</v>
      </c>
    </row>
    <row r="2704" spans="17:18">
      <c r="Q2704" s="56" t="s">
        <v>306</v>
      </c>
      <c r="R2704" s="112" t="s">
        <v>147</v>
      </c>
    </row>
    <row r="2705" spans="17:18">
      <c r="Q2705" s="56" t="s">
        <v>306</v>
      </c>
      <c r="R2705" s="112" t="s">
        <v>148</v>
      </c>
    </row>
    <row r="2706" spans="17:18">
      <c r="Q2706" s="56" t="s">
        <v>306</v>
      </c>
      <c r="R2706" s="112" t="s">
        <v>149</v>
      </c>
    </row>
    <row r="2707" spans="17:18">
      <c r="Q2707" s="56" t="s">
        <v>306</v>
      </c>
      <c r="R2707" s="112" t="s">
        <v>150</v>
      </c>
    </row>
    <row r="2708" spans="17:18">
      <c r="Q2708" s="56" t="s">
        <v>306</v>
      </c>
      <c r="R2708" s="112" t="s">
        <v>151</v>
      </c>
    </row>
    <row r="2709" spans="17:18">
      <c r="Q2709" s="56" t="s">
        <v>306</v>
      </c>
      <c r="R2709" s="112" t="s">
        <v>152</v>
      </c>
    </row>
    <row r="2710" spans="17:18">
      <c r="Q2710" s="56" t="s">
        <v>306</v>
      </c>
      <c r="R2710" s="112" t="s">
        <v>153</v>
      </c>
    </row>
    <row r="2711" spans="17:18">
      <c r="Q2711" s="56" t="s">
        <v>306</v>
      </c>
      <c r="R2711" s="112" t="s">
        <v>154</v>
      </c>
    </row>
    <row r="2712" spans="17:18">
      <c r="Q2712" s="56" t="s">
        <v>306</v>
      </c>
      <c r="R2712" s="112" t="s">
        <v>155</v>
      </c>
    </row>
    <row r="2713" spans="17:18">
      <c r="Q2713" s="56" t="s">
        <v>306</v>
      </c>
      <c r="R2713" s="112" t="s">
        <v>156</v>
      </c>
    </row>
    <row r="2714" spans="17:18">
      <c r="Q2714" s="56" t="s">
        <v>306</v>
      </c>
      <c r="R2714" s="112" t="s">
        <v>157</v>
      </c>
    </row>
    <row r="2715" spans="17:18">
      <c r="Q2715" s="56" t="s">
        <v>306</v>
      </c>
      <c r="R2715" s="112" t="s">
        <v>158</v>
      </c>
    </row>
    <row r="2716" spans="17:18">
      <c r="Q2716" s="56" t="s">
        <v>306</v>
      </c>
      <c r="R2716" s="112" t="s">
        <v>159</v>
      </c>
    </row>
    <row r="2717" spans="17:18">
      <c r="Q2717" s="56" t="s">
        <v>306</v>
      </c>
      <c r="R2717" s="112" t="s">
        <v>160</v>
      </c>
    </row>
    <row r="2718" spans="17:18">
      <c r="Q2718" s="56" t="s">
        <v>306</v>
      </c>
      <c r="R2718" s="112" t="s">
        <v>161</v>
      </c>
    </row>
    <row r="2719" spans="17:18">
      <c r="Q2719" s="56" t="s">
        <v>306</v>
      </c>
      <c r="R2719" s="112" t="s">
        <v>162</v>
      </c>
    </row>
    <row r="2720" spans="17:18">
      <c r="Q2720" s="56" t="s">
        <v>306</v>
      </c>
      <c r="R2720" s="112" t="s">
        <v>163</v>
      </c>
    </row>
    <row r="2721" spans="17:18">
      <c r="Q2721" s="56" t="s">
        <v>306</v>
      </c>
      <c r="R2721" s="112" t="s">
        <v>164</v>
      </c>
    </row>
    <row r="2722" spans="17:18">
      <c r="Q2722" s="56" t="s">
        <v>306</v>
      </c>
      <c r="R2722" s="112" t="s">
        <v>165</v>
      </c>
    </row>
    <row r="2723" spans="17:18">
      <c r="Q2723" s="56" t="s">
        <v>306</v>
      </c>
      <c r="R2723" s="112" t="s">
        <v>166</v>
      </c>
    </row>
    <row r="2724" spans="17:18">
      <c r="Q2724" s="56" t="s">
        <v>306</v>
      </c>
      <c r="R2724" s="112" t="s">
        <v>167</v>
      </c>
    </row>
    <row r="2725" spans="17:18">
      <c r="Q2725" s="56" t="s">
        <v>306</v>
      </c>
      <c r="R2725" s="112" t="s">
        <v>168</v>
      </c>
    </row>
    <row r="2726" spans="17:18">
      <c r="Q2726" s="56" t="s">
        <v>306</v>
      </c>
      <c r="R2726" s="112" t="s">
        <v>169</v>
      </c>
    </row>
    <row r="2727" spans="17:18">
      <c r="Q2727" s="56" t="s">
        <v>306</v>
      </c>
      <c r="R2727" s="112" t="s">
        <v>170</v>
      </c>
    </row>
    <row r="2728" spans="17:18">
      <c r="Q2728" s="56" t="s">
        <v>306</v>
      </c>
      <c r="R2728" s="112" t="s">
        <v>171</v>
      </c>
    </row>
    <row r="2729" spans="17:18">
      <c r="Q2729" s="56" t="s">
        <v>306</v>
      </c>
      <c r="R2729" s="112" t="s">
        <v>172</v>
      </c>
    </row>
    <row r="2730" spans="17:18">
      <c r="Q2730" s="56" t="s">
        <v>306</v>
      </c>
      <c r="R2730" s="112" t="s">
        <v>173</v>
      </c>
    </row>
    <row r="2731" spans="17:18">
      <c r="Q2731" s="56" t="s">
        <v>306</v>
      </c>
      <c r="R2731" s="112" t="s">
        <v>174</v>
      </c>
    </row>
    <row r="2732" spans="17:18">
      <c r="Q2732" s="56" t="s">
        <v>306</v>
      </c>
      <c r="R2732" s="112" t="s">
        <v>175</v>
      </c>
    </row>
    <row r="2733" spans="17:18">
      <c r="Q2733" s="56" t="s">
        <v>306</v>
      </c>
      <c r="R2733" s="112" t="s">
        <v>176</v>
      </c>
    </row>
    <row r="2734" spans="17:18">
      <c r="Q2734" s="56" t="s">
        <v>306</v>
      </c>
      <c r="R2734" s="112" t="s">
        <v>177</v>
      </c>
    </row>
    <row r="2735" spans="17:18">
      <c r="Q2735" s="56" t="s">
        <v>306</v>
      </c>
      <c r="R2735" s="112" t="s">
        <v>178</v>
      </c>
    </row>
    <row r="2736" spans="17:18">
      <c r="Q2736" s="56" t="s">
        <v>306</v>
      </c>
      <c r="R2736" s="112" t="s">
        <v>179</v>
      </c>
    </row>
    <row r="2737" spans="17:18">
      <c r="Q2737" s="56" t="s">
        <v>306</v>
      </c>
      <c r="R2737" s="112" t="s">
        <v>180</v>
      </c>
    </row>
    <row r="2738" spans="17:18">
      <c r="Q2738" s="56" t="s">
        <v>306</v>
      </c>
      <c r="R2738" s="112" t="s">
        <v>181</v>
      </c>
    </row>
    <row r="2739" spans="17:18">
      <c r="Q2739" s="56" t="s">
        <v>306</v>
      </c>
      <c r="R2739" s="112" t="s">
        <v>182</v>
      </c>
    </row>
    <row r="2740" spans="17:18">
      <c r="Q2740" s="56" t="s">
        <v>306</v>
      </c>
      <c r="R2740" s="112" t="s">
        <v>183</v>
      </c>
    </row>
    <row r="2741" spans="17:18">
      <c r="Q2741" s="56" t="s">
        <v>306</v>
      </c>
      <c r="R2741" s="112" t="s">
        <v>184</v>
      </c>
    </row>
    <row r="2742" spans="17:18">
      <c r="Q2742" s="56" t="s">
        <v>306</v>
      </c>
      <c r="R2742" s="112" t="s">
        <v>185</v>
      </c>
    </row>
    <row r="2743" spans="17:18">
      <c r="Q2743" s="56" t="s">
        <v>306</v>
      </c>
      <c r="R2743" s="112" t="s">
        <v>186</v>
      </c>
    </row>
    <row r="2744" spans="17:18">
      <c r="Q2744" s="56" t="s">
        <v>306</v>
      </c>
      <c r="R2744" s="112" t="s">
        <v>187</v>
      </c>
    </row>
    <row r="2745" spans="17:18">
      <c r="Q2745" s="56" t="s">
        <v>306</v>
      </c>
      <c r="R2745" s="112" t="s">
        <v>188</v>
      </c>
    </row>
    <row r="2746" spans="17:18">
      <c r="Q2746" s="56" t="s">
        <v>306</v>
      </c>
      <c r="R2746" s="112" t="s">
        <v>189</v>
      </c>
    </row>
    <row r="2747" spans="17:18">
      <c r="Q2747" s="56" t="s">
        <v>306</v>
      </c>
      <c r="R2747" s="112" t="s">
        <v>190</v>
      </c>
    </row>
    <row r="2748" spans="17:18">
      <c r="Q2748" s="56" t="s">
        <v>306</v>
      </c>
      <c r="R2748" s="112" t="s">
        <v>191</v>
      </c>
    </row>
    <row r="2749" spans="17:18">
      <c r="Q2749" s="56" t="s">
        <v>306</v>
      </c>
      <c r="R2749" s="112" t="s">
        <v>192</v>
      </c>
    </row>
    <row r="2750" spans="17:18">
      <c r="Q2750" s="56" t="s">
        <v>306</v>
      </c>
      <c r="R2750" s="112" t="s">
        <v>193</v>
      </c>
    </row>
    <row r="2751" spans="17:18">
      <c r="Q2751" s="56" t="s">
        <v>306</v>
      </c>
      <c r="R2751" s="112" t="s">
        <v>194</v>
      </c>
    </row>
    <row r="2752" spans="17:18">
      <c r="Q2752" s="56" t="s">
        <v>306</v>
      </c>
      <c r="R2752" s="112" t="s">
        <v>195</v>
      </c>
    </row>
    <row r="2753" spans="17:18">
      <c r="Q2753" s="56" t="s">
        <v>306</v>
      </c>
      <c r="R2753" s="112" t="s">
        <v>196</v>
      </c>
    </row>
    <row r="2754" spans="17:18">
      <c r="Q2754" s="56" t="s">
        <v>306</v>
      </c>
      <c r="R2754" s="112" t="s">
        <v>197</v>
      </c>
    </row>
    <row r="2755" spans="17:18">
      <c r="Q2755" s="56" t="s">
        <v>306</v>
      </c>
      <c r="R2755" s="112" t="s">
        <v>198</v>
      </c>
    </row>
    <row r="2756" spans="17:18">
      <c r="Q2756" s="56" t="s">
        <v>306</v>
      </c>
      <c r="R2756" s="112" t="s">
        <v>199</v>
      </c>
    </row>
    <row r="2757" spans="17:18">
      <c r="Q2757" s="56" t="s">
        <v>306</v>
      </c>
      <c r="R2757" s="112" t="s">
        <v>200</v>
      </c>
    </row>
    <row r="2758" spans="17:18">
      <c r="Q2758" s="56" t="s">
        <v>306</v>
      </c>
      <c r="R2758" s="112" t="s">
        <v>201</v>
      </c>
    </row>
    <row r="2759" spans="17:18">
      <c r="Q2759" s="56" t="s">
        <v>306</v>
      </c>
      <c r="R2759" s="112" t="s">
        <v>202</v>
      </c>
    </row>
    <row r="2760" spans="17:18">
      <c r="Q2760" s="56" t="s">
        <v>306</v>
      </c>
      <c r="R2760" s="112" t="s">
        <v>203</v>
      </c>
    </row>
    <row r="2761" spans="17:18">
      <c r="Q2761" s="56" t="s">
        <v>306</v>
      </c>
      <c r="R2761" s="112" t="s">
        <v>204</v>
      </c>
    </row>
    <row r="2762" spans="17:18">
      <c r="Q2762" s="56" t="s">
        <v>306</v>
      </c>
      <c r="R2762" s="112" t="s">
        <v>205</v>
      </c>
    </row>
    <row r="2763" spans="17:18">
      <c r="Q2763" s="56" t="s">
        <v>306</v>
      </c>
      <c r="R2763" s="112" t="s">
        <v>206</v>
      </c>
    </row>
    <row r="2764" spans="17:18">
      <c r="Q2764" s="56" t="s">
        <v>306</v>
      </c>
      <c r="R2764" s="112" t="s">
        <v>207</v>
      </c>
    </row>
    <row r="2765" spans="17:18">
      <c r="Q2765" s="56" t="s">
        <v>306</v>
      </c>
      <c r="R2765" s="112" t="s">
        <v>208</v>
      </c>
    </row>
    <row r="2766" spans="17:18">
      <c r="Q2766" s="56" t="s">
        <v>306</v>
      </c>
      <c r="R2766" s="112" t="s">
        <v>209</v>
      </c>
    </row>
    <row r="2767" spans="17:18">
      <c r="Q2767" s="56" t="s">
        <v>306</v>
      </c>
      <c r="R2767" s="112" t="s">
        <v>210</v>
      </c>
    </row>
    <row r="2768" spans="17:18">
      <c r="Q2768" s="56" t="s">
        <v>306</v>
      </c>
      <c r="R2768" s="112" t="s">
        <v>211</v>
      </c>
    </row>
    <row r="2769" spans="17:18">
      <c r="Q2769" s="56" t="s">
        <v>306</v>
      </c>
      <c r="R2769" s="112" t="s">
        <v>212</v>
      </c>
    </row>
    <row r="2770" spans="17:18">
      <c r="Q2770" s="56" t="s">
        <v>306</v>
      </c>
      <c r="R2770" s="112" t="s">
        <v>213</v>
      </c>
    </row>
    <row r="2771" spans="17:18">
      <c r="Q2771" s="56" t="s">
        <v>306</v>
      </c>
      <c r="R2771" s="112" t="s">
        <v>214</v>
      </c>
    </row>
    <row r="2772" spans="17:18">
      <c r="Q2772" s="56" t="s">
        <v>306</v>
      </c>
      <c r="R2772" s="112" t="s">
        <v>215</v>
      </c>
    </row>
    <row r="2773" spans="17:18">
      <c r="Q2773" s="56" t="s">
        <v>306</v>
      </c>
      <c r="R2773" s="112" t="s">
        <v>216</v>
      </c>
    </row>
    <row r="2774" spans="17:18">
      <c r="Q2774" s="56" t="s">
        <v>306</v>
      </c>
      <c r="R2774" s="112" t="s">
        <v>217</v>
      </c>
    </row>
    <row r="2775" spans="17:18">
      <c r="Q2775" s="56" t="s">
        <v>306</v>
      </c>
      <c r="R2775" s="112" t="s">
        <v>218</v>
      </c>
    </row>
    <row r="2776" spans="17:18">
      <c r="Q2776" s="56" t="s">
        <v>306</v>
      </c>
      <c r="R2776" s="112" t="s">
        <v>219</v>
      </c>
    </row>
    <row r="2777" spans="17:18">
      <c r="Q2777" s="56" t="s">
        <v>306</v>
      </c>
      <c r="R2777" s="112" t="s">
        <v>220</v>
      </c>
    </row>
    <row r="2778" spans="17:18">
      <c r="Q2778" s="56" t="s">
        <v>306</v>
      </c>
      <c r="R2778" s="112" t="s">
        <v>221</v>
      </c>
    </row>
    <row r="2779" spans="17:18">
      <c r="Q2779" s="56" t="s">
        <v>306</v>
      </c>
      <c r="R2779" s="112" t="s">
        <v>222</v>
      </c>
    </row>
    <row r="2780" spans="17:18">
      <c r="Q2780" s="56" t="s">
        <v>306</v>
      </c>
      <c r="R2780" s="112" t="s">
        <v>223</v>
      </c>
    </row>
    <row r="2781" spans="17:18">
      <c r="Q2781" s="56" t="s">
        <v>306</v>
      </c>
      <c r="R2781" s="112" t="s">
        <v>224</v>
      </c>
    </row>
    <row r="2782" spans="17:18">
      <c r="Q2782" s="56" t="s">
        <v>306</v>
      </c>
      <c r="R2782" s="112" t="s">
        <v>225</v>
      </c>
    </row>
    <row r="2783" spans="17:18">
      <c r="Q2783" s="56" t="s">
        <v>306</v>
      </c>
      <c r="R2783" s="112" t="s">
        <v>226</v>
      </c>
    </row>
    <row r="2784" spans="17:18">
      <c r="Q2784" s="56" t="s">
        <v>306</v>
      </c>
      <c r="R2784" s="112" t="s">
        <v>227</v>
      </c>
    </row>
    <row r="2785" spans="17:18">
      <c r="Q2785" s="56" t="s">
        <v>306</v>
      </c>
      <c r="R2785" s="112" t="s">
        <v>228</v>
      </c>
    </row>
    <row r="2786" spans="17:18">
      <c r="Q2786" s="56" t="s">
        <v>306</v>
      </c>
      <c r="R2786" s="112" t="s">
        <v>229</v>
      </c>
    </row>
    <row r="2787" spans="17:18">
      <c r="Q2787" s="56" t="s">
        <v>306</v>
      </c>
      <c r="R2787" s="112" t="s">
        <v>230</v>
      </c>
    </row>
    <row r="2788" spans="17:18">
      <c r="Q2788" s="56" t="s">
        <v>306</v>
      </c>
      <c r="R2788" s="112" t="s">
        <v>231</v>
      </c>
    </row>
    <row r="2789" spans="17:18">
      <c r="Q2789" s="129" t="s">
        <v>307</v>
      </c>
      <c r="R2789" s="37" t="s">
        <v>34</v>
      </c>
    </row>
    <row r="2790" spans="17:18">
      <c r="Q2790" s="129" t="s">
        <v>307</v>
      </c>
      <c r="R2790" s="37" t="s">
        <v>33</v>
      </c>
    </row>
    <row r="2791" spans="17:18">
      <c r="Q2791" s="129" t="s">
        <v>307</v>
      </c>
      <c r="R2791" s="37" t="s">
        <v>35</v>
      </c>
    </row>
    <row r="2792" spans="17:18">
      <c r="Q2792" s="129" t="s">
        <v>307</v>
      </c>
      <c r="R2792" s="37" t="s">
        <v>36</v>
      </c>
    </row>
    <row r="2793" spans="17:18">
      <c r="Q2793" s="129" t="s">
        <v>307</v>
      </c>
      <c r="R2793" s="37" t="s">
        <v>37</v>
      </c>
    </row>
    <row r="2794" spans="17:18">
      <c r="Q2794" s="129" t="s">
        <v>307</v>
      </c>
      <c r="R2794" s="37" t="s">
        <v>38</v>
      </c>
    </row>
    <row r="2795" spans="17:18">
      <c r="Q2795" s="129" t="s">
        <v>307</v>
      </c>
      <c r="R2795" s="37" t="s">
        <v>39</v>
      </c>
    </row>
    <row r="2796" spans="17:18">
      <c r="Q2796" s="129" t="s">
        <v>307</v>
      </c>
      <c r="R2796" s="37" t="s">
        <v>40</v>
      </c>
    </row>
    <row r="2797" spans="17:18">
      <c r="Q2797" s="129" t="s">
        <v>307</v>
      </c>
      <c r="R2797" s="37" t="s">
        <v>41</v>
      </c>
    </row>
    <row r="2798" spans="17:18">
      <c r="Q2798" s="129" t="s">
        <v>307</v>
      </c>
      <c r="R2798" s="37" t="s">
        <v>42</v>
      </c>
    </row>
    <row r="2799" spans="17:18">
      <c r="Q2799" s="129" t="s">
        <v>307</v>
      </c>
      <c r="R2799" s="37" t="s">
        <v>43</v>
      </c>
    </row>
    <row r="2800" spans="17:18">
      <c r="Q2800" s="129" t="s">
        <v>307</v>
      </c>
      <c r="R2800" s="37" t="s">
        <v>44</v>
      </c>
    </row>
    <row r="2801" spans="17:18">
      <c r="Q2801" s="129" t="s">
        <v>307</v>
      </c>
      <c r="R2801" s="37" t="s">
        <v>45</v>
      </c>
    </row>
    <row r="2802" spans="17:18">
      <c r="Q2802" s="129" t="s">
        <v>307</v>
      </c>
      <c r="R2802" s="37" t="s">
        <v>46</v>
      </c>
    </row>
    <row r="2803" spans="17:18">
      <c r="Q2803" s="129" t="s">
        <v>307</v>
      </c>
      <c r="R2803" s="37" t="s">
        <v>47</v>
      </c>
    </row>
    <row r="2804" spans="17:18">
      <c r="Q2804" s="129" t="s">
        <v>307</v>
      </c>
      <c r="R2804" s="37" t="s">
        <v>48</v>
      </c>
    </row>
    <row r="2805" spans="17:18">
      <c r="Q2805" s="129" t="s">
        <v>307</v>
      </c>
      <c r="R2805" s="37" t="s">
        <v>49</v>
      </c>
    </row>
    <row r="2806" spans="17:18">
      <c r="Q2806" s="129" t="s">
        <v>307</v>
      </c>
      <c r="R2806" s="37" t="s">
        <v>50</v>
      </c>
    </row>
    <row r="2807" spans="17:18">
      <c r="Q2807" s="129" t="s">
        <v>307</v>
      </c>
      <c r="R2807" s="37" t="s">
        <v>51</v>
      </c>
    </row>
    <row r="2808" spans="17:18">
      <c r="Q2808" s="129" t="s">
        <v>307</v>
      </c>
      <c r="R2808" s="37" t="s">
        <v>52</v>
      </c>
    </row>
    <row r="2809" spans="17:18">
      <c r="Q2809" s="129" t="s">
        <v>307</v>
      </c>
      <c r="R2809" s="37" t="s">
        <v>53</v>
      </c>
    </row>
    <row r="2810" spans="17:18">
      <c r="Q2810" s="129" t="s">
        <v>307</v>
      </c>
      <c r="R2810" s="37" t="s">
        <v>54</v>
      </c>
    </row>
    <row r="2811" spans="17:18">
      <c r="Q2811" s="129" t="s">
        <v>307</v>
      </c>
      <c r="R2811" s="37" t="s">
        <v>55</v>
      </c>
    </row>
    <row r="2812" spans="17:18">
      <c r="Q2812" s="129" t="s">
        <v>307</v>
      </c>
      <c r="R2812" s="37" t="s">
        <v>56</v>
      </c>
    </row>
    <row r="2813" spans="17:18">
      <c r="Q2813" s="129" t="s">
        <v>307</v>
      </c>
      <c r="R2813" s="37" t="s">
        <v>57</v>
      </c>
    </row>
    <row r="2814" spans="17:18">
      <c r="Q2814" s="129" t="s">
        <v>307</v>
      </c>
      <c r="R2814" s="37" t="s">
        <v>58</v>
      </c>
    </row>
    <row r="2815" spans="17:18">
      <c r="Q2815" s="129" t="s">
        <v>307</v>
      </c>
      <c r="R2815" s="37" t="s">
        <v>59</v>
      </c>
    </row>
    <row r="2816" spans="17:18">
      <c r="Q2816" s="129" t="s">
        <v>307</v>
      </c>
      <c r="R2816" s="37" t="s">
        <v>60</v>
      </c>
    </row>
    <row r="2817" spans="17:18">
      <c r="Q2817" s="129" t="s">
        <v>307</v>
      </c>
      <c r="R2817" s="37" t="s">
        <v>61</v>
      </c>
    </row>
    <row r="2818" spans="17:18">
      <c r="Q2818" s="129" t="s">
        <v>307</v>
      </c>
      <c r="R2818" s="37" t="s">
        <v>62</v>
      </c>
    </row>
    <row r="2819" spans="17:18">
      <c r="Q2819" s="129" t="s">
        <v>307</v>
      </c>
      <c r="R2819" s="37" t="s">
        <v>63</v>
      </c>
    </row>
    <row r="2820" spans="17:18">
      <c r="Q2820" s="129" t="s">
        <v>307</v>
      </c>
      <c r="R2820" s="37" t="s">
        <v>64</v>
      </c>
    </row>
    <row r="2821" spans="17:18">
      <c r="Q2821" s="129" t="s">
        <v>307</v>
      </c>
      <c r="R2821" s="37" t="s">
        <v>65</v>
      </c>
    </row>
    <row r="2822" spans="17:18">
      <c r="Q2822" s="129" t="s">
        <v>307</v>
      </c>
      <c r="R2822" s="37" t="s">
        <v>66</v>
      </c>
    </row>
    <row r="2823" spans="17:18">
      <c r="Q2823" s="129" t="s">
        <v>307</v>
      </c>
      <c r="R2823" s="37" t="s">
        <v>67</v>
      </c>
    </row>
    <row r="2824" spans="17:18">
      <c r="Q2824" s="129" t="s">
        <v>307</v>
      </c>
      <c r="R2824" s="37" t="s">
        <v>68</v>
      </c>
    </row>
    <row r="2825" spans="17:18">
      <c r="Q2825" s="129" t="s">
        <v>307</v>
      </c>
      <c r="R2825" s="37" t="s">
        <v>69</v>
      </c>
    </row>
    <row r="2826" spans="17:18">
      <c r="Q2826" s="129" t="s">
        <v>307</v>
      </c>
      <c r="R2826" s="37" t="s">
        <v>70</v>
      </c>
    </row>
    <row r="2827" spans="17:18">
      <c r="Q2827" s="129" t="s">
        <v>307</v>
      </c>
      <c r="R2827" s="37" t="s">
        <v>71</v>
      </c>
    </row>
    <row r="2828" spans="17:18">
      <c r="Q2828" s="129" t="s">
        <v>307</v>
      </c>
      <c r="R2828" s="37" t="s">
        <v>72</v>
      </c>
    </row>
    <row r="2829" spans="17:18">
      <c r="Q2829" s="129" t="s">
        <v>307</v>
      </c>
      <c r="R2829" s="37" t="s">
        <v>73</v>
      </c>
    </row>
    <row r="2830" spans="17:18">
      <c r="Q2830" s="129" t="s">
        <v>307</v>
      </c>
      <c r="R2830" s="37" t="s">
        <v>74</v>
      </c>
    </row>
    <row r="2831" spans="17:18">
      <c r="Q2831" s="129" t="s">
        <v>307</v>
      </c>
      <c r="R2831" s="37" t="s">
        <v>75</v>
      </c>
    </row>
    <row r="2832" spans="17:18">
      <c r="Q2832" s="129" t="s">
        <v>307</v>
      </c>
      <c r="R2832" s="37" t="s">
        <v>76</v>
      </c>
    </row>
    <row r="2833" spans="17:18">
      <c r="Q2833" s="129" t="s">
        <v>307</v>
      </c>
      <c r="R2833" s="37" t="s">
        <v>77</v>
      </c>
    </row>
    <row r="2834" spans="17:18">
      <c r="Q2834" s="129" t="s">
        <v>307</v>
      </c>
      <c r="R2834" s="37" t="s">
        <v>78</v>
      </c>
    </row>
    <row r="2835" spans="17:18">
      <c r="Q2835" s="129" t="s">
        <v>307</v>
      </c>
      <c r="R2835" s="37" t="s">
        <v>79</v>
      </c>
    </row>
    <row r="2836" spans="17:18">
      <c r="Q2836" s="129" t="s">
        <v>307</v>
      </c>
      <c r="R2836" s="37" t="s">
        <v>80</v>
      </c>
    </row>
    <row r="2837" spans="17:18">
      <c r="Q2837" s="129" t="s">
        <v>307</v>
      </c>
      <c r="R2837" s="37" t="s">
        <v>81</v>
      </c>
    </row>
    <row r="2838" spans="17:18">
      <c r="Q2838" s="129" t="s">
        <v>307</v>
      </c>
      <c r="R2838" s="37" t="s">
        <v>83</v>
      </c>
    </row>
    <row r="2839" spans="17:18">
      <c r="Q2839" s="129" t="s">
        <v>307</v>
      </c>
      <c r="R2839" s="37" t="s">
        <v>84</v>
      </c>
    </row>
    <row r="2840" spans="17:18">
      <c r="Q2840" s="129" t="s">
        <v>307</v>
      </c>
      <c r="R2840" s="37" t="s">
        <v>85</v>
      </c>
    </row>
    <row r="2841" spans="17:18">
      <c r="Q2841" s="129" t="s">
        <v>307</v>
      </c>
      <c r="R2841" s="37" t="s">
        <v>86</v>
      </c>
    </row>
    <row r="2842" spans="17:18">
      <c r="Q2842" s="129" t="s">
        <v>307</v>
      </c>
      <c r="R2842" s="37" t="s">
        <v>87</v>
      </c>
    </row>
    <row r="2843" spans="17:18">
      <c r="Q2843" s="129" t="s">
        <v>307</v>
      </c>
      <c r="R2843" s="37" t="s">
        <v>88</v>
      </c>
    </row>
    <row r="2844" spans="17:18">
      <c r="Q2844" s="129" t="s">
        <v>307</v>
      </c>
      <c r="R2844" s="37" t="s">
        <v>89</v>
      </c>
    </row>
    <row r="2845" spans="17:18">
      <c r="Q2845" s="129" t="s">
        <v>307</v>
      </c>
      <c r="R2845" s="37" t="s">
        <v>90</v>
      </c>
    </row>
    <row r="2846" spans="17:18">
      <c r="Q2846" s="129" t="s">
        <v>307</v>
      </c>
      <c r="R2846" s="37" t="s">
        <v>91</v>
      </c>
    </row>
    <row r="2847" spans="17:18">
      <c r="Q2847" s="129" t="s">
        <v>307</v>
      </c>
      <c r="R2847" s="37" t="s">
        <v>82</v>
      </c>
    </row>
    <row r="2848" spans="17:18">
      <c r="Q2848" s="129" t="s">
        <v>307</v>
      </c>
      <c r="R2848" s="37" t="s">
        <v>92</v>
      </c>
    </row>
    <row r="2849" spans="17:18">
      <c r="Q2849" s="129" t="s">
        <v>307</v>
      </c>
      <c r="R2849" s="37" t="s">
        <v>93</v>
      </c>
    </row>
    <row r="2850" spans="17:18">
      <c r="Q2850" s="129" t="s">
        <v>307</v>
      </c>
      <c r="R2850" s="37" t="s">
        <v>235</v>
      </c>
    </row>
    <row r="2851" spans="17:18">
      <c r="Q2851" s="129" t="s">
        <v>307</v>
      </c>
      <c r="R2851" s="37" t="s">
        <v>95</v>
      </c>
    </row>
    <row r="2852" spans="17:18">
      <c r="Q2852" s="129" t="s">
        <v>307</v>
      </c>
      <c r="R2852" s="37" t="s">
        <v>96</v>
      </c>
    </row>
    <row r="2853" spans="17:18">
      <c r="Q2853" s="129" t="s">
        <v>307</v>
      </c>
      <c r="R2853" s="37" t="s">
        <v>97</v>
      </c>
    </row>
    <row r="2854" spans="17:18">
      <c r="Q2854" s="129" t="s">
        <v>307</v>
      </c>
      <c r="R2854" s="37" t="s">
        <v>98</v>
      </c>
    </row>
    <row r="2855" spans="17:18">
      <c r="Q2855" s="129" t="s">
        <v>307</v>
      </c>
      <c r="R2855" s="37" t="s">
        <v>99</v>
      </c>
    </row>
    <row r="2856" spans="17:18">
      <c r="Q2856" s="129" t="s">
        <v>307</v>
      </c>
      <c r="R2856" s="37" t="s">
        <v>100</v>
      </c>
    </row>
    <row r="2857" spans="17:18">
      <c r="Q2857" s="129" t="s">
        <v>307</v>
      </c>
      <c r="R2857" s="37" t="s">
        <v>101</v>
      </c>
    </row>
    <row r="2858" spans="17:18">
      <c r="Q2858" s="129" t="s">
        <v>307</v>
      </c>
      <c r="R2858" s="37" t="s">
        <v>102</v>
      </c>
    </row>
    <row r="2859" spans="17:18">
      <c r="Q2859" s="129" t="s">
        <v>307</v>
      </c>
      <c r="R2859" s="37" t="s">
        <v>103</v>
      </c>
    </row>
    <row r="2860" spans="17:18">
      <c r="Q2860" s="129" t="s">
        <v>307</v>
      </c>
      <c r="R2860" s="37" t="s">
        <v>104</v>
      </c>
    </row>
    <row r="2861" spans="17:18">
      <c r="Q2861" s="129" t="s">
        <v>307</v>
      </c>
      <c r="R2861" s="37" t="s">
        <v>105</v>
      </c>
    </row>
    <row r="2862" spans="17:18">
      <c r="Q2862" s="129" t="s">
        <v>307</v>
      </c>
      <c r="R2862" s="37" t="s">
        <v>106</v>
      </c>
    </row>
    <row r="2863" spans="17:18">
      <c r="Q2863" s="129" t="s">
        <v>307</v>
      </c>
      <c r="R2863" s="37" t="s">
        <v>107</v>
      </c>
    </row>
    <row r="2864" spans="17:18">
      <c r="Q2864" s="129" t="s">
        <v>307</v>
      </c>
      <c r="R2864" s="37" t="s">
        <v>108</v>
      </c>
    </row>
    <row r="2865" spans="17:18">
      <c r="Q2865" s="129" t="s">
        <v>307</v>
      </c>
      <c r="R2865" s="37" t="s">
        <v>109</v>
      </c>
    </row>
    <row r="2866" spans="17:18">
      <c r="Q2866" s="129" t="s">
        <v>307</v>
      </c>
      <c r="R2866" s="37" t="s">
        <v>110</v>
      </c>
    </row>
    <row r="2867" spans="17:18">
      <c r="Q2867" s="129" t="s">
        <v>307</v>
      </c>
      <c r="R2867" s="37" t="s">
        <v>111</v>
      </c>
    </row>
    <row r="2868" spans="17:18">
      <c r="Q2868" s="129" t="s">
        <v>307</v>
      </c>
      <c r="R2868" s="37" t="s">
        <v>112</v>
      </c>
    </row>
    <row r="2869" spans="17:18">
      <c r="Q2869" s="129" t="s">
        <v>307</v>
      </c>
      <c r="R2869" s="37" t="s">
        <v>113</v>
      </c>
    </row>
    <row r="2870" spans="17:18">
      <c r="Q2870" s="129" t="s">
        <v>307</v>
      </c>
      <c r="R2870" s="37" t="s">
        <v>114</v>
      </c>
    </row>
    <row r="2871" spans="17:18">
      <c r="Q2871" s="129" t="s">
        <v>307</v>
      </c>
      <c r="R2871" s="37" t="s">
        <v>115</v>
      </c>
    </row>
    <row r="2872" spans="17:18">
      <c r="Q2872" s="129" t="s">
        <v>307</v>
      </c>
      <c r="R2872" s="37" t="s">
        <v>116</v>
      </c>
    </row>
    <row r="2873" spans="17:18">
      <c r="Q2873" s="129" t="s">
        <v>307</v>
      </c>
      <c r="R2873" s="37" t="s">
        <v>117</v>
      </c>
    </row>
    <row r="2874" spans="17:18">
      <c r="Q2874" s="129" t="s">
        <v>307</v>
      </c>
      <c r="R2874" s="37" t="s">
        <v>118</v>
      </c>
    </row>
    <row r="2875" spans="17:18">
      <c r="Q2875" s="129" t="s">
        <v>307</v>
      </c>
      <c r="R2875" s="37" t="s">
        <v>119</v>
      </c>
    </row>
    <row r="2876" spans="17:18">
      <c r="Q2876" s="129" t="s">
        <v>307</v>
      </c>
      <c r="R2876" s="37" t="s">
        <v>120</v>
      </c>
    </row>
    <row r="2877" spans="17:18">
      <c r="Q2877" s="129" t="s">
        <v>307</v>
      </c>
      <c r="R2877" s="37" t="s">
        <v>121</v>
      </c>
    </row>
    <row r="2878" spans="17:18">
      <c r="Q2878" s="129" t="s">
        <v>307</v>
      </c>
      <c r="R2878" s="37" t="s">
        <v>122</v>
      </c>
    </row>
    <row r="2879" spans="17:18">
      <c r="Q2879" s="129" t="s">
        <v>307</v>
      </c>
      <c r="R2879" s="37" t="s">
        <v>123</v>
      </c>
    </row>
    <row r="2880" spans="17:18">
      <c r="Q2880" s="129" t="s">
        <v>307</v>
      </c>
      <c r="R2880" s="37" t="s">
        <v>124</v>
      </c>
    </row>
    <row r="2881" spans="17:18">
      <c r="Q2881" s="129" t="s">
        <v>307</v>
      </c>
      <c r="R2881" s="37" t="s">
        <v>125</v>
      </c>
    </row>
    <row r="2882" spans="17:18">
      <c r="Q2882" s="129" t="s">
        <v>307</v>
      </c>
      <c r="R2882" s="37" t="s">
        <v>126</v>
      </c>
    </row>
    <row r="2883" spans="17:18">
      <c r="Q2883" s="129" t="s">
        <v>307</v>
      </c>
      <c r="R2883" s="37" t="s">
        <v>127</v>
      </c>
    </row>
    <row r="2884" spans="17:18">
      <c r="Q2884" s="129" t="s">
        <v>307</v>
      </c>
      <c r="R2884" s="37" t="s">
        <v>128</v>
      </c>
    </row>
    <row r="2885" spans="17:18">
      <c r="Q2885" s="129" t="s">
        <v>307</v>
      </c>
      <c r="R2885" s="37" t="s">
        <v>129</v>
      </c>
    </row>
    <row r="2886" spans="17:18">
      <c r="Q2886" s="129" t="s">
        <v>307</v>
      </c>
      <c r="R2886" s="37" t="s">
        <v>130</v>
      </c>
    </row>
    <row r="2887" spans="17:18">
      <c r="Q2887" s="129" t="s">
        <v>307</v>
      </c>
      <c r="R2887" s="37" t="s">
        <v>131</v>
      </c>
    </row>
    <row r="2888" spans="17:18">
      <c r="Q2888" s="129" t="s">
        <v>307</v>
      </c>
      <c r="R2888" s="37" t="s">
        <v>132</v>
      </c>
    </row>
    <row r="2889" spans="17:18">
      <c r="Q2889" s="129" t="s">
        <v>307</v>
      </c>
      <c r="R2889" s="37" t="s">
        <v>133</v>
      </c>
    </row>
    <row r="2890" spans="17:18">
      <c r="Q2890" s="129" t="s">
        <v>307</v>
      </c>
      <c r="R2890" s="37" t="s">
        <v>134</v>
      </c>
    </row>
    <row r="2891" spans="17:18">
      <c r="Q2891" s="129" t="s">
        <v>307</v>
      </c>
      <c r="R2891" s="37" t="s">
        <v>135</v>
      </c>
    </row>
    <row r="2892" spans="17:18">
      <c r="Q2892" s="129" t="s">
        <v>307</v>
      </c>
      <c r="R2892" s="37" t="s">
        <v>136</v>
      </c>
    </row>
    <row r="2893" spans="17:18">
      <c r="Q2893" s="129" t="s">
        <v>307</v>
      </c>
      <c r="R2893" s="37" t="s">
        <v>137</v>
      </c>
    </row>
    <row r="2894" spans="17:18">
      <c r="Q2894" s="129" t="s">
        <v>307</v>
      </c>
      <c r="R2894" s="37" t="s">
        <v>138</v>
      </c>
    </row>
    <row r="2895" spans="17:18">
      <c r="Q2895" s="129" t="s">
        <v>307</v>
      </c>
      <c r="R2895" s="37" t="s">
        <v>139</v>
      </c>
    </row>
    <row r="2896" spans="17:18">
      <c r="Q2896" s="129" t="s">
        <v>307</v>
      </c>
      <c r="R2896" s="37" t="s">
        <v>140</v>
      </c>
    </row>
    <row r="2897" spans="17:18">
      <c r="Q2897" s="129" t="s">
        <v>307</v>
      </c>
      <c r="R2897" s="37" t="s">
        <v>141</v>
      </c>
    </row>
    <row r="2898" spans="17:18">
      <c r="Q2898" s="129" t="s">
        <v>307</v>
      </c>
      <c r="R2898" s="37" t="s">
        <v>142</v>
      </c>
    </row>
    <row r="2899" spans="17:18">
      <c r="Q2899" s="129" t="s">
        <v>307</v>
      </c>
      <c r="R2899" s="37" t="s">
        <v>143</v>
      </c>
    </row>
    <row r="2900" spans="17:18">
      <c r="Q2900" s="129" t="s">
        <v>307</v>
      </c>
      <c r="R2900" s="37" t="s">
        <v>144</v>
      </c>
    </row>
    <row r="2901" spans="17:18">
      <c r="Q2901" s="129" t="s">
        <v>307</v>
      </c>
      <c r="R2901" s="37" t="s">
        <v>145</v>
      </c>
    </row>
    <row r="2902" spans="17:18">
      <c r="Q2902" s="129" t="s">
        <v>307</v>
      </c>
      <c r="R2902" s="37" t="s">
        <v>146</v>
      </c>
    </row>
    <row r="2903" spans="17:18">
      <c r="Q2903" s="129" t="s">
        <v>307</v>
      </c>
      <c r="R2903" s="37" t="s">
        <v>147</v>
      </c>
    </row>
    <row r="2904" spans="17:18">
      <c r="Q2904" s="129" t="s">
        <v>307</v>
      </c>
      <c r="R2904" s="37" t="s">
        <v>148</v>
      </c>
    </row>
    <row r="2905" spans="17:18">
      <c r="Q2905" s="129" t="s">
        <v>307</v>
      </c>
      <c r="R2905" s="37" t="s">
        <v>149</v>
      </c>
    </row>
    <row r="2906" spans="17:18">
      <c r="Q2906" s="129" t="s">
        <v>307</v>
      </c>
      <c r="R2906" s="37" t="s">
        <v>150</v>
      </c>
    </row>
    <row r="2907" spans="17:18">
      <c r="Q2907" s="129" t="s">
        <v>307</v>
      </c>
      <c r="R2907" s="37" t="s">
        <v>151</v>
      </c>
    </row>
    <row r="2908" spans="17:18">
      <c r="Q2908" s="129" t="s">
        <v>307</v>
      </c>
      <c r="R2908" s="37" t="s">
        <v>152</v>
      </c>
    </row>
    <row r="2909" spans="17:18">
      <c r="Q2909" s="129" t="s">
        <v>307</v>
      </c>
      <c r="R2909" s="37" t="s">
        <v>153</v>
      </c>
    </row>
    <row r="2910" spans="17:18">
      <c r="Q2910" s="129" t="s">
        <v>307</v>
      </c>
      <c r="R2910" s="37" t="s">
        <v>154</v>
      </c>
    </row>
    <row r="2911" spans="17:18">
      <c r="Q2911" s="129" t="s">
        <v>307</v>
      </c>
      <c r="R2911" s="37" t="s">
        <v>155</v>
      </c>
    </row>
    <row r="2912" spans="17:18">
      <c r="Q2912" s="129" t="s">
        <v>307</v>
      </c>
      <c r="R2912" s="37" t="s">
        <v>156</v>
      </c>
    </row>
    <row r="2913" spans="17:18">
      <c r="Q2913" s="129" t="s">
        <v>307</v>
      </c>
      <c r="R2913" s="37" t="s">
        <v>157</v>
      </c>
    </row>
    <row r="2914" spans="17:18">
      <c r="Q2914" s="129" t="s">
        <v>307</v>
      </c>
      <c r="R2914" s="37" t="s">
        <v>158</v>
      </c>
    </row>
    <row r="2915" spans="17:18">
      <c r="Q2915" s="129" t="s">
        <v>307</v>
      </c>
      <c r="R2915" s="37" t="s">
        <v>159</v>
      </c>
    </row>
    <row r="2916" spans="17:18">
      <c r="Q2916" s="129" t="s">
        <v>307</v>
      </c>
      <c r="R2916" s="37" t="s">
        <v>160</v>
      </c>
    </row>
    <row r="2917" spans="17:18">
      <c r="Q2917" s="129" t="s">
        <v>307</v>
      </c>
      <c r="R2917" s="37" t="s">
        <v>161</v>
      </c>
    </row>
    <row r="2918" spans="17:18">
      <c r="Q2918" s="129" t="s">
        <v>307</v>
      </c>
      <c r="R2918" s="37" t="s">
        <v>162</v>
      </c>
    </row>
    <row r="2919" spans="17:18">
      <c r="Q2919" s="129" t="s">
        <v>307</v>
      </c>
      <c r="R2919" s="37" t="s">
        <v>163</v>
      </c>
    </row>
    <row r="2920" spans="17:18">
      <c r="Q2920" s="129" t="s">
        <v>307</v>
      </c>
      <c r="R2920" s="37" t="s">
        <v>164</v>
      </c>
    </row>
    <row r="2921" spans="17:18">
      <c r="Q2921" s="129" t="s">
        <v>307</v>
      </c>
      <c r="R2921" s="37" t="s">
        <v>165</v>
      </c>
    </row>
    <row r="2922" spans="17:18">
      <c r="Q2922" s="129" t="s">
        <v>307</v>
      </c>
      <c r="R2922" s="37" t="s">
        <v>166</v>
      </c>
    </row>
    <row r="2923" spans="17:18">
      <c r="Q2923" s="129" t="s">
        <v>307</v>
      </c>
      <c r="R2923" s="37" t="s">
        <v>167</v>
      </c>
    </row>
    <row r="2924" spans="17:18">
      <c r="Q2924" s="129" t="s">
        <v>307</v>
      </c>
      <c r="R2924" s="37" t="s">
        <v>168</v>
      </c>
    </row>
    <row r="2925" spans="17:18">
      <c r="Q2925" s="129" t="s">
        <v>307</v>
      </c>
      <c r="R2925" s="37" t="s">
        <v>169</v>
      </c>
    </row>
    <row r="2926" spans="17:18">
      <c r="Q2926" s="129" t="s">
        <v>307</v>
      </c>
      <c r="R2926" s="37" t="s">
        <v>170</v>
      </c>
    </row>
    <row r="2927" spans="17:18">
      <c r="Q2927" s="129" t="s">
        <v>307</v>
      </c>
      <c r="R2927" s="37" t="s">
        <v>171</v>
      </c>
    </row>
    <row r="2928" spans="17:18">
      <c r="Q2928" s="129" t="s">
        <v>307</v>
      </c>
      <c r="R2928" s="37" t="s">
        <v>172</v>
      </c>
    </row>
    <row r="2929" spans="17:18">
      <c r="Q2929" s="129" t="s">
        <v>307</v>
      </c>
      <c r="R2929" s="37" t="s">
        <v>173</v>
      </c>
    </row>
    <row r="2930" spans="17:18">
      <c r="Q2930" s="129" t="s">
        <v>307</v>
      </c>
      <c r="R2930" s="37" t="s">
        <v>174</v>
      </c>
    </row>
    <row r="2931" spans="17:18">
      <c r="Q2931" s="129" t="s">
        <v>307</v>
      </c>
      <c r="R2931" s="37" t="s">
        <v>175</v>
      </c>
    </row>
    <row r="2932" spans="17:18">
      <c r="Q2932" s="129" t="s">
        <v>307</v>
      </c>
      <c r="R2932" s="37" t="s">
        <v>176</v>
      </c>
    </row>
    <row r="2933" spans="17:18">
      <c r="Q2933" s="129" t="s">
        <v>307</v>
      </c>
      <c r="R2933" s="37" t="s">
        <v>177</v>
      </c>
    </row>
    <row r="2934" spans="17:18">
      <c r="Q2934" s="129" t="s">
        <v>307</v>
      </c>
      <c r="R2934" s="37" t="s">
        <v>178</v>
      </c>
    </row>
    <row r="2935" spans="17:18">
      <c r="Q2935" s="129" t="s">
        <v>307</v>
      </c>
      <c r="R2935" s="37" t="s">
        <v>179</v>
      </c>
    </row>
    <row r="2936" spans="17:18">
      <c r="Q2936" s="129" t="s">
        <v>307</v>
      </c>
      <c r="R2936" s="37" t="s">
        <v>180</v>
      </c>
    </row>
    <row r="2937" spans="17:18">
      <c r="Q2937" s="129" t="s">
        <v>307</v>
      </c>
      <c r="R2937" s="37" t="s">
        <v>181</v>
      </c>
    </row>
    <row r="2938" spans="17:18">
      <c r="Q2938" s="129" t="s">
        <v>307</v>
      </c>
      <c r="R2938" s="37" t="s">
        <v>182</v>
      </c>
    </row>
    <row r="2939" spans="17:18">
      <c r="Q2939" s="129" t="s">
        <v>307</v>
      </c>
      <c r="R2939" s="37" t="s">
        <v>183</v>
      </c>
    </row>
    <row r="2940" spans="17:18">
      <c r="Q2940" s="129" t="s">
        <v>307</v>
      </c>
      <c r="R2940" s="37" t="s">
        <v>184</v>
      </c>
    </row>
    <row r="2941" spans="17:18">
      <c r="Q2941" s="129" t="s">
        <v>307</v>
      </c>
      <c r="R2941" s="37" t="s">
        <v>185</v>
      </c>
    </row>
    <row r="2942" spans="17:18">
      <c r="Q2942" s="129" t="s">
        <v>307</v>
      </c>
      <c r="R2942" s="37" t="s">
        <v>186</v>
      </c>
    </row>
    <row r="2943" spans="17:18">
      <c r="Q2943" s="129" t="s">
        <v>307</v>
      </c>
      <c r="R2943" s="37" t="s">
        <v>187</v>
      </c>
    </row>
    <row r="2944" spans="17:18">
      <c r="Q2944" s="129" t="s">
        <v>307</v>
      </c>
      <c r="R2944" s="37" t="s">
        <v>188</v>
      </c>
    </row>
    <row r="2945" spans="17:18">
      <c r="Q2945" s="129" t="s">
        <v>307</v>
      </c>
      <c r="R2945" s="37" t="s">
        <v>189</v>
      </c>
    </row>
    <row r="2946" spans="17:18">
      <c r="Q2946" s="129" t="s">
        <v>307</v>
      </c>
      <c r="R2946" s="37" t="s">
        <v>190</v>
      </c>
    </row>
    <row r="2947" spans="17:18">
      <c r="Q2947" s="129" t="s">
        <v>307</v>
      </c>
      <c r="R2947" s="37" t="s">
        <v>191</v>
      </c>
    </row>
    <row r="2948" spans="17:18">
      <c r="Q2948" s="129" t="s">
        <v>307</v>
      </c>
      <c r="R2948" s="37" t="s">
        <v>192</v>
      </c>
    </row>
    <row r="2949" spans="17:18">
      <c r="Q2949" s="129" t="s">
        <v>307</v>
      </c>
      <c r="R2949" s="37" t="s">
        <v>193</v>
      </c>
    </row>
    <row r="2950" spans="17:18">
      <c r="Q2950" s="129" t="s">
        <v>307</v>
      </c>
      <c r="R2950" s="37" t="s">
        <v>194</v>
      </c>
    </row>
    <row r="2951" spans="17:18">
      <c r="Q2951" s="129" t="s">
        <v>307</v>
      </c>
      <c r="R2951" s="37" t="s">
        <v>195</v>
      </c>
    </row>
    <row r="2952" spans="17:18">
      <c r="Q2952" s="129" t="s">
        <v>307</v>
      </c>
      <c r="R2952" s="37" t="s">
        <v>196</v>
      </c>
    </row>
    <row r="2953" spans="17:18">
      <c r="Q2953" s="129" t="s">
        <v>307</v>
      </c>
      <c r="R2953" s="37" t="s">
        <v>197</v>
      </c>
    </row>
    <row r="2954" spans="17:18">
      <c r="Q2954" s="129" t="s">
        <v>307</v>
      </c>
      <c r="R2954" s="37" t="s">
        <v>198</v>
      </c>
    </row>
    <row r="2955" spans="17:18">
      <c r="Q2955" s="129" t="s">
        <v>307</v>
      </c>
      <c r="R2955" s="37" t="s">
        <v>199</v>
      </c>
    </row>
    <row r="2956" spans="17:18">
      <c r="Q2956" s="129" t="s">
        <v>307</v>
      </c>
      <c r="R2956" s="37" t="s">
        <v>200</v>
      </c>
    </row>
    <row r="2957" spans="17:18">
      <c r="Q2957" s="129" t="s">
        <v>307</v>
      </c>
      <c r="R2957" s="37" t="s">
        <v>201</v>
      </c>
    </row>
    <row r="2958" spans="17:18">
      <c r="Q2958" s="129" t="s">
        <v>307</v>
      </c>
      <c r="R2958" s="37" t="s">
        <v>202</v>
      </c>
    </row>
    <row r="2959" spans="17:18">
      <c r="Q2959" s="129" t="s">
        <v>307</v>
      </c>
      <c r="R2959" s="37" t="s">
        <v>203</v>
      </c>
    </row>
    <row r="2960" spans="17:18">
      <c r="Q2960" s="129" t="s">
        <v>307</v>
      </c>
      <c r="R2960" s="37" t="s">
        <v>204</v>
      </c>
    </row>
    <row r="2961" spans="17:18">
      <c r="Q2961" s="129" t="s">
        <v>307</v>
      </c>
      <c r="R2961" s="37" t="s">
        <v>205</v>
      </c>
    </row>
    <row r="2962" spans="17:18">
      <c r="Q2962" s="129" t="s">
        <v>307</v>
      </c>
      <c r="R2962" s="37" t="s">
        <v>206</v>
      </c>
    </row>
    <row r="2963" spans="17:18">
      <c r="Q2963" s="129" t="s">
        <v>307</v>
      </c>
      <c r="R2963" s="37" t="s">
        <v>207</v>
      </c>
    </row>
    <row r="2964" spans="17:18">
      <c r="Q2964" s="129" t="s">
        <v>307</v>
      </c>
      <c r="R2964" s="37" t="s">
        <v>208</v>
      </c>
    </row>
    <row r="2965" spans="17:18">
      <c r="Q2965" s="129" t="s">
        <v>307</v>
      </c>
      <c r="R2965" s="37" t="s">
        <v>209</v>
      </c>
    </row>
    <row r="2966" spans="17:18">
      <c r="Q2966" s="129" t="s">
        <v>307</v>
      </c>
      <c r="R2966" s="37" t="s">
        <v>210</v>
      </c>
    </row>
    <row r="2967" spans="17:18">
      <c r="Q2967" s="129" t="s">
        <v>307</v>
      </c>
      <c r="R2967" s="37" t="s">
        <v>211</v>
      </c>
    </row>
    <row r="2968" spans="17:18">
      <c r="Q2968" s="129" t="s">
        <v>307</v>
      </c>
      <c r="R2968" s="37" t="s">
        <v>212</v>
      </c>
    </row>
    <row r="2969" spans="17:18">
      <c r="Q2969" s="129" t="s">
        <v>307</v>
      </c>
      <c r="R2969" s="37" t="s">
        <v>213</v>
      </c>
    </row>
    <row r="2970" spans="17:18">
      <c r="Q2970" s="129" t="s">
        <v>307</v>
      </c>
      <c r="R2970" s="37" t="s">
        <v>214</v>
      </c>
    </row>
    <row r="2971" spans="17:18">
      <c r="Q2971" s="129" t="s">
        <v>307</v>
      </c>
      <c r="R2971" s="37" t="s">
        <v>215</v>
      </c>
    </row>
    <row r="2972" spans="17:18">
      <c r="Q2972" s="129" t="s">
        <v>307</v>
      </c>
      <c r="R2972" s="37" t="s">
        <v>216</v>
      </c>
    </row>
    <row r="2973" spans="17:18">
      <c r="Q2973" s="129" t="s">
        <v>307</v>
      </c>
      <c r="R2973" s="37" t="s">
        <v>217</v>
      </c>
    </row>
    <row r="2974" spans="17:18">
      <c r="Q2974" s="129" t="s">
        <v>307</v>
      </c>
      <c r="R2974" s="37" t="s">
        <v>218</v>
      </c>
    </row>
    <row r="2975" spans="17:18">
      <c r="Q2975" s="129" t="s">
        <v>307</v>
      </c>
      <c r="R2975" s="37" t="s">
        <v>219</v>
      </c>
    </row>
    <row r="2976" spans="17:18">
      <c r="Q2976" s="129" t="s">
        <v>307</v>
      </c>
      <c r="R2976" s="37" t="s">
        <v>220</v>
      </c>
    </row>
    <row r="2977" spans="17:18">
      <c r="Q2977" s="129" t="s">
        <v>307</v>
      </c>
      <c r="R2977" s="37" t="s">
        <v>221</v>
      </c>
    </row>
    <row r="2978" spans="17:18">
      <c r="Q2978" s="129" t="s">
        <v>307</v>
      </c>
      <c r="R2978" s="37" t="s">
        <v>222</v>
      </c>
    </row>
    <row r="2979" spans="17:18">
      <c r="Q2979" s="129" t="s">
        <v>307</v>
      </c>
      <c r="R2979" s="37" t="s">
        <v>223</v>
      </c>
    </row>
    <row r="2980" spans="17:18">
      <c r="Q2980" s="129" t="s">
        <v>307</v>
      </c>
      <c r="R2980" s="37" t="s">
        <v>224</v>
      </c>
    </row>
    <row r="2981" spans="17:18">
      <c r="Q2981" s="129" t="s">
        <v>307</v>
      </c>
      <c r="R2981" s="37" t="s">
        <v>225</v>
      </c>
    </row>
    <row r="2982" spans="17:18">
      <c r="Q2982" s="129" t="s">
        <v>307</v>
      </c>
      <c r="R2982" s="37" t="s">
        <v>226</v>
      </c>
    </row>
    <row r="2983" spans="17:18">
      <c r="Q2983" s="129" t="s">
        <v>307</v>
      </c>
      <c r="R2983" s="37" t="s">
        <v>227</v>
      </c>
    </row>
    <row r="2984" spans="17:18">
      <c r="Q2984" s="129" t="s">
        <v>307</v>
      </c>
      <c r="R2984" s="37" t="s">
        <v>228</v>
      </c>
    </row>
    <row r="2985" spans="17:18">
      <c r="Q2985" s="129" t="s">
        <v>307</v>
      </c>
      <c r="R2985" s="37" t="s">
        <v>229</v>
      </c>
    </row>
    <row r="2986" spans="17:18">
      <c r="Q2986" s="129" t="s">
        <v>307</v>
      </c>
      <c r="R2986" s="37" t="s">
        <v>230</v>
      </c>
    </row>
    <row r="2987" spans="17:18">
      <c r="Q2987" s="129" t="s">
        <v>307</v>
      </c>
      <c r="R2987" s="37" t="s">
        <v>231</v>
      </c>
    </row>
    <row r="2988" spans="17:18">
      <c r="Q2988" s="56" t="s">
        <v>308</v>
      </c>
      <c r="R2988" s="112" t="s">
        <v>34</v>
      </c>
    </row>
    <row r="2989" spans="17:18">
      <c r="Q2989" s="56" t="s">
        <v>308</v>
      </c>
      <c r="R2989" s="112" t="s">
        <v>33</v>
      </c>
    </row>
    <row r="2990" spans="17:18">
      <c r="Q2990" s="56" t="s">
        <v>308</v>
      </c>
      <c r="R2990" s="112" t="s">
        <v>35</v>
      </c>
    </row>
    <row r="2991" spans="17:18">
      <c r="Q2991" s="56" t="s">
        <v>308</v>
      </c>
      <c r="R2991" s="112" t="s">
        <v>36</v>
      </c>
    </row>
    <row r="2992" spans="17:18">
      <c r="Q2992" s="56" t="s">
        <v>308</v>
      </c>
      <c r="R2992" s="112" t="s">
        <v>37</v>
      </c>
    </row>
    <row r="2993" spans="17:18">
      <c r="Q2993" s="56" t="s">
        <v>308</v>
      </c>
      <c r="R2993" s="112" t="s">
        <v>38</v>
      </c>
    </row>
    <row r="2994" spans="17:18">
      <c r="Q2994" s="56" t="s">
        <v>308</v>
      </c>
      <c r="R2994" s="112" t="s">
        <v>39</v>
      </c>
    </row>
    <row r="2995" spans="17:18">
      <c r="Q2995" s="56" t="s">
        <v>308</v>
      </c>
      <c r="R2995" s="112" t="s">
        <v>40</v>
      </c>
    </row>
    <row r="2996" spans="17:18">
      <c r="Q2996" s="56" t="s">
        <v>308</v>
      </c>
      <c r="R2996" s="112" t="s">
        <v>41</v>
      </c>
    </row>
    <row r="2997" spans="17:18">
      <c r="Q2997" s="56" t="s">
        <v>308</v>
      </c>
      <c r="R2997" s="112" t="s">
        <v>42</v>
      </c>
    </row>
    <row r="2998" spans="17:18">
      <c r="Q2998" s="56" t="s">
        <v>308</v>
      </c>
      <c r="R2998" s="112" t="s">
        <v>43</v>
      </c>
    </row>
    <row r="2999" spans="17:18">
      <c r="Q2999" s="56" t="s">
        <v>308</v>
      </c>
      <c r="R2999" s="112" t="s">
        <v>44</v>
      </c>
    </row>
    <row r="3000" spans="17:18">
      <c r="Q3000" s="56" t="s">
        <v>308</v>
      </c>
      <c r="R3000" s="112" t="s">
        <v>45</v>
      </c>
    </row>
    <row r="3001" spans="17:18">
      <c r="Q3001" s="56" t="s">
        <v>308</v>
      </c>
      <c r="R3001" s="112" t="s">
        <v>46</v>
      </c>
    </row>
    <row r="3002" spans="17:18">
      <c r="Q3002" s="56" t="s">
        <v>308</v>
      </c>
      <c r="R3002" s="112" t="s">
        <v>47</v>
      </c>
    </row>
    <row r="3003" spans="17:18">
      <c r="Q3003" s="56" t="s">
        <v>308</v>
      </c>
      <c r="R3003" s="112" t="s">
        <v>48</v>
      </c>
    </row>
    <row r="3004" spans="17:18">
      <c r="Q3004" s="56" t="s">
        <v>308</v>
      </c>
      <c r="R3004" s="112" t="s">
        <v>49</v>
      </c>
    </row>
    <row r="3005" spans="17:18">
      <c r="Q3005" s="56" t="s">
        <v>308</v>
      </c>
      <c r="R3005" s="112" t="s">
        <v>50</v>
      </c>
    </row>
    <row r="3006" spans="17:18">
      <c r="Q3006" s="56" t="s">
        <v>308</v>
      </c>
      <c r="R3006" s="112" t="s">
        <v>51</v>
      </c>
    </row>
    <row r="3007" spans="17:18">
      <c r="Q3007" s="56" t="s">
        <v>308</v>
      </c>
      <c r="R3007" s="112" t="s">
        <v>52</v>
      </c>
    </row>
    <row r="3008" spans="17:18">
      <c r="Q3008" s="56" t="s">
        <v>308</v>
      </c>
      <c r="R3008" s="112" t="s">
        <v>53</v>
      </c>
    </row>
    <row r="3009" spans="17:18">
      <c r="Q3009" s="56" t="s">
        <v>308</v>
      </c>
      <c r="R3009" s="112" t="s">
        <v>54</v>
      </c>
    </row>
    <row r="3010" spans="17:18">
      <c r="Q3010" s="56" t="s">
        <v>308</v>
      </c>
      <c r="R3010" s="112" t="s">
        <v>55</v>
      </c>
    </row>
    <row r="3011" spans="17:18">
      <c r="Q3011" s="56" t="s">
        <v>308</v>
      </c>
      <c r="R3011" s="112" t="s">
        <v>56</v>
      </c>
    </row>
    <row r="3012" spans="17:18">
      <c r="Q3012" s="56" t="s">
        <v>308</v>
      </c>
      <c r="R3012" s="112" t="s">
        <v>57</v>
      </c>
    </row>
    <row r="3013" spans="17:18">
      <c r="Q3013" s="56" t="s">
        <v>308</v>
      </c>
      <c r="R3013" s="112" t="s">
        <v>58</v>
      </c>
    </row>
    <row r="3014" spans="17:18">
      <c r="Q3014" s="56" t="s">
        <v>308</v>
      </c>
      <c r="R3014" s="112" t="s">
        <v>59</v>
      </c>
    </row>
    <row r="3015" spans="17:18">
      <c r="Q3015" s="56" t="s">
        <v>308</v>
      </c>
      <c r="R3015" s="112" t="s">
        <v>60</v>
      </c>
    </row>
    <row r="3016" spans="17:18">
      <c r="Q3016" s="56" t="s">
        <v>308</v>
      </c>
      <c r="R3016" s="112" t="s">
        <v>61</v>
      </c>
    </row>
    <row r="3017" spans="17:18">
      <c r="Q3017" s="56" t="s">
        <v>308</v>
      </c>
      <c r="R3017" s="112" t="s">
        <v>62</v>
      </c>
    </row>
    <row r="3018" spans="17:18">
      <c r="Q3018" s="56" t="s">
        <v>308</v>
      </c>
      <c r="R3018" s="112" t="s">
        <v>63</v>
      </c>
    </row>
    <row r="3019" spans="17:18">
      <c r="Q3019" s="56" t="s">
        <v>308</v>
      </c>
      <c r="R3019" s="112" t="s">
        <v>64</v>
      </c>
    </row>
    <row r="3020" spans="17:18">
      <c r="Q3020" s="56" t="s">
        <v>308</v>
      </c>
      <c r="R3020" s="112" t="s">
        <v>65</v>
      </c>
    </row>
    <row r="3021" spans="17:18">
      <c r="Q3021" s="56" t="s">
        <v>308</v>
      </c>
      <c r="R3021" s="112" t="s">
        <v>66</v>
      </c>
    </row>
    <row r="3022" spans="17:18">
      <c r="Q3022" s="56" t="s">
        <v>308</v>
      </c>
      <c r="R3022" s="112" t="s">
        <v>67</v>
      </c>
    </row>
    <row r="3023" spans="17:18">
      <c r="Q3023" s="56" t="s">
        <v>308</v>
      </c>
      <c r="R3023" s="112" t="s">
        <v>68</v>
      </c>
    </row>
    <row r="3024" spans="17:18">
      <c r="Q3024" s="56" t="s">
        <v>308</v>
      </c>
      <c r="R3024" s="112" t="s">
        <v>69</v>
      </c>
    </row>
    <row r="3025" spans="17:18">
      <c r="Q3025" s="56" t="s">
        <v>308</v>
      </c>
      <c r="R3025" s="112" t="s">
        <v>70</v>
      </c>
    </row>
    <row r="3026" spans="17:18">
      <c r="Q3026" s="56" t="s">
        <v>308</v>
      </c>
      <c r="R3026" s="112" t="s">
        <v>71</v>
      </c>
    </row>
    <row r="3027" spans="17:18">
      <c r="Q3027" s="56" t="s">
        <v>308</v>
      </c>
      <c r="R3027" s="112" t="s">
        <v>72</v>
      </c>
    </row>
    <row r="3028" spans="17:18">
      <c r="Q3028" s="56" t="s">
        <v>308</v>
      </c>
      <c r="R3028" s="112" t="s">
        <v>73</v>
      </c>
    </row>
    <row r="3029" spans="17:18">
      <c r="Q3029" s="56" t="s">
        <v>308</v>
      </c>
      <c r="R3029" s="112" t="s">
        <v>74</v>
      </c>
    </row>
    <row r="3030" spans="17:18">
      <c r="Q3030" s="56" t="s">
        <v>308</v>
      </c>
      <c r="R3030" s="112" t="s">
        <v>75</v>
      </c>
    </row>
    <row r="3031" spans="17:18">
      <c r="Q3031" s="56" t="s">
        <v>308</v>
      </c>
      <c r="R3031" s="112" t="s">
        <v>76</v>
      </c>
    </row>
    <row r="3032" spans="17:18">
      <c r="Q3032" s="56" t="s">
        <v>308</v>
      </c>
      <c r="R3032" s="112" t="s">
        <v>77</v>
      </c>
    </row>
    <row r="3033" spans="17:18">
      <c r="Q3033" s="56" t="s">
        <v>308</v>
      </c>
      <c r="R3033" s="112" t="s">
        <v>78</v>
      </c>
    </row>
    <row r="3034" spans="17:18">
      <c r="Q3034" s="56" t="s">
        <v>308</v>
      </c>
      <c r="R3034" s="112" t="s">
        <v>79</v>
      </c>
    </row>
    <row r="3035" spans="17:18">
      <c r="Q3035" s="56" t="s">
        <v>308</v>
      </c>
      <c r="R3035" s="112" t="s">
        <v>80</v>
      </c>
    </row>
    <row r="3036" spans="17:18">
      <c r="Q3036" s="56" t="s">
        <v>308</v>
      </c>
      <c r="R3036" s="112" t="s">
        <v>81</v>
      </c>
    </row>
    <row r="3037" spans="17:18">
      <c r="Q3037" s="56" t="s">
        <v>308</v>
      </c>
      <c r="R3037" s="112" t="s">
        <v>83</v>
      </c>
    </row>
    <row r="3038" spans="17:18">
      <c r="Q3038" s="56" t="s">
        <v>308</v>
      </c>
      <c r="R3038" s="112" t="s">
        <v>84</v>
      </c>
    </row>
    <row r="3039" spans="17:18">
      <c r="Q3039" s="56" t="s">
        <v>308</v>
      </c>
      <c r="R3039" s="112" t="s">
        <v>85</v>
      </c>
    </row>
    <row r="3040" spans="17:18">
      <c r="Q3040" s="56" t="s">
        <v>308</v>
      </c>
      <c r="R3040" s="112" t="s">
        <v>86</v>
      </c>
    </row>
    <row r="3041" spans="17:18">
      <c r="Q3041" s="56" t="s">
        <v>308</v>
      </c>
      <c r="R3041" s="112" t="s">
        <v>87</v>
      </c>
    </row>
    <row r="3042" spans="17:18">
      <c r="Q3042" s="56" t="s">
        <v>308</v>
      </c>
      <c r="R3042" s="112" t="s">
        <v>88</v>
      </c>
    </row>
    <row r="3043" spans="17:18">
      <c r="Q3043" s="56" t="s">
        <v>308</v>
      </c>
      <c r="R3043" s="112" t="s">
        <v>89</v>
      </c>
    </row>
    <row r="3044" spans="17:18">
      <c r="Q3044" s="56" t="s">
        <v>308</v>
      </c>
      <c r="R3044" s="112" t="s">
        <v>90</v>
      </c>
    </row>
    <row r="3045" spans="17:18">
      <c r="Q3045" s="56" t="s">
        <v>308</v>
      </c>
      <c r="R3045" s="112" t="s">
        <v>91</v>
      </c>
    </row>
    <row r="3046" spans="17:18">
      <c r="Q3046" s="56" t="s">
        <v>308</v>
      </c>
      <c r="R3046" s="112" t="s">
        <v>82</v>
      </c>
    </row>
    <row r="3047" spans="17:18">
      <c r="Q3047" s="56" t="s">
        <v>308</v>
      </c>
      <c r="R3047" s="112" t="s">
        <v>92</v>
      </c>
    </row>
    <row r="3048" spans="17:18">
      <c r="Q3048" s="56" t="s">
        <v>308</v>
      </c>
      <c r="R3048" s="112" t="s">
        <v>93</v>
      </c>
    </row>
    <row r="3049" spans="17:18">
      <c r="Q3049" s="56" t="s">
        <v>308</v>
      </c>
      <c r="R3049" s="112" t="s">
        <v>235</v>
      </c>
    </row>
    <row r="3050" spans="17:18">
      <c r="Q3050" s="56" t="s">
        <v>308</v>
      </c>
      <c r="R3050" s="112" t="s">
        <v>95</v>
      </c>
    </row>
    <row r="3051" spans="17:18">
      <c r="Q3051" s="56" t="s">
        <v>308</v>
      </c>
      <c r="R3051" s="112" t="s">
        <v>96</v>
      </c>
    </row>
    <row r="3052" spans="17:18">
      <c r="Q3052" s="56" t="s">
        <v>308</v>
      </c>
      <c r="R3052" s="112" t="s">
        <v>97</v>
      </c>
    </row>
    <row r="3053" spans="17:18">
      <c r="Q3053" s="56" t="s">
        <v>308</v>
      </c>
      <c r="R3053" s="112" t="s">
        <v>98</v>
      </c>
    </row>
    <row r="3054" spans="17:18">
      <c r="Q3054" s="56" t="s">
        <v>308</v>
      </c>
      <c r="R3054" s="112" t="s">
        <v>99</v>
      </c>
    </row>
    <row r="3055" spans="17:18">
      <c r="Q3055" s="56" t="s">
        <v>308</v>
      </c>
      <c r="R3055" s="112" t="s">
        <v>100</v>
      </c>
    </row>
    <row r="3056" spans="17:18">
      <c r="Q3056" s="56" t="s">
        <v>308</v>
      </c>
      <c r="R3056" s="112" t="s">
        <v>101</v>
      </c>
    </row>
    <row r="3057" spans="17:18">
      <c r="Q3057" s="56" t="s">
        <v>308</v>
      </c>
      <c r="R3057" s="112" t="s">
        <v>102</v>
      </c>
    </row>
    <row r="3058" spans="17:18">
      <c r="Q3058" s="56" t="s">
        <v>308</v>
      </c>
      <c r="R3058" s="112" t="s">
        <v>103</v>
      </c>
    </row>
    <row r="3059" spans="17:18">
      <c r="Q3059" s="56" t="s">
        <v>308</v>
      </c>
      <c r="R3059" s="112" t="s">
        <v>104</v>
      </c>
    </row>
    <row r="3060" spans="17:18">
      <c r="Q3060" s="56" t="s">
        <v>308</v>
      </c>
      <c r="R3060" s="112" t="s">
        <v>105</v>
      </c>
    </row>
    <row r="3061" spans="17:18">
      <c r="Q3061" s="56" t="s">
        <v>308</v>
      </c>
      <c r="R3061" s="112" t="s">
        <v>106</v>
      </c>
    </row>
    <row r="3062" spans="17:18">
      <c r="Q3062" s="56" t="s">
        <v>308</v>
      </c>
      <c r="R3062" s="112" t="s">
        <v>107</v>
      </c>
    </row>
    <row r="3063" spans="17:18">
      <c r="Q3063" s="56" t="s">
        <v>308</v>
      </c>
      <c r="R3063" s="112" t="s">
        <v>108</v>
      </c>
    </row>
    <row r="3064" spans="17:18">
      <c r="Q3064" s="56" t="s">
        <v>308</v>
      </c>
      <c r="R3064" s="112" t="s">
        <v>109</v>
      </c>
    </row>
    <row r="3065" spans="17:18">
      <c r="Q3065" s="56" t="s">
        <v>308</v>
      </c>
      <c r="R3065" s="112" t="s">
        <v>110</v>
      </c>
    </row>
    <row r="3066" spans="17:18">
      <c r="Q3066" s="56" t="s">
        <v>308</v>
      </c>
      <c r="R3066" s="112" t="s">
        <v>111</v>
      </c>
    </row>
    <row r="3067" spans="17:18">
      <c r="Q3067" s="56" t="s">
        <v>308</v>
      </c>
      <c r="R3067" s="112" t="s">
        <v>112</v>
      </c>
    </row>
    <row r="3068" spans="17:18">
      <c r="Q3068" s="56" t="s">
        <v>308</v>
      </c>
      <c r="R3068" s="112" t="s">
        <v>113</v>
      </c>
    </row>
    <row r="3069" spans="17:18">
      <c r="Q3069" s="56" t="s">
        <v>308</v>
      </c>
      <c r="R3069" s="112" t="s">
        <v>114</v>
      </c>
    </row>
    <row r="3070" spans="17:18">
      <c r="Q3070" s="56" t="s">
        <v>308</v>
      </c>
      <c r="R3070" s="112" t="s">
        <v>115</v>
      </c>
    </row>
    <row r="3071" spans="17:18">
      <c r="Q3071" s="56" t="s">
        <v>308</v>
      </c>
      <c r="R3071" s="112" t="s">
        <v>116</v>
      </c>
    </row>
    <row r="3072" spans="17:18">
      <c r="Q3072" s="56" t="s">
        <v>308</v>
      </c>
      <c r="R3072" s="112" t="s">
        <v>117</v>
      </c>
    </row>
    <row r="3073" spans="17:18">
      <c r="Q3073" s="56" t="s">
        <v>308</v>
      </c>
      <c r="R3073" s="112" t="s">
        <v>118</v>
      </c>
    </row>
    <row r="3074" spans="17:18">
      <c r="Q3074" s="56" t="s">
        <v>308</v>
      </c>
      <c r="R3074" s="112" t="s">
        <v>119</v>
      </c>
    </row>
    <row r="3075" spans="17:18">
      <c r="Q3075" s="56" t="s">
        <v>308</v>
      </c>
      <c r="R3075" s="112" t="s">
        <v>120</v>
      </c>
    </row>
    <row r="3076" spans="17:18">
      <c r="Q3076" s="56" t="s">
        <v>308</v>
      </c>
      <c r="R3076" s="112" t="s">
        <v>121</v>
      </c>
    </row>
    <row r="3077" spans="17:18">
      <c r="Q3077" s="56" t="s">
        <v>308</v>
      </c>
      <c r="R3077" s="112" t="s">
        <v>122</v>
      </c>
    </row>
    <row r="3078" spans="17:18">
      <c r="Q3078" s="56" t="s">
        <v>308</v>
      </c>
      <c r="R3078" s="112" t="s">
        <v>123</v>
      </c>
    </row>
    <row r="3079" spans="17:18">
      <c r="Q3079" s="56" t="s">
        <v>308</v>
      </c>
      <c r="R3079" s="112" t="s">
        <v>124</v>
      </c>
    </row>
    <row r="3080" spans="17:18">
      <c r="Q3080" s="56" t="s">
        <v>308</v>
      </c>
      <c r="R3080" s="112" t="s">
        <v>125</v>
      </c>
    </row>
    <row r="3081" spans="17:18">
      <c r="Q3081" s="56" t="s">
        <v>308</v>
      </c>
      <c r="R3081" s="112" t="s">
        <v>126</v>
      </c>
    </row>
    <row r="3082" spans="17:18">
      <c r="Q3082" s="56" t="s">
        <v>308</v>
      </c>
      <c r="R3082" s="112" t="s">
        <v>127</v>
      </c>
    </row>
    <row r="3083" spans="17:18">
      <c r="Q3083" s="56" t="s">
        <v>308</v>
      </c>
      <c r="R3083" s="112" t="s">
        <v>128</v>
      </c>
    </row>
    <row r="3084" spans="17:18">
      <c r="Q3084" s="56" t="s">
        <v>308</v>
      </c>
      <c r="R3084" s="112" t="s">
        <v>129</v>
      </c>
    </row>
    <row r="3085" spans="17:18">
      <c r="Q3085" s="56" t="s">
        <v>308</v>
      </c>
      <c r="R3085" s="112" t="s">
        <v>130</v>
      </c>
    </row>
    <row r="3086" spans="17:18">
      <c r="Q3086" s="56" t="s">
        <v>308</v>
      </c>
      <c r="R3086" s="112" t="s">
        <v>131</v>
      </c>
    </row>
    <row r="3087" spans="17:18">
      <c r="Q3087" s="56" t="s">
        <v>308</v>
      </c>
      <c r="R3087" s="112" t="s">
        <v>132</v>
      </c>
    </row>
    <row r="3088" spans="17:18">
      <c r="Q3088" s="56" t="s">
        <v>308</v>
      </c>
      <c r="R3088" s="112" t="s">
        <v>133</v>
      </c>
    </row>
    <row r="3089" spans="17:18">
      <c r="Q3089" s="56" t="s">
        <v>308</v>
      </c>
      <c r="R3089" s="112" t="s">
        <v>134</v>
      </c>
    </row>
    <row r="3090" spans="17:18">
      <c r="Q3090" s="56" t="s">
        <v>308</v>
      </c>
      <c r="R3090" s="112" t="s">
        <v>135</v>
      </c>
    </row>
    <row r="3091" spans="17:18">
      <c r="Q3091" s="56" t="s">
        <v>308</v>
      </c>
      <c r="R3091" s="112" t="s">
        <v>136</v>
      </c>
    </row>
    <row r="3092" spans="17:18">
      <c r="Q3092" s="56" t="s">
        <v>308</v>
      </c>
      <c r="R3092" s="112" t="s">
        <v>137</v>
      </c>
    </row>
    <row r="3093" spans="17:18">
      <c r="Q3093" s="56" t="s">
        <v>308</v>
      </c>
      <c r="R3093" s="112" t="s">
        <v>138</v>
      </c>
    </row>
    <row r="3094" spans="17:18">
      <c r="Q3094" s="56" t="s">
        <v>308</v>
      </c>
      <c r="R3094" s="112" t="s">
        <v>139</v>
      </c>
    </row>
    <row r="3095" spans="17:18">
      <c r="Q3095" s="56" t="s">
        <v>308</v>
      </c>
      <c r="R3095" s="112" t="s">
        <v>140</v>
      </c>
    </row>
    <row r="3096" spans="17:18">
      <c r="Q3096" s="56" t="s">
        <v>308</v>
      </c>
      <c r="R3096" s="112" t="s">
        <v>141</v>
      </c>
    </row>
    <row r="3097" spans="17:18">
      <c r="Q3097" s="56" t="s">
        <v>308</v>
      </c>
      <c r="R3097" s="112" t="s">
        <v>142</v>
      </c>
    </row>
    <row r="3098" spans="17:18">
      <c r="Q3098" s="56" t="s">
        <v>308</v>
      </c>
      <c r="R3098" s="112" t="s">
        <v>143</v>
      </c>
    </row>
    <row r="3099" spans="17:18">
      <c r="Q3099" s="56" t="s">
        <v>308</v>
      </c>
      <c r="R3099" s="112" t="s">
        <v>144</v>
      </c>
    </row>
    <row r="3100" spans="17:18">
      <c r="Q3100" s="56" t="s">
        <v>308</v>
      </c>
      <c r="R3100" s="112" t="s">
        <v>145</v>
      </c>
    </row>
    <row r="3101" spans="17:18">
      <c r="Q3101" s="56" t="s">
        <v>308</v>
      </c>
      <c r="R3101" s="112" t="s">
        <v>146</v>
      </c>
    </row>
    <row r="3102" spans="17:18">
      <c r="Q3102" s="56" t="s">
        <v>308</v>
      </c>
      <c r="R3102" s="112" t="s">
        <v>147</v>
      </c>
    </row>
    <row r="3103" spans="17:18">
      <c r="Q3103" s="56" t="s">
        <v>308</v>
      </c>
      <c r="R3103" s="112" t="s">
        <v>148</v>
      </c>
    </row>
    <row r="3104" spans="17:18">
      <c r="Q3104" s="56" t="s">
        <v>308</v>
      </c>
      <c r="R3104" s="112" t="s">
        <v>149</v>
      </c>
    </row>
    <row r="3105" spans="17:18">
      <c r="Q3105" s="56" t="s">
        <v>308</v>
      </c>
      <c r="R3105" s="112" t="s">
        <v>150</v>
      </c>
    </row>
    <row r="3106" spans="17:18">
      <c r="Q3106" s="56" t="s">
        <v>308</v>
      </c>
      <c r="R3106" s="112" t="s">
        <v>151</v>
      </c>
    </row>
    <row r="3107" spans="17:18">
      <c r="Q3107" s="56" t="s">
        <v>308</v>
      </c>
      <c r="R3107" s="112" t="s">
        <v>152</v>
      </c>
    </row>
    <row r="3108" spans="17:18">
      <c r="Q3108" s="56" t="s">
        <v>308</v>
      </c>
      <c r="R3108" s="112" t="s">
        <v>153</v>
      </c>
    </row>
    <row r="3109" spans="17:18">
      <c r="Q3109" s="56" t="s">
        <v>308</v>
      </c>
      <c r="R3109" s="112" t="s">
        <v>154</v>
      </c>
    </row>
    <row r="3110" spans="17:18">
      <c r="Q3110" s="56" t="s">
        <v>308</v>
      </c>
      <c r="R3110" s="112" t="s">
        <v>155</v>
      </c>
    </row>
    <row r="3111" spans="17:18">
      <c r="Q3111" s="56" t="s">
        <v>308</v>
      </c>
      <c r="R3111" s="112" t="s">
        <v>156</v>
      </c>
    </row>
    <row r="3112" spans="17:18">
      <c r="Q3112" s="56" t="s">
        <v>308</v>
      </c>
      <c r="R3112" s="112" t="s">
        <v>157</v>
      </c>
    </row>
    <row r="3113" spans="17:18">
      <c r="Q3113" s="56" t="s">
        <v>308</v>
      </c>
      <c r="R3113" s="112" t="s">
        <v>158</v>
      </c>
    </row>
    <row r="3114" spans="17:18">
      <c r="Q3114" s="56" t="s">
        <v>308</v>
      </c>
      <c r="R3114" s="112" t="s">
        <v>159</v>
      </c>
    </row>
    <row r="3115" spans="17:18">
      <c r="Q3115" s="56" t="s">
        <v>308</v>
      </c>
      <c r="R3115" s="112" t="s">
        <v>160</v>
      </c>
    </row>
    <row r="3116" spans="17:18">
      <c r="Q3116" s="56" t="s">
        <v>308</v>
      </c>
      <c r="R3116" s="112" t="s">
        <v>161</v>
      </c>
    </row>
    <row r="3117" spans="17:18">
      <c r="Q3117" s="56" t="s">
        <v>308</v>
      </c>
      <c r="R3117" s="112" t="s">
        <v>162</v>
      </c>
    </row>
    <row r="3118" spans="17:18">
      <c r="Q3118" s="56" t="s">
        <v>308</v>
      </c>
      <c r="R3118" s="112" t="s">
        <v>163</v>
      </c>
    </row>
    <row r="3119" spans="17:18">
      <c r="Q3119" s="56" t="s">
        <v>308</v>
      </c>
      <c r="R3119" s="112" t="s">
        <v>164</v>
      </c>
    </row>
    <row r="3120" spans="17:18">
      <c r="Q3120" s="56" t="s">
        <v>308</v>
      </c>
      <c r="R3120" s="112" t="s">
        <v>165</v>
      </c>
    </row>
    <row r="3121" spans="17:18">
      <c r="Q3121" s="56" t="s">
        <v>308</v>
      </c>
      <c r="R3121" s="112" t="s">
        <v>166</v>
      </c>
    </row>
    <row r="3122" spans="17:18">
      <c r="Q3122" s="56" t="s">
        <v>308</v>
      </c>
      <c r="R3122" s="112" t="s">
        <v>167</v>
      </c>
    </row>
    <row r="3123" spans="17:18">
      <c r="Q3123" s="56" t="s">
        <v>308</v>
      </c>
      <c r="R3123" s="112" t="s">
        <v>168</v>
      </c>
    </row>
    <row r="3124" spans="17:18">
      <c r="Q3124" s="56" t="s">
        <v>308</v>
      </c>
      <c r="R3124" s="112" t="s">
        <v>169</v>
      </c>
    </row>
    <row r="3125" spans="17:18">
      <c r="Q3125" s="56" t="s">
        <v>308</v>
      </c>
      <c r="R3125" s="112" t="s">
        <v>170</v>
      </c>
    </row>
    <row r="3126" spans="17:18">
      <c r="Q3126" s="56" t="s">
        <v>308</v>
      </c>
      <c r="R3126" s="112" t="s">
        <v>171</v>
      </c>
    </row>
    <row r="3127" spans="17:18">
      <c r="Q3127" s="56" t="s">
        <v>308</v>
      </c>
      <c r="R3127" s="112" t="s">
        <v>172</v>
      </c>
    </row>
    <row r="3128" spans="17:18">
      <c r="Q3128" s="56" t="s">
        <v>308</v>
      </c>
      <c r="R3128" s="112" t="s">
        <v>173</v>
      </c>
    </row>
    <row r="3129" spans="17:18">
      <c r="Q3129" s="56" t="s">
        <v>308</v>
      </c>
      <c r="R3129" s="112" t="s">
        <v>174</v>
      </c>
    </row>
    <row r="3130" spans="17:18">
      <c r="Q3130" s="56" t="s">
        <v>308</v>
      </c>
      <c r="R3130" s="112" t="s">
        <v>175</v>
      </c>
    </row>
    <row r="3131" spans="17:18">
      <c r="Q3131" s="56" t="s">
        <v>308</v>
      </c>
      <c r="R3131" s="112" t="s">
        <v>176</v>
      </c>
    </row>
    <row r="3132" spans="17:18">
      <c r="Q3132" s="56" t="s">
        <v>308</v>
      </c>
      <c r="R3132" s="112" t="s">
        <v>177</v>
      </c>
    </row>
    <row r="3133" spans="17:18">
      <c r="Q3133" s="56" t="s">
        <v>308</v>
      </c>
      <c r="R3133" s="112" t="s">
        <v>178</v>
      </c>
    </row>
    <row r="3134" spans="17:18">
      <c r="Q3134" s="56" t="s">
        <v>308</v>
      </c>
      <c r="R3134" s="112" t="s">
        <v>179</v>
      </c>
    </row>
    <row r="3135" spans="17:18">
      <c r="Q3135" s="56" t="s">
        <v>308</v>
      </c>
      <c r="R3135" s="112" t="s">
        <v>180</v>
      </c>
    </row>
    <row r="3136" spans="17:18">
      <c r="Q3136" s="56" t="s">
        <v>308</v>
      </c>
      <c r="R3136" s="112" t="s">
        <v>181</v>
      </c>
    </row>
    <row r="3137" spans="17:18">
      <c r="Q3137" s="56" t="s">
        <v>308</v>
      </c>
      <c r="R3137" s="112" t="s">
        <v>182</v>
      </c>
    </row>
    <row r="3138" spans="17:18">
      <c r="Q3138" s="56" t="s">
        <v>308</v>
      </c>
      <c r="R3138" s="112" t="s">
        <v>183</v>
      </c>
    </row>
    <row r="3139" spans="17:18">
      <c r="Q3139" s="56" t="s">
        <v>308</v>
      </c>
      <c r="R3139" s="112" t="s">
        <v>184</v>
      </c>
    </row>
    <row r="3140" spans="17:18">
      <c r="Q3140" s="56" t="s">
        <v>308</v>
      </c>
      <c r="R3140" s="112" t="s">
        <v>185</v>
      </c>
    </row>
    <row r="3141" spans="17:18">
      <c r="Q3141" s="56" t="s">
        <v>308</v>
      </c>
      <c r="R3141" s="112" t="s">
        <v>186</v>
      </c>
    </row>
    <row r="3142" spans="17:18">
      <c r="Q3142" s="56" t="s">
        <v>308</v>
      </c>
      <c r="R3142" s="112" t="s">
        <v>187</v>
      </c>
    </row>
    <row r="3143" spans="17:18">
      <c r="Q3143" s="56" t="s">
        <v>308</v>
      </c>
      <c r="R3143" s="112" t="s">
        <v>188</v>
      </c>
    </row>
    <row r="3144" spans="17:18">
      <c r="Q3144" s="56" t="s">
        <v>308</v>
      </c>
      <c r="R3144" s="112" t="s">
        <v>189</v>
      </c>
    </row>
    <row r="3145" spans="17:18">
      <c r="Q3145" s="56" t="s">
        <v>308</v>
      </c>
      <c r="R3145" s="112" t="s">
        <v>190</v>
      </c>
    </row>
    <row r="3146" spans="17:18">
      <c r="Q3146" s="56" t="s">
        <v>308</v>
      </c>
      <c r="R3146" s="112" t="s">
        <v>191</v>
      </c>
    </row>
    <row r="3147" spans="17:18">
      <c r="Q3147" s="56" t="s">
        <v>308</v>
      </c>
      <c r="R3147" s="112" t="s">
        <v>192</v>
      </c>
    </row>
    <row r="3148" spans="17:18">
      <c r="Q3148" s="56" t="s">
        <v>308</v>
      </c>
      <c r="R3148" s="112" t="s">
        <v>193</v>
      </c>
    </row>
    <row r="3149" spans="17:18">
      <c r="Q3149" s="56" t="s">
        <v>308</v>
      </c>
      <c r="R3149" s="112" t="s">
        <v>194</v>
      </c>
    </row>
    <row r="3150" spans="17:18">
      <c r="Q3150" s="56" t="s">
        <v>308</v>
      </c>
      <c r="R3150" s="112" t="s">
        <v>195</v>
      </c>
    </row>
    <row r="3151" spans="17:18">
      <c r="Q3151" s="56" t="s">
        <v>308</v>
      </c>
      <c r="R3151" s="112" t="s">
        <v>196</v>
      </c>
    </row>
    <row r="3152" spans="17:18">
      <c r="Q3152" s="56" t="s">
        <v>308</v>
      </c>
      <c r="R3152" s="112" t="s">
        <v>197</v>
      </c>
    </row>
    <row r="3153" spans="17:18">
      <c r="Q3153" s="56" t="s">
        <v>308</v>
      </c>
      <c r="R3153" s="112" t="s">
        <v>198</v>
      </c>
    </row>
    <row r="3154" spans="17:18">
      <c r="Q3154" s="56" t="s">
        <v>308</v>
      </c>
      <c r="R3154" s="112" t="s">
        <v>199</v>
      </c>
    </row>
    <row r="3155" spans="17:18">
      <c r="Q3155" s="56" t="s">
        <v>308</v>
      </c>
      <c r="R3155" s="112" t="s">
        <v>200</v>
      </c>
    </row>
    <row r="3156" spans="17:18">
      <c r="Q3156" s="56" t="s">
        <v>308</v>
      </c>
      <c r="R3156" s="112" t="s">
        <v>201</v>
      </c>
    </row>
    <row r="3157" spans="17:18">
      <c r="Q3157" s="56" t="s">
        <v>308</v>
      </c>
      <c r="R3157" s="112" t="s">
        <v>202</v>
      </c>
    </row>
    <row r="3158" spans="17:18">
      <c r="Q3158" s="56" t="s">
        <v>308</v>
      </c>
      <c r="R3158" s="112" t="s">
        <v>203</v>
      </c>
    </row>
    <row r="3159" spans="17:18">
      <c r="Q3159" s="56" t="s">
        <v>308</v>
      </c>
      <c r="R3159" s="112" t="s">
        <v>204</v>
      </c>
    </row>
    <row r="3160" spans="17:18">
      <c r="Q3160" s="56" t="s">
        <v>308</v>
      </c>
      <c r="R3160" s="112" t="s">
        <v>205</v>
      </c>
    </row>
    <row r="3161" spans="17:18">
      <c r="Q3161" s="56" t="s">
        <v>308</v>
      </c>
      <c r="R3161" s="112" t="s">
        <v>206</v>
      </c>
    </row>
    <row r="3162" spans="17:18">
      <c r="Q3162" s="56" t="s">
        <v>308</v>
      </c>
      <c r="R3162" s="112" t="s">
        <v>207</v>
      </c>
    </row>
    <row r="3163" spans="17:18">
      <c r="Q3163" s="56" t="s">
        <v>308</v>
      </c>
      <c r="R3163" s="112" t="s">
        <v>208</v>
      </c>
    </row>
    <row r="3164" spans="17:18">
      <c r="Q3164" s="56" t="s">
        <v>308</v>
      </c>
      <c r="R3164" s="112" t="s">
        <v>209</v>
      </c>
    </row>
    <row r="3165" spans="17:18">
      <c r="Q3165" s="56" t="s">
        <v>308</v>
      </c>
      <c r="R3165" s="112" t="s">
        <v>210</v>
      </c>
    </row>
    <row r="3166" spans="17:18">
      <c r="Q3166" s="56" t="s">
        <v>308</v>
      </c>
      <c r="R3166" s="112" t="s">
        <v>211</v>
      </c>
    </row>
    <row r="3167" spans="17:18">
      <c r="Q3167" s="56" t="s">
        <v>308</v>
      </c>
      <c r="R3167" s="112" t="s">
        <v>212</v>
      </c>
    </row>
    <row r="3168" spans="17:18">
      <c r="Q3168" s="56" t="s">
        <v>308</v>
      </c>
      <c r="R3168" s="112" t="s">
        <v>213</v>
      </c>
    </row>
    <row r="3169" spans="17:18">
      <c r="Q3169" s="56" t="s">
        <v>308</v>
      </c>
      <c r="R3169" s="112" t="s">
        <v>214</v>
      </c>
    </row>
    <row r="3170" spans="17:18">
      <c r="Q3170" s="56" t="s">
        <v>308</v>
      </c>
      <c r="R3170" s="112" t="s">
        <v>215</v>
      </c>
    </row>
    <row r="3171" spans="17:18">
      <c r="Q3171" s="56" t="s">
        <v>308</v>
      </c>
      <c r="R3171" s="112" t="s">
        <v>216</v>
      </c>
    </row>
    <row r="3172" spans="17:18">
      <c r="Q3172" s="56" t="s">
        <v>308</v>
      </c>
      <c r="R3172" s="112" t="s">
        <v>217</v>
      </c>
    </row>
    <row r="3173" spans="17:18">
      <c r="Q3173" s="56" t="s">
        <v>308</v>
      </c>
      <c r="R3173" s="112" t="s">
        <v>218</v>
      </c>
    </row>
    <row r="3174" spans="17:18">
      <c r="Q3174" s="56" t="s">
        <v>308</v>
      </c>
      <c r="R3174" s="112" t="s">
        <v>219</v>
      </c>
    </row>
    <row r="3175" spans="17:18">
      <c r="Q3175" s="56" t="s">
        <v>308</v>
      </c>
      <c r="R3175" s="112" t="s">
        <v>220</v>
      </c>
    </row>
    <row r="3176" spans="17:18">
      <c r="Q3176" s="56" t="s">
        <v>308</v>
      </c>
      <c r="R3176" s="112" t="s">
        <v>221</v>
      </c>
    </row>
    <row r="3177" spans="17:18">
      <c r="Q3177" s="56" t="s">
        <v>308</v>
      </c>
      <c r="R3177" s="112" t="s">
        <v>222</v>
      </c>
    </row>
    <row r="3178" spans="17:18">
      <c r="Q3178" s="56" t="s">
        <v>308</v>
      </c>
      <c r="R3178" s="112" t="s">
        <v>223</v>
      </c>
    </row>
    <row r="3179" spans="17:18">
      <c r="Q3179" s="56" t="s">
        <v>308</v>
      </c>
      <c r="R3179" s="112" t="s">
        <v>224</v>
      </c>
    </row>
    <row r="3180" spans="17:18">
      <c r="Q3180" s="56" t="s">
        <v>308</v>
      </c>
      <c r="R3180" s="112" t="s">
        <v>225</v>
      </c>
    </row>
    <row r="3181" spans="17:18">
      <c r="Q3181" s="56" t="s">
        <v>308</v>
      </c>
      <c r="R3181" s="112" t="s">
        <v>226</v>
      </c>
    </row>
    <row r="3182" spans="17:18">
      <c r="Q3182" s="56" t="s">
        <v>308</v>
      </c>
      <c r="R3182" s="112" t="s">
        <v>227</v>
      </c>
    </row>
    <row r="3183" spans="17:18">
      <c r="Q3183" s="56" t="s">
        <v>308</v>
      </c>
      <c r="R3183" s="112" t="s">
        <v>228</v>
      </c>
    </row>
    <row r="3184" spans="17:18">
      <c r="Q3184" s="56" t="s">
        <v>308</v>
      </c>
      <c r="R3184" s="112" t="s">
        <v>229</v>
      </c>
    </row>
    <row r="3185" spans="17:18">
      <c r="Q3185" s="56" t="s">
        <v>308</v>
      </c>
      <c r="R3185" s="112" t="s">
        <v>230</v>
      </c>
    </row>
    <row r="3186" spans="17:18">
      <c r="Q3186" s="56" t="s">
        <v>308</v>
      </c>
      <c r="R3186" s="112" t="s">
        <v>231</v>
      </c>
    </row>
    <row r="3187" spans="17:18">
      <c r="Q3187" s="129" t="s">
        <v>309</v>
      </c>
      <c r="R3187" s="37" t="s">
        <v>34</v>
      </c>
    </row>
    <row r="3188" spans="17:18">
      <c r="Q3188" s="129" t="s">
        <v>309</v>
      </c>
      <c r="R3188" s="37" t="s">
        <v>33</v>
      </c>
    </row>
    <row r="3189" spans="17:18">
      <c r="Q3189" s="129" t="s">
        <v>309</v>
      </c>
      <c r="R3189" s="37" t="s">
        <v>35</v>
      </c>
    </row>
    <row r="3190" spans="17:18">
      <c r="Q3190" s="129" t="s">
        <v>309</v>
      </c>
      <c r="R3190" s="37" t="s">
        <v>36</v>
      </c>
    </row>
    <row r="3191" spans="17:18">
      <c r="Q3191" s="129" t="s">
        <v>309</v>
      </c>
      <c r="R3191" s="37" t="s">
        <v>37</v>
      </c>
    </row>
    <row r="3192" spans="17:18">
      <c r="Q3192" s="129" t="s">
        <v>309</v>
      </c>
      <c r="R3192" s="37" t="s">
        <v>38</v>
      </c>
    </row>
    <row r="3193" spans="17:18">
      <c r="Q3193" s="129" t="s">
        <v>309</v>
      </c>
      <c r="R3193" s="37" t="s">
        <v>39</v>
      </c>
    </row>
    <row r="3194" spans="17:18">
      <c r="Q3194" s="129" t="s">
        <v>309</v>
      </c>
      <c r="R3194" s="37" t="s">
        <v>40</v>
      </c>
    </row>
    <row r="3195" spans="17:18">
      <c r="Q3195" s="129" t="s">
        <v>309</v>
      </c>
      <c r="R3195" s="37" t="s">
        <v>41</v>
      </c>
    </row>
    <row r="3196" spans="17:18">
      <c r="Q3196" s="129" t="s">
        <v>309</v>
      </c>
      <c r="R3196" s="37" t="s">
        <v>42</v>
      </c>
    </row>
    <row r="3197" spans="17:18">
      <c r="Q3197" s="129" t="s">
        <v>309</v>
      </c>
      <c r="R3197" s="37" t="s">
        <v>43</v>
      </c>
    </row>
    <row r="3198" spans="17:18">
      <c r="Q3198" s="129" t="s">
        <v>309</v>
      </c>
      <c r="R3198" s="37" t="s">
        <v>44</v>
      </c>
    </row>
    <row r="3199" spans="17:18">
      <c r="Q3199" s="129" t="s">
        <v>309</v>
      </c>
      <c r="R3199" s="37" t="s">
        <v>45</v>
      </c>
    </row>
    <row r="3200" spans="17:18">
      <c r="Q3200" s="129" t="s">
        <v>309</v>
      </c>
      <c r="R3200" s="37" t="s">
        <v>46</v>
      </c>
    </row>
    <row r="3201" spans="17:18">
      <c r="Q3201" s="129" t="s">
        <v>309</v>
      </c>
      <c r="R3201" s="37" t="s">
        <v>47</v>
      </c>
    </row>
    <row r="3202" spans="17:18">
      <c r="Q3202" s="129" t="s">
        <v>309</v>
      </c>
      <c r="R3202" s="37" t="s">
        <v>48</v>
      </c>
    </row>
    <row r="3203" spans="17:18">
      <c r="Q3203" s="129" t="s">
        <v>309</v>
      </c>
      <c r="R3203" s="37" t="s">
        <v>49</v>
      </c>
    </row>
    <row r="3204" spans="17:18">
      <c r="Q3204" s="129" t="s">
        <v>309</v>
      </c>
      <c r="R3204" s="37" t="s">
        <v>50</v>
      </c>
    </row>
    <row r="3205" spans="17:18">
      <c r="Q3205" s="129" t="s">
        <v>309</v>
      </c>
      <c r="R3205" s="37" t="s">
        <v>51</v>
      </c>
    </row>
    <row r="3206" spans="17:18">
      <c r="Q3206" s="129" t="s">
        <v>309</v>
      </c>
      <c r="R3206" s="37" t="s">
        <v>52</v>
      </c>
    </row>
    <row r="3207" spans="17:18">
      <c r="Q3207" s="129" t="s">
        <v>309</v>
      </c>
      <c r="R3207" s="37" t="s">
        <v>53</v>
      </c>
    </row>
    <row r="3208" spans="17:18">
      <c r="Q3208" s="129" t="s">
        <v>309</v>
      </c>
      <c r="R3208" s="37" t="s">
        <v>54</v>
      </c>
    </row>
    <row r="3209" spans="17:18">
      <c r="Q3209" s="129" t="s">
        <v>309</v>
      </c>
      <c r="R3209" s="37" t="s">
        <v>55</v>
      </c>
    </row>
    <row r="3210" spans="17:18">
      <c r="Q3210" s="129" t="s">
        <v>309</v>
      </c>
      <c r="R3210" s="37" t="s">
        <v>56</v>
      </c>
    </row>
    <row r="3211" spans="17:18">
      <c r="Q3211" s="129" t="s">
        <v>309</v>
      </c>
      <c r="R3211" s="37" t="s">
        <v>57</v>
      </c>
    </row>
    <row r="3212" spans="17:18">
      <c r="Q3212" s="129" t="s">
        <v>309</v>
      </c>
      <c r="R3212" s="37" t="s">
        <v>58</v>
      </c>
    </row>
    <row r="3213" spans="17:18">
      <c r="Q3213" s="129" t="s">
        <v>309</v>
      </c>
      <c r="R3213" s="37" t="s">
        <v>59</v>
      </c>
    </row>
    <row r="3214" spans="17:18">
      <c r="Q3214" s="129" t="s">
        <v>309</v>
      </c>
      <c r="R3214" s="37" t="s">
        <v>60</v>
      </c>
    </row>
    <row r="3215" spans="17:18">
      <c r="Q3215" s="129" t="s">
        <v>309</v>
      </c>
      <c r="R3215" s="37" t="s">
        <v>61</v>
      </c>
    </row>
    <row r="3216" spans="17:18">
      <c r="Q3216" s="129" t="s">
        <v>309</v>
      </c>
      <c r="R3216" s="37" t="s">
        <v>62</v>
      </c>
    </row>
    <row r="3217" spans="17:18">
      <c r="Q3217" s="129" t="s">
        <v>309</v>
      </c>
      <c r="R3217" s="37" t="s">
        <v>63</v>
      </c>
    </row>
    <row r="3218" spans="17:18">
      <c r="Q3218" s="129" t="s">
        <v>309</v>
      </c>
      <c r="R3218" s="37" t="s">
        <v>64</v>
      </c>
    </row>
    <row r="3219" spans="17:18">
      <c r="Q3219" s="129" t="s">
        <v>309</v>
      </c>
      <c r="R3219" s="37" t="s">
        <v>65</v>
      </c>
    </row>
    <row r="3220" spans="17:18">
      <c r="Q3220" s="129" t="s">
        <v>309</v>
      </c>
      <c r="R3220" s="37" t="s">
        <v>66</v>
      </c>
    </row>
    <row r="3221" spans="17:18">
      <c r="Q3221" s="129" t="s">
        <v>309</v>
      </c>
      <c r="R3221" s="37" t="s">
        <v>67</v>
      </c>
    </row>
    <row r="3222" spans="17:18">
      <c r="Q3222" s="129" t="s">
        <v>309</v>
      </c>
      <c r="R3222" s="37" t="s">
        <v>68</v>
      </c>
    </row>
    <row r="3223" spans="17:18">
      <c r="Q3223" s="129" t="s">
        <v>309</v>
      </c>
      <c r="R3223" s="37" t="s">
        <v>69</v>
      </c>
    </row>
    <row r="3224" spans="17:18">
      <c r="Q3224" s="129" t="s">
        <v>309</v>
      </c>
      <c r="R3224" s="37" t="s">
        <v>70</v>
      </c>
    </row>
    <row r="3225" spans="17:18">
      <c r="Q3225" s="129" t="s">
        <v>309</v>
      </c>
      <c r="R3225" s="37" t="s">
        <v>71</v>
      </c>
    </row>
    <row r="3226" spans="17:18">
      <c r="Q3226" s="129" t="s">
        <v>309</v>
      </c>
      <c r="R3226" s="37" t="s">
        <v>72</v>
      </c>
    </row>
    <row r="3227" spans="17:18">
      <c r="Q3227" s="129" t="s">
        <v>309</v>
      </c>
      <c r="R3227" s="37" t="s">
        <v>73</v>
      </c>
    </row>
    <row r="3228" spans="17:18">
      <c r="Q3228" s="129" t="s">
        <v>309</v>
      </c>
      <c r="R3228" s="37" t="s">
        <v>74</v>
      </c>
    </row>
    <row r="3229" spans="17:18">
      <c r="Q3229" s="129" t="s">
        <v>309</v>
      </c>
      <c r="R3229" s="37" t="s">
        <v>75</v>
      </c>
    </row>
    <row r="3230" spans="17:18">
      <c r="Q3230" s="129" t="s">
        <v>309</v>
      </c>
      <c r="R3230" s="37" t="s">
        <v>76</v>
      </c>
    </row>
    <row r="3231" spans="17:18">
      <c r="Q3231" s="129" t="s">
        <v>309</v>
      </c>
      <c r="R3231" s="37" t="s">
        <v>77</v>
      </c>
    </row>
    <row r="3232" spans="17:18">
      <c r="Q3232" s="129" t="s">
        <v>309</v>
      </c>
      <c r="R3232" s="37" t="s">
        <v>78</v>
      </c>
    </row>
    <row r="3233" spans="17:18">
      <c r="Q3233" s="129" t="s">
        <v>309</v>
      </c>
      <c r="R3233" s="37" t="s">
        <v>79</v>
      </c>
    </row>
    <row r="3234" spans="17:18">
      <c r="Q3234" s="129" t="s">
        <v>309</v>
      </c>
      <c r="R3234" s="37" t="s">
        <v>80</v>
      </c>
    </row>
    <row r="3235" spans="17:18">
      <c r="Q3235" s="129" t="s">
        <v>309</v>
      </c>
      <c r="R3235" s="37" t="s">
        <v>81</v>
      </c>
    </row>
    <row r="3236" spans="17:18">
      <c r="Q3236" s="129" t="s">
        <v>309</v>
      </c>
      <c r="R3236" s="37" t="s">
        <v>83</v>
      </c>
    </row>
    <row r="3237" spans="17:18">
      <c r="Q3237" s="129" t="s">
        <v>309</v>
      </c>
      <c r="R3237" s="37" t="s">
        <v>84</v>
      </c>
    </row>
    <row r="3238" spans="17:18">
      <c r="Q3238" s="129" t="s">
        <v>309</v>
      </c>
      <c r="R3238" s="37" t="s">
        <v>85</v>
      </c>
    </row>
    <row r="3239" spans="17:18">
      <c r="Q3239" s="129" t="s">
        <v>309</v>
      </c>
      <c r="R3239" s="37" t="s">
        <v>86</v>
      </c>
    </row>
    <row r="3240" spans="17:18">
      <c r="Q3240" s="129" t="s">
        <v>309</v>
      </c>
      <c r="R3240" s="37" t="s">
        <v>87</v>
      </c>
    </row>
    <row r="3241" spans="17:18">
      <c r="Q3241" s="129" t="s">
        <v>309</v>
      </c>
      <c r="R3241" s="37" t="s">
        <v>88</v>
      </c>
    </row>
    <row r="3242" spans="17:18">
      <c r="Q3242" s="129" t="s">
        <v>309</v>
      </c>
      <c r="R3242" s="37" t="s">
        <v>89</v>
      </c>
    </row>
    <row r="3243" spans="17:18">
      <c r="Q3243" s="129" t="s">
        <v>309</v>
      </c>
      <c r="R3243" s="37" t="s">
        <v>90</v>
      </c>
    </row>
    <row r="3244" spans="17:18">
      <c r="Q3244" s="129" t="s">
        <v>309</v>
      </c>
      <c r="R3244" s="37" t="s">
        <v>91</v>
      </c>
    </row>
    <row r="3245" spans="17:18">
      <c r="Q3245" s="129" t="s">
        <v>309</v>
      </c>
      <c r="R3245" s="37" t="s">
        <v>82</v>
      </c>
    </row>
    <row r="3246" spans="17:18">
      <c r="Q3246" s="129" t="s">
        <v>309</v>
      </c>
      <c r="R3246" s="37" t="s">
        <v>92</v>
      </c>
    </row>
    <row r="3247" spans="17:18">
      <c r="Q3247" s="129" t="s">
        <v>309</v>
      </c>
      <c r="R3247" s="37" t="s">
        <v>93</v>
      </c>
    </row>
    <row r="3248" spans="17:18">
      <c r="Q3248" s="129" t="s">
        <v>309</v>
      </c>
      <c r="R3248" s="37" t="s">
        <v>235</v>
      </c>
    </row>
    <row r="3249" spans="17:18">
      <c r="Q3249" s="129" t="s">
        <v>309</v>
      </c>
      <c r="R3249" s="37" t="s">
        <v>95</v>
      </c>
    </row>
    <row r="3250" spans="17:18">
      <c r="Q3250" s="129" t="s">
        <v>309</v>
      </c>
      <c r="R3250" s="37" t="s">
        <v>96</v>
      </c>
    </row>
    <row r="3251" spans="17:18">
      <c r="Q3251" s="129" t="s">
        <v>309</v>
      </c>
      <c r="R3251" s="37" t="s">
        <v>97</v>
      </c>
    </row>
    <row r="3252" spans="17:18">
      <c r="Q3252" s="129" t="s">
        <v>309</v>
      </c>
      <c r="R3252" s="37" t="s">
        <v>98</v>
      </c>
    </row>
    <row r="3253" spans="17:18">
      <c r="Q3253" s="129" t="s">
        <v>309</v>
      </c>
      <c r="R3253" s="37" t="s">
        <v>99</v>
      </c>
    </row>
    <row r="3254" spans="17:18">
      <c r="Q3254" s="129" t="s">
        <v>309</v>
      </c>
      <c r="R3254" s="37" t="s">
        <v>100</v>
      </c>
    </row>
    <row r="3255" spans="17:18">
      <c r="Q3255" s="129" t="s">
        <v>309</v>
      </c>
      <c r="R3255" s="37" t="s">
        <v>101</v>
      </c>
    </row>
    <row r="3256" spans="17:18">
      <c r="Q3256" s="129" t="s">
        <v>309</v>
      </c>
      <c r="R3256" s="37" t="s">
        <v>102</v>
      </c>
    </row>
    <row r="3257" spans="17:18">
      <c r="Q3257" s="129" t="s">
        <v>309</v>
      </c>
      <c r="R3257" s="37" t="s">
        <v>103</v>
      </c>
    </row>
    <row r="3258" spans="17:18">
      <c r="Q3258" s="129" t="s">
        <v>309</v>
      </c>
      <c r="R3258" s="37" t="s">
        <v>104</v>
      </c>
    </row>
    <row r="3259" spans="17:18">
      <c r="Q3259" s="129" t="s">
        <v>309</v>
      </c>
      <c r="R3259" s="37" t="s">
        <v>105</v>
      </c>
    </row>
    <row r="3260" spans="17:18">
      <c r="Q3260" s="129" t="s">
        <v>309</v>
      </c>
      <c r="R3260" s="37" t="s">
        <v>106</v>
      </c>
    </row>
    <row r="3261" spans="17:18">
      <c r="Q3261" s="129" t="s">
        <v>309</v>
      </c>
      <c r="R3261" s="37" t="s">
        <v>107</v>
      </c>
    </row>
    <row r="3262" spans="17:18">
      <c r="Q3262" s="129" t="s">
        <v>309</v>
      </c>
      <c r="R3262" s="37" t="s">
        <v>108</v>
      </c>
    </row>
    <row r="3263" spans="17:18">
      <c r="Q3263" s="129" t="s">
        <v>309</v>
      </c>
      <c r="R3263" s="37" t="s">
        <v>109</v>
      </c>
    </row>
    <row r="3264" spans="17:18">
      <c r="Q3264" s="129" t="s">
        <v>309</v>
      </c>
      <c r="R3264" s="37" t="s">
        <v>110</v>
      </c>
    </row>
    <row r="3265" spans="17:18">
      <c r="Q3265" s="129" t="s">
        <v>309</v>
      </c>
      <c r="R3265" s="37" t="s">
        <v>111</v>
      </c>
    </row>
    <row r="3266" spans="17:18">
      <c r="Q3266" s="129" t="s">
        <v>309</v>
      </c>
      <c r="R3266" s="37" t="s">
        <v>112</v>
      </c>
    </row>
    <row r="3267" spans="17:18">
      <c r="Q3267" s="129" t="s">
        <v>309</v>
      </c>
      <c r="R3267" s="37" t="s">
        <v>113</v>
      </c>
    </row>
    <row r="3268" spans="17:18">
      <c r="Q3268" s="129" t="s">
        <v>309</v>
      </c>
      <c r="R3268" s="37" t="s">
        <v>114</v>
      </c>
    </row>
    <row r="3269" spans="17:18">
      <c r="Q3269" s="129" t="s">
        <v>309</v>
      </c>
      <c r="R3269" s="37" t="s">
        <v>115</v>
      </c>
    </row>
    <row r="3270" spans="17:18">
      <c r="Q3270" s="129" t="s">
        <v>309</v>
      </c>
      <c r="R3270" s="37" t="s">
        <v>116</v>
      </c>
    </row>
    <row r="3271" spans="17:18">
      <c r="Q3271" s="129" t="s">
        <v>309</v>
      </c>
      <c r="R3271" s="37" t="s">
        <v>117</v>
      </c>
    </row>
    <row r="3272" spans="17:18">
      <c r="Q3272" s="129" t="s">
        <v>309</v>
      </c>
      <c r="R3272" s="37" t="s">
        <v>118</v>
      </c>
    </row>
    <row r="3273" spans="17:18">
      <c r="Q3273" s="129" t="s">
        <v>309</v>
      </c>
      <c r="R3273" s="37" t="s">
        <v>119</v>
      </c>
    </row>
    <row r="3274" spans="17:18">
      <c r="Q3274" s="129" t="s">
        <v>309</v>
      </c>
      <c r="R3274" s="37" t="s">
        <v>120</v>
      </c>
    </row>
    <row r="3275" spans="17:18">
      <c r="Q3275" s="129" t="s">
        <v>309</v>
      </c>
      <c r="R3275" s="37" t="s">
        <v>121</v>
      </c>
    </row>
    <row r="3276" spans="17:18">
      <c r="Q3276" s="129" t="s">
        <v>309</v>
      </c>
      <c r="R3276" s="37" t="s">
        <v>122</v>
      </c>
    </row>
    <row r="3277" spans="17:18">
      <c r="Q3277" s="129" t="s">
        <v>309</v>
      </c>
      <c r="R3277" s="37" t="s">
        <v>123</v>
      </c>
    </row>
    <row r="3278" spans="17:18">
      <c r="Q3278" s="129" t="s">
        <v>309</v>
      </c>
      <c r="R3278" s="37" t="s">
        <v>124</v>
      </c>
    </row>
    <row r="3279" spans="17:18">
      <c r="Q3279" s="129" t="s">
        <v>309</v>
      </c>
      <c r="R3279" s="37" t="s">
        <v>125</v>
      </c>
    </row>
    <row r="3280" spans="17:18">
      <c r="Q3280" s="129" t="s">
        <v>309</v>
      </c>
      <c r="R3280" s="37" t="s">
        <v>126</v>
      </c>
    </row>
    <row r="3281" spans="17:18">
      <c r="Q3281" s="129" t="s">
        <v>309</v>
      </c>
      <c r="R3281" s="37" t="s">
        <v>127</v>
      </c>
    </row>
    <row r="3282" spans="17:18">
      <c r="Q3282" s="129" t="s">
        <v>309</v>
      </c>
      <c r="R3282" s="37" t="s">
        <v>128</v>
      </c>
    </row>
    <row r="3283" spans="17:18">
      <c r="Q3283" s="129" t="s">
        <v>309</v>
      </c>
      <c r="R3283" s="37" t="s">
        <v>129</v>
      </c>
    </row>
    <row r="3284" spans="17:18">
      <c r="Q3284" s="129" t="s">
        <v>309</v>
      </c>
      <c r="R3284" s="37" t="s">
        <v>130</v>
      </c>
    </row>
    <row r="3285" spans="17:18">
      <c r="Q3285" s="129" t="s">
        <v>309</v>
      </c>
      <c r="R3285" s="37" t="s">
        <v>131</v>
      </c>
    </row>
    <row r="3286" spans="17:18">
      <c r="Q3286" s="129" t="s">
        <v>309</v>
      </c>
      <c r="R3286" s="37" t="s">
        <v>132</v>
      </c>
    </row>
    <row r="3287" spans="17:18">
      <c r="Q3287" s="129" t="s">
        <v>309</v>
      </c>
      <c r="R3287" s="37" t="s">
        <v>133</v>
      </c>
    </row>
    <row r="3288" spans="17:18">
      <c r="Q3288" s="129" t="s">
        <v>309</v>
      </c>
      <c r="R3288" s="37" t="s">
        <v>134</v>
      </c>
    </row>
    <row r="3289" spans="17:18">
      <c r="Q3289" s="129" t="s">
        <v>309</v>
      </c>
      <c r="R3289" s="37" t="s">
        <v>135</v>
      </c>
    </row>
    <row r="3290" spans="17:18">
      <c r="Q3290" s="129" t="s">
        <v>309</v>
      </c>
      <c r="R3290" s="37" t="s">
        <v>136</v>
      </c>
    </row>
    <row r="3291" spans="17:18">
      <c r="Q3291" s="129" t="s">
        <v>309</v>
      </c>
      <c r="R3291" s="37" t="s">
        <v>137</v>
      </c>
    </row>
    <row r="3292" spans="17:18">
      <c r="Q3292" s="129" t="s">
        <v>309</v>
      </c>
      <c r="R3292" s="37" t="s">
        <v>138</v>
      </c>
    </row>
    <row r="3293" spans="17:18">
      <c r="Q3293" s="129" t="s">
        <v>309</v>
      </c>
      <c r="R3293" s="37" t="s">
        <v>139</v>
      </c>
    </row>
    <row r="3294" spans="17:18">
      <c r="Q3294" s="129" t="s">
        <v>309</v>
      </c>
      <c r="R3294" s="37" t="s">
        <v>140</v>
      </c>
    </row>
    <row r="3295" spans="17:18">
      <c r="Q3295" s="129" t="s">
        <v>309</v>
      </c>
      <c r="R3295" s="37" t="s">
        <v>141</v>
      </c>
    </row>
    <row r="3296" spans="17:18">
      <c r="Q3296" s="129" t="s">
        <v>309</v>
      </c>
      <c r="R3296" s="37" t="s">
        <v>142</v>
      </c>
    </row>
    <row r="3297" spans="17:18">
      <c r="Q3297" s="129" t="s">
        <v>309</v>
      </c>
      <c r="R3297" s="37" t="s">
        <v>143</v>
      </c>
    </row>
    <row r="3298" spans="17:18">
      <c r="Q3298" s="129" t="s">
        <v>309</v>
      </c>
      <c r="R3298" s="37" t="s">
        <v>144</v>
      </c>
    </row>
    <row r="3299" spans="17:18">
      <c r="Q3299" s="129" t="s">
        <v>309</v>
      </c>
      <c r="R3299" s="37" t="s">
        <v>145</v>
      </c>
    </row>
    <row r="3300" spans="17:18">
      <c r="Q3300" s="129" t="s">
        <v>309</v>
      </c>
      <c r="R3300" s="37" t="s">
        <v>146</v>
      </c>
    </row>
    <row r="3301" spans="17:18">
      <c r="Q3301" s="129" t="s">
        <v>309</v>
      </c>
      <c r="R3301" s="37" t="s">
        <v>147</v>
      </c>
    </row>
    <row r="3302" spans="17:18">
      <c r="Q3302" s="129" t="s">
        <v>309</v>
      </c>
      <c r="R3302" s="37" t="s">
        <v>148</v>
      </c>
    </row>
    <row r="3303" spans="17:18">
      <c r="Q3303" s="129" t="s">
        <v>309</v>
      </c>
      <c r="R3303" s="37" t="s">
        <v>149</v>
      </c>
    </row>
    <row r="3304" spans="17:18">
      <c r="Q3304" s="129" t="s">
        <v>309</v>
      </c>
      <c r="R3304" s="37" t="s">
        <v>150</v>
      </c>
    </row>
    <row r="3305" spans="17:18">
      <c r="Q3305" s="129" t="s">
        <v>309</v>
      </c>
      <c r="R3305" s="37" t="s">
        <v>151</v>
      </c>
    </row>
    <row r="3306" spans="17:18">
      <c r="Q3306" s="129" t="s">
        <v>309</v>
      </c>
      <c r="R3306" s="37" t="s">
        <v>152</v>
      </c>
    </row>
    <row r="3307" spans="17:18">
      <c r="Q3307" s="129" t="s">
        <v>309</v>
      </c>
      <c r="R3307" s="37" t="s">
        <v>153</v>
      </c>
    </row>
    <row r="3308" spans="17:18">
      <c r="Q3308" s="129" t="s">
        <v>309</v>
      </c>
      <c r="R3308" s="37" t="s">
        <v>154</v>
      </c>
    </row>
    <row r="3309" spans="17:18">
      <c r="Q3309" s="129" t="s">
        <v>309</v>
      </c>
      <c r="R3309" s="37" t="s">
        <v>155</v>
      </c>
    </row>
    <row r="3310" spans="17:18">
      <c r="Q3310" s="129" t="s">
        <v>309</v>
      </c>
      <c r="R3310" s="37" t="s">
        <v>156</v>
      </c>
    </row>
    <row r="3311" spans="17:18">
      <c r="Q3311" s="129" t="s">
        <v>309</v>
      </c>
      <c r="R3311" s="37" t="s">
        <v>157</v>
      </c>
    </row>
    <row r="3312" spans="17:18">
      <c r="Q3312" s="129" t="s">
        <v>309</v>
      </c>
      <c r="R3312" s="37" t="s">
        <v>158</v>
      </c>
    </row>
    <row r="3313" spans="17:18">
      <c r="Q3313" s="129" t="s">
        <v>309</v>
      </c>
      <c r="R3313" s="37" t="s">
        <v>159</v>
      </c>
    </row>
    <row r="3314" spans="17:18">
      <c r="Q3314" s="129" t="s">
        <v>309</v>
      </c>
      <c r="R3314" s="37" t="s">
        <v>160</v>
      </c>
    </row>
    <row r="3315" spans="17:18">
      <c r="Q3315" s="129" t="s">
        <v>309</v>
      </c>
      <c r="R3315" s="37" t="s">
        <v>161</v>
      </c>
    </row>
    <row r="3316" spans="17:18">
      <c r="Q3316" s="129" t="s">
        <v>309</v>
      </c>
      <c r="R3316" s="37" t="s">
        <v>162</v>
      </c>
    </row>
    <row r="3317" spans="17:18">
      <c r="Q3317" s="129" t="s">
        <v>309</v>
      </c>
      <c r="R3317" s="37" t="s">
        <v>163</v>
      </c>
    </row>
    <row r="3318" spans="17:18">
      <c r="Q3318" s="129" t="s">
        <v>309</v>
      </c>
      <c r="R3318" s="37" t="s">
        <v>164</v>
      </c>
    </row>
    <row r="3319" spans="17:18">
      <c r="Q3319" s="129" t="s">
        <v>309</v>
      </c>
      <c r="R3319" s="37" t="s">
        <v>165</v>
      </c>
    </row>
    <row r="3320" spans="17:18">
      <c r="Q3320" s="129" t="s">
        <v>309</v>
      </c>
      <c r="R3320" s="37" t="s">
        <v>166</v>
      </c>
    </row>
    <row r="3321" spans="17:18">
      <c r="Q3321" s="129" t="s">
        <v>309</v>
      </c>
      <c r="R3321" s="37" t="s">
        <v>167</v>
      </c>
    </row>
    <row r="3322" spans="17:18">
      <c r="Q3322" s="129" t="s">
        <v>309</v>
      </c>
      <c r="R3322" s="37" t="s">
        <v>168</v>
      </c>
    </row>
    <row r="3323" spans="17:18">
      <c r="Q3323" s="129" t="s">
        <v>309</v>
      </c>
      <c r="R3323" s="37" t="s">
        <v>169</v>
      </c>
    </row>
    <row r="3324" spans="17:18">
      <c r="Q3324" s="129" t="s">
        <v>309</v>
      </c>
      <c r="R3324" s="37" t="s">
        <v>170</v>
      </c>
    </row>
    <row r="3325" spans="17:18">
      <c r="Q3325" s="129" t="s">
        <v>309</v>
      </c>
      <c r="R3325" s="37" t="s">
        <v>171</v>
      </c>
    </row>
    <row r="3326" spans="17:18">
      <c r="Q3326" s="129" t="s">
        <v>309</v>
      </c>
      <c r="R3326" s="37" t="s">
        <v>172</v>
      </c>
    </row>
    <row r="3327" spans="17:18">
      <c r="Q3327" s="129" t="s">
        <v>309</v>
      </c>
      <c r="R3327" s="37" t="s">
        <v>173</v>
      </c>
    </row>
    <row r="3328" spans="17:18">
      <c r="Q3328" s="129" t="s">
        <v>309</v>
      </c>
      <c r="R3328" s="37" t="s">
        <v>174</v>
      </c>
    </row>
    <row r="3329" spans="17:18">
      <c r="Q3329" s="129" t="s">
        <v>309</v>
      </c>
      <c r="R3329" s="37" t="s">
        <v>175</v>
      </c>
    </row>
    <row r="3330" spans="17:18">
      <c r="Q3330" s="129" t="s">
        <v>309</v>
      </c>
      <c r="R3330" s="37" t="s">
        <v>176</v>
      </c>
    </row>
    <row r="3331" spans="17:18">
      <c r="Q3331" s="129" t="s">
        <v>309</v>
      </c>
      <c r="R3331" s="37" t="s">
        <v>177</v>
      </c>
    </row>
    <row r="3332" spans="17:18">
      <c r="Q3332" s="129" t="s">
        <v>309</v>
      </c>
      <c r="R3332" s="37" t="s">
        <v>178</v>
      </c>
    </row>
    <row r="3333" spans="17:18">
      <c r="Q3333" s="129" t="s">
        <v>309</v>
      </c>
      <c r="R3333" s="37" t="s">
        <v>179</v>
      </c>
    </row>
    <row r="3334" spans="17:18">
      <c r="Q3334" s="129" t="s">
        <v>309</v>
      </c>
      <c r="R3334" s="37" t="s">
        <v>180</v>
      </c>
    </row>
    <row r="3335" spans="17:18">
      <c r="Q3335" s="129" t="s">
        <v>309</v>
      </c>
      <c r="R3335" s="37" t="s">
        <v>181</v>
      </c>
    </row>
    <row r="3336" spans="17:18">
      <c r="Q3336" s="129" t="s">
        <v>309</v>
      </c>
      <c r="R3336" s="37" t="s">
        <v>182</v>
      </c>
    </row>
    <row r="3337" spans="17:18">
      <c r="Q3337" s="129" t="s">
        <v>309</v>
      </c>
      <c r="R3337" s="37" t="s">
        <v>183</v>
      </c>
    </row>
    <row r="3338" spans="17:18">
      <c r="Q3338" s="129" t="s">
        <v>309</v>
      </c>
      <c r="R3338" s="37" t="s">
        <v>184</v>
      </c>
    </row>
    <row r="3339" spans="17:18">
      <c r="Q3339" s="129" t="s">
        <v>309</v>
      </c>
      <c r="R3339" s="37" t="s">
        <v>185</v>
      </c>
    </row>
    <row r="3340" spans="17:18">
      <c r="Q3340" s="129" t="s">
        <v>309</v>
      </c>
      <c r="R3340" s="37" t="s">
        <v>186</v>
      </c>
    </row>
    <row r="3341" spans="17:18">
      <c r="Q3341" s="129" t="s">
        <v>309</v>
      </c>
      <c r="R3341" s="37" t="s">
        <v>187</v>
      </c>
    </row>
    <row r="3342" spans="17:18">
      <c r="Q3342" s="129" t="s">
        <v>309</v>
      </c>
      <c r="R3342" s="37" t="s">
        <v>188</v>
      </c>
    </row>
    <row r="3343" spans="17:18">
      <c r="Q3343" s="129" t="s">
        <v>309</v>
      </c>
      <c r="R3343" s="37" t="s">
        <v>189</v>
      </c>
    </row>
    <row r="3344" spans="17:18">
      <c r="Q3344" s="129" t="s">
        <v>309</v>
      </c>
      <c r="R3344" s="37" t="s">
        <v>190</v>
      </c>
    </row>
    <row r="3345" spans="17:18">
      <c r="Q3345" s="129" t="s">
        <v>309</v>
      </c>
      <c r="R3345" s="37" t="s">
        <v>191</v>
      </c>
    </row>
    <row r="3346" spans="17:18">
      <c r="Q3346" s="129" t="s">
        <v>309</v>
      </c>
      <c r="R3346" s="37" t="s">
        <v>192</v>
      </c>
    </row>
    <row r="3347" spans="17:18">
      <c r="Q3347" s="129" t="s">
        <v>309</v>
      </c>
      <c r="R3347" s="37" t="s">
        <v>193</v>
      </c>
    </row>
    <row r="3348" spans="17:18">
      <c r="Q3348" s="129" t="s">
        <v>309</v>
      </c>
      <c r="R3348" s="37" t="s">
        <v>194</v>
      </c>
    </row>
    <row r="3349" spans="17:18">
      <c r="Q3349" s="129" t="s">
        <v>309</v>
      </c>
      <c r="R3349" s="37" t="s">
        <v>195</v>
      </c>
    </row>
    <row r="3350" spans="17:18">
      <c r="Q3350" s="129" t="s">
        <v>309</v>
      </c>
      <c r="R3350" s="37" t="s">
        <v>196</v>
      </c>
    </row>
    <row r="3351" spans="17:18">
      <c r="Q3351" s="129" t="s">
        <v>309</v>
      </c>
      <c r="R3351" s="37" t="s">
        <v>197</v>
      </c>
    </row>
    <row r="3352" spans="17:18">
      <c r="Q3352" s="129" t="s">
        <v>309</v>
      </c>
      <c r="R3352" s="37" t="s">
        <v>198</v>
      </c>
    </row>
    <row r="3353" spans="17:18">
      <c r="Q3353" s="129" t="s">
        <v>309</v>
      </c>
      <c r="R3353" s="37" t="s">
        <v>199</v>
      </c>
    </row>
    <row r="3354" spans="17:18">
      <c r="Q3354" s="129" t="s">
        <v>309</v>
      </c>
      <c r="R3354" s="37" t="s">
        <v>200</v>
      </c>
    </row>
    <row r="3355" spans="17:18">
      <c r="Q3355" s="129" t="s">
        <v>309</v>
      </c>
      <c r="R3355" s="37" t="s">
        <v>201</v>
      </c>
    </row>
    <row r="3356" spans="17:18">
      <c r="Q3356" s="129" t="s">
        <v>309</v>
      </c>
      <c r="R3356" s="37" t="s">
        <v>202</v>
      </c>
    </row>
    <row r="3357" spans="17:18">
      <c r="Q3357" s="129" t="s">
        <v>309</v>
      </c>
      <c r="R3357" s="37" t="s">
        <v>203</v>
      </c>
    </row>
    <row r="3358" spans="17:18">
      <c r="Q3358" s="129" t="s">
        <v>309</v>
      </c>
      <c r="R3358" s="37" t="s">
        <v>204</v>
      </c>
    </row>
    <row r="3359" spans="17:18">
      <c r="Q3359" s="129" t="s">
        <v>309</v>
      </c>
      <c r="R3359" s="37" t="s">
        <v>205</v>
      </c>
    </row>
    <row r="3360" spans="17:18">
      <c r="Q3360" s="129" t="s">
        <v>309</v>
      </c>
      <c r="R3360" s="37" t="s">
        <v>206</v>
      </c>
    </row>
    <row r="3361" spans="17:18">
      <c r="Q3361" s="129" t="s">
        <v>309</v>
      </c>
      <c r="R3361" s="37" t="s">
        <v>207</v>
      </c>
    </row>
    <row r="3362" spans="17:18">
      <c r="Q3362" s="129" t="s">
        <v>309</v>
      </c>
      <c r="R3362" s="37" t="s">
        <v>208</v>
      </c>
    </row>
    <row r="3363" spans="17:18">
      <c r="Q3363" s="129" t="s">
        <v>309</v>
      </c>
      <c r="R3363" s="37" t="s">
        <v>209</v>
      </c>
    </row>
    <row r="3364" spans="17:18">
      <c r="Q3364" s="129" t="s">
        <v>309</v>
      </c>
      <c r="R3364" s="37" t="s">
        <v>210</v>
      </c>
    </row>
    <row r="3365" spans="17:18">
      <c r="Q3365" s="129" t="s">
        <v>309</v>
      </c>
      <c r="R3365" s="37" t="s">
        <v>211</v>
      </c>
    </row>
    <row r="3366" spans="17:18">
      <c r="Q3366" s="129" t="s">
        <v>309</v>
      </c>
      <c r="R3366" s="37" t="s">
        <v>212</v>
      </c>
    </row>
    <row r="3367" spans="17:18">
      <c r="Q3367" s="129" t="s">
        <v>309</v>
      </c>
      <c r="R3367" s="37" t="s">
        <v>213</v>
      </c>
    </row>
    <row r="3368" spans="17:18">
      <c r="Q3368" s="129" t="s">
        <v>309</v>
      </c>
      <c r="R3368" s="37" t="s">
        <v>214</v>
      </c>
    </row>
    <row r="3369" spans="17:18">
      <c r="Q3369" s="129" t="s">
        <v>309</v>
      </c>
      <c r="R3369" s="37" t="s">
        <v>215</v>
      </c>
    </row>
    <row r="3370" spans="17:18">
      <c r="Q3370" s="129" t="s">
        <v>309</v>
      </c>
      <c r="R3370" s="37" t="s">
        <v>216</v>
      </c>
    </row>
    <row r="3371" spans="17:18">
      <c r="Q3371" s="129" t="s">
        <v>309</v>
      </c>
      <c r="R3371" s="37" t="s">
        <v>217</v>
      </c>
    </row>
    <row r="3372" spans="17:18">
      <c r="Q3372" s="129" t="s">
        <v>309</v>
      </c>
      <c r="R3372" s="37" t="s">
        <v>218</v>
      </c>
    </row>
    <row r="3373" spans="17:18">
      <c r="Q3373" s="129" t="s">
        <v>309</v>
      </c>
      <c r="R3373" s="37" t="s">
        <v>219</v>
      </c>
    </row>
    <row r="3374" spans="17:18">
      <c r="Q3374" s="129" t="s">
        <v>309</v>
      </c>
      <c r="R3374" s="37" t="s">
        <v>220</v>
      </c>
    </row>
    <row r="3375" spans="17:18">
      <c r="Q3375" s="129" t="s">
        <v>309</v>
      </c>
      <c r="R3375" s="37" t="s">
        <v>221</v>
      </c>
    </row>
    <row r="3376" spans="17:18">
      <c r="Q3376" s="129" t="s">
        <v>309</v>
      </c>
      <c r="R3376" s="37" t="s">
        <v>222</v>
      </c>
    </row>
    <row r="3377" spans="17:18">
      <c r="Q3377" s="129" t="s">
        <v>309</v>
      </c>
      <c r="R3377" s="37" t="s">
        <v>223</v>
      </c>
    </row>
    <row r="3378" spans="17:18">
      <c r="Q3378" s="129" t="s">
        <v>309</v>
      </c>
      <c r="R3378" s="37" t="s">
        <v>224</v>
      </c>
    </row>
    <row r="3379" spans="17:18">
      <c r="Q3379" s="129" t="s">
        <v>309</v>
      </c>
      <c r="R3379" s="37" t="s">
        <v>225</v>
      </c>
    </row>
    <row r="3380" spans="17:18">
      <c r="Q3380" s="129" t="s">
        <v>309</v>
      </c>
      <c r="R3380" s="37" t="s">
        <v>226</v>
      </c>
    </row>
    <row r="3381" spans="17:18">
      <c r="Q3381" s="129" t="s">
        <v>309</v>
      </c>
      <c r="R3381" s="37" t="s">
        <v>227</v>
      </c>
    </row>
    <row r="3382" spans="17:18">
      <c r="Q3382" s="129" t="s">
        <v>309</v>
      </c>
      <c r="R3382" s="37" t="s">
        <v>228</v>
      </c>
    </row>
    <row r="3383" spans="17:18">
      <c r="Q3383" s="129" t="s">
        <v>309</v>
      </c>
      <c r="R3383" s="37" t="s">
        <v>229</v>
      </c>
    </row>
    <row r="3384" spans="17:18">
      <c r="Q3384" s="129" t="s">
        <v>309</v>
      </c>
      <c r="R3384" s="37" t="s">
        <v>230</v>
      </c>
    </row>
    <row r="3385" spans="17:18">
      <c r="Q3385" s="129" t="s">
        <v>309</v>
      </c>
      <c r="R3385" s="37" t="s">
        <v>231</v>
      </c>
    </row>
    <row r="3386" spans="17:18">
      <c r="Q3386" s="56" t="s">
        <v>311</v>
      </c>
      <c r="R3386" s="112" t="s">
        <v>34</v>
      </c>
    </row>
    <row r="3387" spans="17:18">
      <c r="Q3387" s="56" t="s">
        <v>311</v>
      </c>
      <c r="R3387" s="112" t="s">
        <v>33</v>
      </c>
    </row>
    <row r="3388" spans="17:18">
      <c r="Q3388" s="56" t="s">
        <v>311</v>
      </c>
      <c r="R3388" s="112" t="s">
        <v>35</v>
      </c>
    </row>
    <row r="3389" spans="17:18">
      <c r="Q3389" s="56" t="s">
        <v>311</v>
      </c>
      <c r="R3389" s="112" t="s">
        <v>36</v>
      </c>
    </row>
    <row r="3390" spans="17:18">
      <c r="Q3390" s="56" t="s">
        <v>311</v>
      </c>
      <c r="R3390" s="112" t="s">
        <v>37</v>
      </c>
    </row>
    <row r="3391" spans="17:18">
      <c r="Q3391" s="56" t="s">
        <v>311</v>
      </c>
      <c r="R3391" s="112" t="s">
        <v>38</v>
      </c>
    </row>
    <row r="3392" spans="17:18">
      <c r="Q3392" s="56" t="s">
        <v>311</v>
      </c>
      <c r="R3392" s="112" t="s">
        <v>39</v>
      </c>
    </row>
    <row r="3393" spans="17:18">
      <c r="Q3393" s="56" t="s">
        <v>311</v>
      </c>
      <c r="R3393" s="112" t="s">
        <v>40</v>
      </c>
    </row>
    <row r="3394" spans="17:18">
      <c r="Q3394" s="56" t="s">
        <v>311</v>
      </c>
      <c r="R3394" s="112" t="s">
        <v>41</v>
      </c>
    </row>
    <row r="3395" spans="17:18">
      <c r="Q3395" s="56" t="s">
        <v>311</v>
      </c>
      <c r="R3395" s="112" t="s">
        <v>42</v>
      </c>
    </row>
    <row r="3396" spans="17:18">
      <c r="Q3396" s="56" t="s">
        <v>311</v>
      </c>
      <c r="R3396" s="112" t="s">
        <v>43</v>
      </c>
    </row>
    <row r="3397" spans="17:18">
      <c r="Q3397" s="56" t="s">
        <v>311</v>
      </c>
      <c r="R3397" s="112" t="s">
        <v>44</v>
      </c>
    </row>
    <row r="3398" spans="17:18">
      <c r="Q3398" s="56" t="s">
        <v>311</v>
      </c>
      <c r="R3398" s="112" t="s">
        <v>45</v>
      </c>
    </row>
    <row r="3399" spans="17:18">
      <c r="Q3399" s="56" t="s">
        <v>311</v>
      </c>
      <c r="R3399" s="112" t="s">
        <v>46</v>
      </c>
    </row>
    <row r="3400" spans="17:18">
      <c r="Q3400" s="56" t="s">
        <v>311</v>
      </c>
      <c r="R3400" s="112" t="s">
        <v>47</v>
      </c>
    </row>
    <row r="3401" spans="17:18">
      <c r="Q3401" s="56" t="s">
        <v>311</v>
      </c>
      <c r="R3401" s="112" t="s">
        <v>48</v>
      </c>
    </row>
    <row r="3402" spans="17:18">
      <c r="Q3402" s="56" t="s">
        <v>311</v>
      </c>
      <c r="R3402" s="112" t="s">
        <v>49</v>
      </c>
    </row>
    <row r="3403" spans="17:18">
      <c r="Q3403" s="56" t="s">
        <v>311</v>
      </c>
      <c r="R3403" s="112" t="s">
        <v>50</v>
      </c>
    </row>
    <row r="3404" spans="17:18">
      <c r="Q3404" s="56" t="s">
        <v>311</v>
      </c>
      <c r="R3404" s="112" t="s">
        <v>51</v>
      </c>
    </row>
    <row r="3405" spans="17:18">
      <c r="Q3405" s="56" t="s">
        <v>311</v>
      </c>
      <c r="R3405" s="112" t="s">
        <v>52</v>
      </c>
    </row>
    <row r="3406" spans="17:18">
      <c r="Q3406" s="56" t="s">
        <v>311</v>
      </c>
      <c r="R3406" s="112" t="s">
        <v>53</v>
      </c>
    </row>
    <row r="3407" spans="17:18">
      <c r="Q3407" s="56" t="s">
        <v>311</v>
      </c>
      <c r="R3407" s="112" t="s">
        <v>54</v>
      </c>
    </row>
    <row r="3408" spans="17:18">
      <c r="Q3408" s="56" t="s">
        <v>311</v>
      </c>
      <c r="R3408" s="112" t="s">
        <v>55</v>
      </c>
    </row>
    <row r="3409" spans="17:18">
      <c r="Q3409" s="56" t="s">
        <v>311</v>
      </c>
      <c r="R3409" s="112" t="s">
        <v>56</v>
      </c>
    </row>
    <row r="3410" spans="17:18">
      <c r="Q3410" s="56" t="s">
        <v>311</v>
      </c>
      <c r="R3410" s="112" t="s">
        <v>57</v>
      </c>
    </row>
    <row r="3411" spans="17:18">
      <c r="Q3411" s="56" t="s">
        <v>311</v>
      </c>
      <c r="R3411" s="112" t="s">
        <v>58</v>
      </c>
    </row>
    <row r="3412" spans="17:18">
      <c r="Q3412" s="56" t="s">
        <v>311</v>
      </c>
      <c r="R3412" s="112" t="s">
        <v>59</v>
      </c>
    </row>
    <row r="3413" spans="17:18">
      <c r="Q3413" s="56" t="s">
        <v>311</v>
      </c>
      <c r="R3413" s="112" t="s">
        <v>60</v>
      </c>
    </row>
    <row r="3414" spans="17:18">
      <c r="Q3414" s="56" t="s">
        <v>311</v>
      </c>
      <c r="R3414" s="112" t="s">
        <v>61</v>
      </c>
    </row>
    <row r="3415" spans="17:18">
      <c r="Q3415" s="56" t="s">
        <v>311</v>
      </c>
      <c r="R3415" s="112" t="s">
        <v>62</v>
      </c>
    </row>
    <row r="3416" spans="17:18">
      <c r="Q3416" s="56" t="s">
        <v>311</v>
      </c>
      <c r="R3416" s="112" t="s">
        <v>63</v>
      </c>
    </row>
    <row r="3417" spans="17:18">
      <c r="Q3417" s="56" t="s">
        <v>311</v>
      </c>
      <c r="R3417" s="112" t="s">
        <v>64</v>
      </c>
    </row>
    <row r="3418" spans="17:18">
      <c r="Q3418" s="56" t="s">
        <v>311</v>
      </c>
      <c r="R3418" s="112" t="s">
        <v>65</v>
      </c>
    </row>
    <row r="3419" spans="17:18">
      <c r="Q3419" s="56" t="s">
        <v>311</v>
      </c>
      <c r="R3419" s="112" t="s">
        <v>66</v>
      </c>
    </row>
    <row r="3420" spans="17:18">
      <c r="Q3420" s="56" t="s">
        <v>311</v>
      </c>
      <c r="R3420" s="112" t="s">
        <v>67</v>
      </c>
    </row>
    <row r="3421" spans="17:18">
      <c r="Q3421" s="56" t="s">
        <v>311</v>
      </c>
      <c r="R3421" s="112" t="s">
        <v>68</v>
      </c>
    </row>
    <row r="3422" spans="17:18">
      <c r="Q3422" s="56" t="s">
        <v>311</v>
      </c>
      <c r="R3422" s="112" t="s">
        <v>69</v>
      </c>
    </row>
    <row r="3423" spans="17:18">
      <c r="Q3423" s="56" t="s">
        <v>311</v>
      </c>
      <c r="R3423" s="112" t="s">
        <v>70</v>
      </c>
    </row>
    <row r="3424" spans="17:18">
      <c r="Q3424" s="56" t="s">
        <v>311</v>
      </c>
      <c r="R3424" s="112" t="s">
        <v>71</v>
      </c>
    </row>
    <row r="3425" spans="17:18">
      <c r="Q3425" s="56" t="s">
        <v>311</v>
      </c>
      <c r="R3425" s="112" t="s">
        <v>72</v>
      </c>
    </row>
    <row r="3426" spans="17:18">
      <c r="Q3426" s="56" t="s">
        <v>311</v>
      </c>
      <c r="R3426" s="112" t="s">
        <v>73</v>
      </c>
    </row>
    <row r="3427" spans="17:18">
      <c r="Q3427" s="56" t="s">
        <v>311</v>
      </c>
      <c r="R3427" s="112" t="s">
        <v>74</v>
      </c>
    </row>
    <row r="3428" spans="17:18">
      <c r="Q3428" s="56" t="s">
        <v>311</v>
      </c>
      <c r="R3428" s="112" t="s">
        <v>75</v>
      </c>
    </row>
    <row r="3429" spans="17:18">
      <c r="Q3429" s="56" t="s">
        <v>311</v>
      </c>
      <c r="R3429" s="112" t="s">
        <v>76</v>
      </c>
    </row>
    <row r="3430" spans="17:18">
      <c r="Q3430" s="56" t="s">
        <v>311</v>
      </c>
      <c r="R3430" s="112" t="s">
        <v>77</v>
      </c>
    </row>
    <row r="3431" spans="17:18">
      <c r="Q3431" s="56" t="s">
        <v>311</v>
      </c>
      <c r="R3431" s="112" t="s">
        <v>78</v>
      </c>
    </row>
    <row r="3432" spans="17:18">
      <c r="Q3432" s="56" t="s">
        <v>311</v>
      </c>
      <c r="R3432" s="112" t="s">
        <v>79</v>
      </c>
    </row>
    <row r="3433" spans="17:18">
      <c r="Q3433" s="56" t="s">
        <v>311</v>
      </c>
      <c r="R3433" s="112" t="s">
        <v>80</v>
      </c>
    </row>
    <row r="3434" spans="17:18">
      <c r="Q3434" s="56" t="s">
        <v>311</v>
      </c>
      <c r="R3434" s="112" t="s">
        <v>81</v>
      </c>
    </row>
    <row r="3435" spans="17:18">
      <c r="Q3435" s="56" t="s">
        <v>311</v>
      </c>
      <c r="R3435" s="112" t="s">
        <v>83</v>
      </c>
    </row>
    <row r="3436" spans="17:18">
      <c r="Q3436" s="56" t="s">
        <v>311</v>
      </c>
      <c r="R3436" s="112" t="s">
        <v>84</v>
      </c>
    </row>
    <row r="3437" spans="17:18">
      <c r="Q3437" s="56" t="s">
        <v>311</v>
      </c>
      <c r="R3437" s="112" t="s">
        <v>85</v>
      </c>
    </row>
    <row r="3438" spans="17:18">
      <c r="Q3438" s="56" t="s">
        <v>311</v>
      </c>
      <c r="R3438" s="112" t="s">
        <v>86</v>
      </c>
    </row>
    <row r="3439" spans="17:18">
      <c r="Q3439" s="56" t="s">
        <v>311</v>
      </c>
      <c r="R3439" s="112" t="s">
        <v>87</v>
      </c>
    </row>
    <row r="3440" spans="17:18">
      <c r="Q3440" s="56" t="s">
        <v>311</v>
      </c>
      <c r="R3440" s="112" t="s">
        <v>88</v>
      </c>
    </row>
    <row r="3441" spans="17:18">
      <c r="Q3441" s="56" t="s">
        <v>311</v>
      </c>
      <c r="R3441" s="112" t="s">
        <v>89</v>
      </c>
    </row>
    <row r="3442" spans="17:18">
      <c r="Q3442" s="56" t="s">
        <v>311</v>
      </c>
      <c r="R3442" s="112" t="s">
        <v>90</v>
      </c>
    </row>
    <row r="3443" spans="17:18">
      <c r="Q3443" s="56" t="s">
        <v>311</v>
      </c>
      <c r="R3443" s="112" t="s">
        <v>91</v>
      </c>
    </row>
    <row r="3444" spans="17:18">
      <c r="Q3444" s="56" t="s">
        <v>311</v>
      </c>
      <c r="R3444" s="112" t="s">
        <v>82</v>
      </c>
    </row>
    <row r="3445" spans="17:18">
      <c r="Q3445" s="56" t="s">
        <v>311</v>
      </c>
      <c r="R3445" s="112" t="s">
        <v>92</v>
      </c>
    </row>
    <row r="3446" spans="17:18">
      <c r="Q3446" s="56" t="s">
        <v>311</v>
      </c>
      <c r="R3446" s="112" t="s">
        <v>93</v>
      </c>
    </row>
    <row r="3447" spans="17:18">
      <c r="Q3447" s="56" t="s">
        <v>311</v>
      </c>
      <c r="R3447" s="112" t="s">
        <v>235</v>
      </c>
    </row>
    <row r="3448" spans="17:18">
      <c r="Q3448" s="56" t="s">
        <v>311</v>
      </c>
      <c r="R3448" s="112" t="s">
        <v>95</v>
      </c>
    </row>
    <row r="3449" spans="17:18">
      <c r="Q3449" s="56" t="s">
        <v>311</v>
      </c>
      <c r="R3449" s="112" t="s">
        <v>96</v>
      </c>
    </row>
    <row r="3450" spans="17:18">
      <c r="Q3450" s="56" t="s">
        <v>311</v>
      </c>
      <c r="R3450" s="112" t="s">
        <v>97</v>
      </c>
    </row>
    <row r="3451" spans="17:18">
      <c r="Q3451" s="56" t="s">
        <v>311</v>
      </c>
      <c r="R3451" s="112" t="s">
        <v>98</v>
      </c>
    </row>
    <row r="3452" spans="17:18">
      <c r="Q3452" s="56" t="s">
        <v>311</v>
      </c>
      <c r="R3452" s="112" t="s">
        <v>99</v>
      </c>
    </row>
    <row r="3453" spans="17:18">
      <c r="Q3453" s="56" t="s">
        <v>311</v>
      </c>
      <c r="R3453" s="112" t="s">
        <v>100</v>
      </c>
    </row>
    <row r="3454" spans="17:18">
      <c r="Q3454" s="56" t="s">
        <v>311</v>
      </c>
      <c r="R3454" s="112" t="s">
        <v>101</v>
      </c>
    </row>
    <row r="3455" spans="17:18">
      <c r="Q3455" s="56" t="s">
        <v>311</v>
      </c>
      <c r="R3455" s="112" t="s">
        <v>102</v>
      </c>
    </row>
    <row r="3456" spans="17:18">
      <c r="Q3456" s="56" t="s">
        <v>311</v>
      </c>
      <c r="R3456" s="112" t="s">
        <v>103</v>
      </c>
    </row>
    <row r="3457" spans="17:18">
      <c r="Q3457" s="56" t="s">
        <v>311</v>
      </c>
      <c r="R3457" s="112" t="s">
        <v>104</v>
      </c>
    </row>
    <row r="3458" spans="17:18">
      <c r="Q3458" s="56" t="s">
        <v>311</v>
      </c>
      <c r="R3458" s="112" t="s">
        <v>105</v>
      </c>
    </row>
    <row r="3459" spans="17:18">
      <c r="Q3459" s="56" t="s">
        <v>311</v>
      </c>
      <c r="R3459" s="112" t="s">
        <v>106</v>
      </c>
    </row>
    <row r="3460" spans="17:18">
      <c r="Q3460" s="56" t="s">
        <v>311</v>
      </c>
      <c r="R3460" s="112" t="s">
        <v>107</v>
      </c>
    </row>
    <row r="3461" spans="17:18">
      <c r="Q3461" s="56" t="s">
        <v>311</v>
      </c>
      <c r="R3461" s="112" t="s">
        <v>108</v>
      </c>
    </row>
    <row r="3462" spans="17:18">
      <c r="Q3462" s="56" t="s">
        <v>311</v>
      </c>
      <c r="R3462" s="112" t="s">
        <v>109</v>
      </c>
    </row>
    <row r="3463" spans="17:18">
      <c r="Q3463" s="56" t="s">
        <v>311</v>
      </c>
      <c r="R3463" s="112" t="s">
        <v>110</v>
      </c>
    </row>
    <row r="3464" spans="17:18">
      <c r="Q3464" s="56" t="s">
        <v>311</v>
      </c>
      <c r="R3464" s="112" t="s">
        <v>111</v>
      </c>
    </row>
    <row r="3465" spans="17:18">
      <c r="Q3465" s="56" t="s">
        <v>311</v>
      </c>
      <c r="R3465" s="112" t="s">
        <v>112</v>
      </c>
    </row>
    <row r="3466" spans="17:18">
      <c r="Q3466" s="56" t="s">
        <v>311</v>
      </c>
      <c r="R3466" s="112" t="s">
        <v>113</v>
      </c>
    </row>
    <row r="3467" spans="17:18">
      <c r="Q3467" s="56" t="s">
        <v>311</v>
      </c>
      <c r="R3467" s="112" t="s">
        <v>114</v>
      </c>
    </row>
    <row r="3468" spans="17:18">
      <c r="Q3468" s="56" t="s">
        <v>311</v>
      </c>
      <c r="R3468" s="112" t="s">
        <v>115</v>
      </c>
    </row>
    <row r="3469" spans="17:18">
      <c r="Q3469" s="56" t="s">
        <v>311</v>
      </c>
      <c r="R3469" s="112" t="s">
        <v>116</v>
      </c>
    </row>
    <row r="3470" spans="17:18">
      <c r="Q3470" s="56" t="s">
        <v>311</v>
      </c>
      <c r="R3470" s="112" t="s">
        <v>117</v>
      </c>
    </row>
    <row r="3471" spans="17:18">
      <c r="Q3471" s="56" t="s">
        <v>311</v>
      </c>
      <c r="R3471" s="112" t="s">
        <v>118</v>
      </c>
    </row>
    <row r="3472" spans="17:18">
      <c r="Q3472" s="56" t="s">
        <v>311</v>
      </c>
      <c r="R3472" s="112" t="s">
        <v>119</v>
      </c>
    </row>
    <row r="3473" spans="17:18">
      <c r="Q3473" s="56" t="s">
        <v>311</v>
      </c>
      <c r="R3473" s="112" t="s">
        <v>120</v>
      </c>
    </row>
    <row r="3474" spans="17:18">
      <c r="Q3474" s="56" t="s">
        <v>311</v>
      </c>
      <c r="R3474" s="112" t="s">
        <v>121</v>
      </c>
    </row>
    <row r="3475" spans="17:18">
      <c r="Q3475" s="56" t="s">
        <v>311</v>
      </c>
      <c r="R3475" s="112" t="s">
        <v>122</v>
      </c>
    </row>
    <row r="3476" spans="17:18">
      <c r="Q3476" s="56" t="s">
        <v>311</v>
      </c>
      <c r="R3476" s="112" t="s">
        <v>123</v>
      </c>
    </row>
    <row r="3477" spans="17:18">
      <c r="Q3477" s="56" t="s">
        <v>311</v>
      </c>
      <c r="R3477" s="112" t="s">
        <v>124</v>
      </c>
    </row>
    <row r="3478" spans="17:18">
      <c r="Q3478" s="56" t="s">
        <v>311</v>
      </c>
      <c r="R3478" s="112" t="s">
        <v>125</v>
      </c>
    </row>
    <row r="3479" spans="17:18">
      <c r="Q3479" s="56" t="s">
        <v>311</v>
      </c>
      <c r="R3479" s="112" t="s">
        <v>126</v>
      </c>
    </row>
    <row r="3480" spans="17:18">
      <c r="Q3480" s="56" t="s">
        <v>311</v>
      </c>
      <c r="R3480" s="112" t="s">
        <v>127</v>
      </c>
    </row>
    <row r="3481" spans="17:18">
      <c r="Q3481" s="56" t="s">
        <v>311</v>
      </c>
      <c r="R3481" s="112" t="s">
        <v>128</v>
      </c>
    </row>
    <row r="3482" spans="17:18">
      <c r="Q3482" s="56" t="s">
        <v>311</v>
      </c>
      <c r="R3482" s="112" t="s">
        <v>129</v>
      </c>
    </row>
    <row r="3483" spans="17:18">
      <c r="Q3483" s="56" t="s">
        <v>311</v>
      </c>
      <c r="R3483" s="112" t="s">
        <v>130</v>
      </c>
    </row>
    <row r="3484" spans="17:18">
      <c r="Q3484" s="56" t="s">
        <v>311</v>
      </c>
      <c r="R3484" s="112" t="s">
        <v>131</v>
      </c>
    </row>
    <row r="3485" spans="17:18">
      <c r="Q3485" s="56" t="s">
        <v>311</v>
      </c>
      <c r="R3485" s="112" t="s">
        <v>132</v>
      </c>
    </row>
    <row r="3486" spans="17:18">
      <c r="Q3486" s="56" t="s">
        <v>311</v>
      </c>
      <c r="R3486" s="112" t="s">
        <v>133</v>
      </c>
    </row>
    <row r="3487" spans="17:18">
      <c r="Q3487" s="56" t="s">
        <v>311</v>
      </c>
      <c r="R3487" s="112" t="s">
        <v>134</v>
      </c>
    </row>
    <row r="3488" spans="17:18">
      <c r="Q3488" s="56" t="s">
        <v>311</v>
      </c>
      <c r="R3488" s="112" t="s">
        <v>135</v>
      </c>
    </row>
    <row r="3489" spans="17:18">
      <c r="Q3489" s="56" t="s">
        <v>311</v>
      </c>
      <c r="R3489" s="112" t="s">
        <v>136</v>
      </c>
    </row>
    <row r="3490" spans="17:18">
      <c r="Q3490" s="56" t="s">
        <v>311</v>
      </c>
      <c r="R3490" s="112" t="s">
        <v>137</v>
      </c>
    </row>
    <row r="3491" spans="17:18">
      <c r="Q3491" s="56" t="s">
        <v>311</v>
      </c>
      <c r="R3491" s="112" t="s">
        <v>138</v>
      </c>
    </row>
    <row r="3492" spans="17:18">
      <c r="Q3492" s="56" t="s">
        <v>311</v>
      </c>
      <c r="R3492" s="112" t="s">
        <v>139</v>
      </c>
    </row>
    <row r="3493" spans="17:18">
      <c r="Q3493" s="56" t="s">
        <v>311</v>
      </c>
      <c r="R3493" s="112" t="s">
        <v>140</v>
      </c>
    </row>
    <row r="3494" spans="17:18">
      <c r="Q3494" s="56" t="s">
        <v>311</v>
      </c>
      <c r="R3494" s="112" t="s">
        <v>141</v>
      </c>
    </row>
    <row r="3495" spans="17:18">
      <c r="Q3495" s="56" t="s">
        <v>311</v>
      </c>
      <c r="R3495" s="112" t="s">
        <v>142</v>
      </c>
    </row>
    <row r="3496" spans="17:18">
      <c r="Q3496" s="56" t="s">
        <v>311</v>
      </c>
      <c r="R3496" s="112" t="s">
        <v>143</v>
      </c>
    </row>
    <row r="3497" spans="17:18">
      <c r="Q3497" s="56" t="s">
        <v>311</v>
      </c>
      <c r="R3497" s="112" t="s">
        <v>144</v>
      </c>
    </row>
    <row r="3498" spans="17:18">
      <c r="Q3498" s="56" t="s">
        <v>311</v>
      </c>
      <c r="R3498" s="112" t="s">
        <v>145</v>
      </c>
    </row>
    <row r="3499" spans="17:18">
      <c r="Q3499" s="56" t="s">
        <v>311</v>
      </c>
      <c r="R3499" s="112" t="s">
        <v>146</v>
      </c>
    </row>
    <row r="3500" spans="17:18">
      <c r="Q3500" s="56" t="s">
        <v>311</v>
      </c>
      <c r="R3500" s="112" t="s">
        <v>147</v>
      </c>
    </row>
    <row r="3501" spans="17:18">
      <c r="Q3501" s="56" t="s">
        <v>311</v>
      </c>
      <c r="R3501" s="112" t="s">
        <v>148</v>
      </c>
    </row>
    <row r="3502" spans="17:18">
      <c r="Q3502" s="56" t="s">
        <v>311</v>
      </c>
      <c r="R3502" s="112" t="s">
        <v>149</v>
      </c>
    </row>
    <row r="3503" spans="17:18">
      <c r="Q3503" s="56" t="s">
        <v>311</v>
      </c>
      <c r="R3503" s="112" t="s">
        <v>150</v>
      </c>
    </row>
    <row r="3504" spans="17:18">
      <c r="Q3504" s="56" t="s">
        <v>311</v>
      </c>
      <c r="R3504" s="112" t="s">
        <v>151</v>
      </c>
    </row>
    <row r="3505" spans="17:18">
      <c r="Q3505" s="56" t="s">
        <v>311</v>
      </c>
      <c r="R3505" s="112" t="s">
        <v>152</v>
      </c>
    </row>
    <row r="3506" spans="17:18">
      <c r="Q3506" s="56" t="s">
        <v>311</v>
      </c>
      <c r="R3506" s="112" t="s">
        <v>153</v>
      </c>
    </row>
    <row r="3507" spans="17:18">
      <c r="Q3507" s="56" t="s">
        <v>311</v>
      </c>
      <c r="R3507" s="112" t="s">
        <v>154</v>
      </c>
    </row>
    <row r="3508" spans="17:18">
      <c r="Q3508" s="56" t="s">
        <v>311</v>
      </c>
      <c r="R3508" s="112" t="s">
        <v>155</v>
      </c>
    </row>
    <row r="3509" spans="17:18">
      <c r="Q3509" s="56" t="s">
        <v>311</v>
      </c>
      <c r="R3509" s="112" t="s">
        <v>156</v>
      </c>
    </row>
    <row r="3510" spans="17:18">
      <c r="Q3510" s="56" t="s">
        <v>311</v>
      </c>
      <c r="R3510" s="112" t="s">
        <v>157</v>
      </c>
    </row>
    <row r="3511" spans="17:18">
      <c r="Q3511" s="56" t="s">
        <v>311</v>
      </c>
      <c r="R3511" s="112" t="s">
        <v>158</v>
      </c>
    </row>
    <row r="3512" spans="17:18">
      <c r="Q3512" s="56" t="s">
        <v>311</v>
      </c>
      <c r="R3512" s="112" t="s">
        <v>159</v>
      </c>
    </row>
    <row r="3513" spans="17:18">
      <c r="Q3513" s="56" t="s">
        <v>311</v>
      </c>
      <c r="R3513" s="112" t="s">
        <v>160</v>
      </c>
    </row>
    <row r="3514" spans="17:18">
      <c r="Q3514" s="56" t="s">
        <v>311</v>
      </c>
      <c r="R3514" s="112" t="s">
        <v>161</v>
      </c>
    </row>
    <row r="3515" spans="17:18">
      <c r="Q3515" s="56" t="s">
        <v>311</v>
      </c>
      <c r="R3515" s="112" t="s">
        <v>162</v>
      </c>
    </row>
    <row r="3516" spans="17:18">
      <c r="Q3516" s="56" t="s">
        <v>311</v>
      </c>
      <c r="R3516" s="112" t="s">
        <v>163</v>
      </c>
    </row>
    <row r="3517" spans="17:18">
      <c r="Q3517" s="56" t="s">
        <v>311</v>
      </c>
      <c r="R3517" s="112" t="s">
        <v>164</v>
      </c>
    </row>
    <row r="3518" spans="17:18">
      <c r="Q3518" s="56" t="s">
        <v>311</v>
      </c>
      <c r="R3518" s="112" t="s">
        <v>165</v>
      </c>
    </row>
    <row r="3519" spans="17:18">
      <c r="Q3519" s="56" t="s">
        <v>311</v>
      </c>
      <c r="R3519" s="112" t="s">
        <v>166</v>
      </c>
    </row>
    <row r="3520" spans="17:18">
      <c r="Q3520" s="56" t="s">
        <v>311</v>
      </c>
      <c r="R3520" s="112" t="s">
        <v>167</v>
      </c>
    </row>
    <row r="3521" spans="17:18">
      <c r="Q3521" s="56" t="s">
        <v>311</v>
      </c>
      <c r="R3521" s="112" t="s">
        <v>168</v>
      </c>
    </row>
    <row r="3522" spans="17:18">
      <c r="Q3522" s="56" t="s">
        <v>311</v>
      </c>
      <c r="R3522" s="112" t="s">
        <v>169</v>
      </c>
    </row>
    <row r="3523" spans="17:18">
      <c r="Q3523" s="56" t="s">
        <v>311</v>
      </c>
      <c r="R3523" s="112" t="s">
        <v>170</v>
      </c>
    </row>
    <row r="3524" spans="17:18">
      <c r="Q3524" s="56" t="s">
        <v>311</v>
      </c>
      <c r="R3524" s="112" t="s">
        <v>171</v>
      </c>
    </row>
    <row r="3525" spans="17:18">
      <c r="Q3525" s="56" t="s">
        <v>311</v>
      </c>
      <c r="R3525" s="112" t="s">
        <v>172</v>
      </c>
    </row>
    <row r="3526" spans="17:18">
      <c r="Q3526" s="56" t="s">
        <v>311</v>
      </c>
      <c r="R3526" s="112" t="s">
        <v>173</v>
      </c>
    </row>
    <row r="3527" spans="17:18">
      <c r="Q3527" s="56" t="s">
        <v>311</v>
      </c>
      <c r="R3527" s="112" t="s">
        <v>174</v>
      </c>
    </row>
    <row r="3528" spans="17:18">
      <c r="Q3528" s="56" t="s">
        <v>311</v>
      </c>
      <c r="R3528" s="112" t="s">
        <v>175</v>
      </c>
    </row>
    <row r="3529" spans="17:18">
      <c r="Q3529" s="56" t="s">
        <v>311</v>
      </c>
      <c r="R3529" s="112" t="s">
        <v>176</v>
      </c>
    </row>
    <row r="3530" spans="17:18">
      <c r="Q3530" s="56" t="s">
        <v>311</v>
      </c>
      <c r="R3530" s="112" t="s">
        <v>177</v>
      </c>
    </row>
    <row r="3531" spans="17:18">
      <c r="Q3531" s="56" t="s">
        <v>311</v>
      </c>
      <c r="R3531" s="112" t="s">
        <v>178</v>
      </c>
    </row>
    <row r="3532" spans="17:18">
      <c r="Q3532" s="56" t="s">
        <v>311</v>
      </c>
      <c r="R3532" s="112" t="s">
        <v>179</v>
      </c>
    </row>
    <row r="3533" spans="17:18">
      <c r="Q3533" s="56" t="s">
        <v>311</v>
      </c>
      <c r="R3533" s="112" t="s">
        <v>180</v>
      </c>
    </row>
    <row r="3534" spans="17:18">
      <c r="Q3534" s="56" t="s">
        <v>311</v>
      </c>
      <c r="R3534" s="112" t="s">
        <v>181</v>
      </c>
    </row>
    <row r="3535" spans="17:18">
      <c r="Q3535" s="56" t="s">
        <v>311</v>
      </c>
      <c r="R3535" s="112" t="s">
        <v>182</v>
      </c>
    </row>
    <row r="3536" spans="17:18">
      <c r="Q3536" s="56" t="s">
        <v>311</v>
      </c>
      <c r="R3536" s="112" t="s">
        <v>183</v>
      </c>
    </row>
    <row r="3537" spans="17:18">
      <c r="Q3537" s="56" t="s">
        <v>311</v>
      </c>
      <c r="R3537" s="112" t="s">
        <v>184</v>
      </c>
    </row>
    <row r="3538" spans="17:18">
      <c r="Q3538" s="56" t="s">
        <v>311</v>
      </c>
      <c r="R3538" s="112" t="s">
        <v>185</v>
      </c>
    </row>
    <row r="3539" spans="17:18">
      <c r="Q3539" s="56" t="s">
        <v>311</v>
      </c>
      <c r="R3539" s="112" t="s">
        <v>186</v>
      </c>
    </row>
    <row r="3540" spans="17:18">
      <c r="Q3540" s="56" t="s">
        <v>311</v>
      </c>
      <c r="R3540" s="112" t="s">
        <v>187</v>
      </c>
    </row>
    <row r="3541" spans="17:18">
      <c r="Q3541" s="56" t="s">
        <v>311</v>
      </c>
      <c r="R3541" s="112" t="s">
        <v>188</v>
      </c>
    </row>
    <row r="3542" spans="17:18">
      <c r="Q3542" s="56" t="s">
        <v>311</v>
      </c>
      <c r="R3542" s="112" t="s">
        <v>189</v>
      </c>
    </row>
    <row r="3543" spans="17:18">
      <c r="Q3543" s="56" t="s">
        <v>311</v>
      </c>
      <c r="R3543" s="112" t="s">
        <v>190</v>
      </c>
    </row>
    <row r="3544" spans="17:18">
      <c r="Q3544" s="56" t="s">
        <v>311</v>
      </c>
      <c r="R3544" s="112" t="s">
        <v>191</v>
      </c>
    </row>
    <row r="3545" spans="17:18">
      <c r="Q3545" s="56" t="s">
        <v>311</v>
      </c>
      <c r="R3545" s="112" t="s">
        <v>192</v>
      </c>
    </row>
    <row r="3546" spans="17:18">
      <c r="Q3546" s="56" t="s">
        <v>311</v>
      </c>
      <c r="R3546" s="112" t="s">
        <v>193</v>
      </c>
    </row>
    <row r="3547" spans="17:18">
      <c r="Q3547" s="56" t="s">
        <v>311</v>
      </c>
      <c r="R3547" s="112" t="s">
        <v>194</v>
      </c>
    </row>
    <row r="3548" spans="17:18">
      <c r="Q3548" s="56" t="s">
        <v>311</v>
      </c>
      <c r="R3548" s="112" t="s">
        <v>195</v>
      </c>
    </row>
    <row r="3549" spans="17:18">
      <c r="Q3549" s="56" t="s">
        <v>311</v>
      </c>
      <c r="R3549" s="112" t="s">
        <v>196</v>
      </c>
    </row>
    <row r="3550" spans="17:18">
      <c r="Q3550" s="56" t="s">
        <v>311</v>
      </c>
      <c r="R3550" s="112" t="s">
        <v>197</v>
      </c>
    </row>
    <row r="3551" spans="17:18">
      <c r="Q3551" s="56" t="s">
        <v>311</v>
      </c>
      <c r="R3551" s="112" t="s">
        <v>198</v>
      </c>
    </row>
    <row r="3552" spans="17:18">
      <c r="Q3552" s="56" t="s">
        <v>311</v>
      </c>
      <c r="R3552" s="112" t="s">
        <v>199</v>
      </c>
    </row>
    <row r="3553" spans="17:18">
      <c r="Q3553" s="56" t="s">
        <v>311</v>
      </c>
      <c r="R3553" s="112" t="s">
        <v>200</v>
      </c>
    </row>
    <row r="3554" spans="17:18">
      <c r="Q3554" s="56" t="s">
        <v>311</v>
      </c>
      <c r="R3554" s="112" t="s">
        <v>201</v>
      </c>
    </row>
    <row r="3555" spans="17:18">
      <c r="Q3555" s="56" t="s">
        <v>311</v>
      </c>
      <c r="R3555" s="112" t="s">
        <v>202</v>
      </c>
    </row>
    <row r="3556" spans="17:18">
      <c r="Q3556" s="56" t="s">
        <v>311</v>
      </c>
      <c r="R3556" s="112" t="s">
        <v>203</v>
      </c>
    </row>
    <row r="3557" spans="17:18">
      <c r="Q3557" s="56" t="s">
        <v>311</v>
      </c>
      <c r="R3557" s="112" t="s">
        <v>204</v>
      </c>
    </row>
    <row r="3558" spans="17:18">
      <c r="Q3558" s="56" t="s">
        <v>311</v>
      </c>
      <c r="R3558" s="112" t="s">
        <v>205</v>
      </c>
    </row>
    <row r="3559" spans="17:18">
      <c r="Q3559" s="56" t="s">
        <v>311</v>
      </c>
      <c r="R3559" s="112" t="s">
        <v>206</v>
      </c>
    </row>
    <row r="3560" spans="17:18">
      <c r="Q3560" s="56" t="s">
        <v>311</v>
      </c>
      <c r="R3560" s="112" t="s">
        <v>207</v>
      </c>
    </row>
    <row r="3561" spans="17:18">
      <c r="Q3561" s="56" t="s">
        <v>311</v>
      </c>
      <c r="R3561" s="112" t="s">
        <v>208</v>
      </c>
    </row>
    <row r="3562" spans="17:18">
      <c r="Q3562" s="56" t="s">
        <v>311</v>
      </c>
      <c r="R3562" s="112" t="s">
        <v>209</v>
      </c>
    </row>
    <row r="3563" spans="17:18">
      <c r="Q3563" s="56" t="s">
        <v>311</v>
      </c>
      <c r="R3563" s="112" t="s">
        <v>210</v>
      </c>
    </row>
    <row r="3564" spans="17:18">
      <c r="Q3564" s="56" t="s">
        <v>311</v>
      </c>
      <c r="R3564" s="112" t="s">
        <v>211</v>
      </c>
    </row>
    <row r="3565" spans="17:18">
      <c r="Q3565" s="56" t="s">
        <v>311</v>
      </c>
      <c r="R3565" s="112" t="s">
        <v>212</v>
      </c>
    </row>
    <row r="3566" spans="17:18">
      <c r="Q3566" s="56" t="s">
        <v>311</v>
      </c>
      <c r="R3566" s="112" t="s">
        <v>213</v>
      </c>
    </row>
    <row r="3567" spans="17:18">
      <c r="Q3567" s="56" t="s">
        <v>311</v>
      </c>
      <c r="R3567" s="112" t="s">
        <v>214</v>
      </c>
    </row>
    <row r="3568" spans="17:18">
      <c r="Q3568" s="56" t="s">
        <v>311</v>
      </c>
      <c r="R3568" s="112" t="s">
        <v>215</v>
      </c>
    </row>
    <row r="3569" spans="17:18">
      <c r="Q3569" s="56" t="s">
        <v>311</v>
      </c>
      <c r="R3569" s="112" t="s">
        <v>216</v>
      </c>
    </row>
    <row r="3570" spans="17:18">
      <c r="Q3570" s="56" t="s">
        <v>311</v>
      </c>
      <c r="R3570" s="112" t="s">
        <v>217</v>
      </c>
    </row>
    <row r="3571" spans="17:18">
      <c r="Q3571" s="56" t="s">
        <v>311</v>
      </c>
      <c r="R3571" s="112" t="s">
        <v>218</v>
      </c>
    </row>
    <row r="3572" spans="17:18">
      <c r="Q3572" s="56" t="s">
        <v>311</v>
      </c>
      <c r="R3572" s="112" t="s">
        <v>219</v>
      </c>
    </row>
    <row r="3573" spans="17:18">
      <c r="Q3573" s="56" t="s">
        <v>311</v>
      </c>
      <c r="R3573" s="112" t="s">
        <v>220</v>
      </c>
    </row>
    <row r="3574" spans="17:18">
      <c r="Q3574" s="56" t="s">
        <v>311</v>
      </c>
      <c r="R3574" s="112" t="s">
        <v>221</v>
      </c>
    </row>
    <row r="3575" spans="17:18">
      <c r="Q3575" s="56" t="s">
        <v>311</v>
      </c>
      <c r="R3575" s="112" t="s">
        <v>222</v>
      </c>
    </row>
    <row r="3576" spans="17:18">
      <c r="Q3576" s="56" t="s">
        <v>311</v>
      </c>
      <c r="R3576" s="112" t="s">
        <v>223</v>
      </c>
    </row>
    <row r="3577" spans="17:18">
      <c r="Q3577" s="56" t="s">
        <v>311</v>
      </c>
      <c r="R3577" s="112" t="s">
        <v>224</v>
      </c>
    </row>
    <row r="3578" spans="17:18">
      <c r="Q3578" s="56" t="s">
        <v>311</v>
      </c>
      <c r="R3578" s="112" t="s">
        <v>225</v>
      </c>
    </row>
    <row r="3579" spans="17:18">
      <c r="Q3579" s="56" t="s">
        <v>311</v>
      </c>
      <c r="R3579" s="112" t="s">
        <v>226</v>
      </c>
    </row>
    <row r="3580" spans="17:18">
      <c r="Q3580" s="56" t="s">
        <v>311</v>
      </c>
      <c r="R3580" s="112" t="s">
        <v>227</v>
      </c>
    </row>
    <row r="3581" spans="17:18">
      <c r="Q3581" s="56" t="s">
        <v>311</v>
      </c>
      <c r="R3581" s="112" t="s">
        <v>228</v>
      </c>
    </row>
    <row r="3582" spans="17:18">
      <c r="Q3582" s="56" t="s">
        <v>311</v>
      </c>
      <c r="R3582" s="112" t="s">
        <v>229</v>
      </c>
    </row>
    <row r="3583" spans="17:18">
      <c r="Q3583" s="56" t="s">
        <v>311</v>
      </c>
      <c r="R3583" s="112" t="s">
        <v>230</v>
      </c>
    </row>
    <row r="3584" spans="17:18">
      <c r="Q3584" s="56" t="s">
        <v>311</v>
      </c>
      <c r="R3584" s="112" t="s">
        <v>231</v>
      </c>
    </row>
    <row r="3585" spans="17:18">
      <c r="Q3585" s="129" t="s">
        <v>310</v>
      </c>
      <c r="R3585" s="37" t="s">
        <v>34</v>
      </c>
    </row>
    <row r="3586" spans="17:18">
      <c r="Q3586" s="129" t="s">
        <v>310</v>
      </c>
      <c r="R3586" s="37" t="s">
        <v>33</v>
      </c>
    </row>
    <row r="3587" spans="17:18">
      <c r="Q3587" s="129" t="s">
        <v>310</v>
      </c>
      <c r="R3587" s="37" t="s">
        <v>35</v>
      </c>
    </row>
    <row r="3588" spans="17:18">
      <c r="Q3588" s="129" t="s">
        <v>310</v>
      </c>
      <c r="R3588" s="37" t="s">
        <v>36</v>
      </c>
    </row>
    <row r="3589" spans="17:18">
      <c r="Q3589" s="129" t="s">
        <v>310</v>
      </c>
      <c r="R3589" s="37" t="s">
        <v>37</v>
      </c>
    </row>
    <row r="3590" spans="17:18">
      <c r="Q3590" s="129" t="s">
        <v>310</v>
      </c>
      <c r="R3590" s="37" t="s">
        <v>38</v>
      </c>
    </row>
    <row r="3591" spans="17:18">
      <c r="Q3591" s="129" t="s">
        <v>310</v>
      </c>
      <c r="R3591" s="37" t="s">
        <v>39</v>
      </c>
    </row>
    <row r="3592" spans="17:18">
      <c r="Q3592" s="129" t="s">
        <v>310</v>
      </c>
      <c r="R3592" s="37" t="s">
        <v>40</v>
      </c>
    </row>
    <row r="3593" spans="17:18">
      <c r="Q3593" s="129" t="s">
        <v>310</v>
      </c>
      <c r="R3593" s="37" t="s">
        <v>41</v>
      </c>
    </row>
    <row r="3594" spans="17:18">
      <c r="Q3594" s="129" t="s">
        <v>310</v>
      </c>
      <c r="R3594" s="37" t="s">
        <v>42</v>
      </c>
    </row>
    <row r="3595" spans="17:18">
      <c r="Q3595" s="129" t="s">
        <v>310</v>
      </c>
      <c r="R3595" s="37" t="s">
        <v>43</v>
      </c>
    </row>
    <row r="3596" spans="17:18">
      <c r="Q3596" s="129" t="s">
        <v>310</v>
      </c>
      <c r="R3596" s="37" t="s">
        <v>44</v>
      </c>
    </row>
    <row r="3597" spans="17:18">
      <c r="Q3597" s="129" t="s">
        <v>310</v>
      </c>
      <c r="R3597" s="37" t="s">
        <v>45</v>
      </c>
    </row>
    <row r="3598" spans="17:18">
      <c r="Q3598" s="129" t="s">
        <v>310</v>
      </c>
      <c r="R3598" s="37" t="s">
        <v>46</v>
      </c>
    </row>
    <row r="3599" spans="17:18">
      <c r="Q3599" s="129" t="s">
        <v>310</v>
      </c>
      <c r="R3599" s="37" t="s">
        <v>47</v>
      </c>
    </row>
    <row r="3600" spans="17:18">
      <c r="Q3600" s="129" t="s">
        <v>310</v>
      </c>
      <c r="R3600" s="37" t="s">
        <v>48</v>
      </c>
    </row>
    <row r="3601" spans="17:18">
      <c r="Q3601" s="129" t="s">
        <v>310</v>
      </c>
      <c r="R3601" s="37" t="s">
        <v>49</v>
      </c>
    </row>
    <row r="3602" spans="17:18">
      <c r="Q3602" s="129" t="s">
        <v>310</v>
      </c>
      <c r="R3602" s="37" t="s">
        <v>50</v>
      </c>
    </row>
    <row r="3603" spans="17:18">
      <c r="Q3603" s="129" t="s">
        <v>310</v>
      </c>
      <c r="R3603" s="37" t="s">
        <v>51</v>
      </c>
    </row>
    <row r="3604" spans="17:18">
      <c r="Q3604" s="129" t="s">
        <v>310</v>
      </c>
      <c r="R3604" s="37" t="s">
        <v>52</v>
      </c>
    </row>
    <row r="3605" spans="17:18">
      <c r="Q3605" s="129" t="s">
        <v>310</v>
      </c>
      <c r="R3605" s="37" t="s">
        <v>53</v>
      </c>
    </row>
    <row r="3606" spans="17:18">
      <c r="Q3606" s="129" t="s">
        <v>310</v>
      </c>
      <c r="R3606" s="37" t="s">
        <v>54</v>
      </c>
    </row>
    <row r="3607" spans="17:18">
      <c r="Q3607" s="129" t="s">
        <v>310</v>
      </c>
      <c r="R3607" s="37" t="s">
        <v>55</v>
      </c>
    </row>
    <row r="3608" spans="17:18">
      <c r="Q3608" s="129" t="s">
        <v>310</v>
      </c>
      <c r="R3608" s="37" t="s">
        <v>56</v>
      </c>
    </row>
    <row r="3609" spans="17:18">
      <c r="Q3609" s="129" t="s">
        <v>310</v>
      </c>
      <c r="R3609" s="37" t="s">
        <v>57</v>
      </c>
    </row>
    <row r="3610" spans="17:18">
      <c r="Q3610" s="129" t="s">
        <v>310</v>
      </c>
      <c r="R3610" s="37" t="s">
        <v>58</v>
      </c>
    </row>
    <row r="3611" spans="17:18">
      <c r="Q3611" s="129" t="s">
        <v>310</v>
      </c>
      <c r="R3611" s="37" t="s">
        <v>59</v>
      </c>
    </row>
    <row r="3612" spans="17:18">
      <c r="Q3612" s="129" t="s">
        <v>310</v>
      </c>
      <c r="R3612" s="37" t="s">
        <v>60</v>
      </c>
    </row>
    <row r="3613" spans="17:18">
      <c r="Q3613" s="129" t="s">
        <v>310</v>
      </c>
      <c r="R3613" s="37" t="s">
        <v>61</v>
      </c>
    </row>
    <row r="3614" spans="17:18">
      <c r="Q3614" s="129" t="s">
        <v>310</v>
      </c>
      <c r="R3614" s="37" t="s">
        <v>62</v>
      </c>
    </row>
    <row r="3615" spans="17:18">
      <c r="Q3615" s="129" t="s">
        <v>310</v>
      </c>
      <c r="R3615" s="37" t="s">
        <v>63</v>
      </c>
    </row>
    <row r="3616" spans="17:18">
      <c r="Q3616" s="129" t="s">
        <v>310</v>
      </c>
      <c r="R3616" s="37" t="s">
        <v>64</v>
      </c>
    </row>
    <row r="3617" spans="17:18">
      <c r="Q3617" s="129" t="s">
        <v>310</v>
      </c>
      <c r="R3617" s="37" t="s">
        <v>65</v>
      </c>
    </row>
    <row r="3618" spans="17:18">
      <c r="Q3618" s="129" t="s">
        <v>310</v>
      </c>
      <c r="R3618" s="37" t="s">
        <v>66</v>
      </c>
    </row>
    <row r="3619" spans="17:18">
      <c r="Q3619" s="129" t="s">
        <v>310</v>
      </c>
      <c r="R3619" s="37" t="s">
        <v>67</v>
      </c>
    </row>
    <row r="3620" spans="17:18">
      <c r="Q3620" s="129" t="s">
        <v>310</v>
      </c>
      <c r="R3620" s="37" t="s">
        <v>68</v>
      </c>
    </row>
    <row r="3621" spans="17:18">
      <c r="Q3621" s="129" t="s">
        <v>310</v>
      </c>
      <c r="R3621" s="37" t="s">
        <v>69</v>
      </c>
    </row>
    <row r="3622" spans="17:18">
      <c r="Q3622" s="129" t="s">
        <v>310</v>
      </c>
      <c r="R3622" s="37" t="s">
        <v>70</v>
      </c>
    </row>
    <row r="3623" spans="17:18">
      <c r="Q3623" s="129" t="s">
        <v>310</v>
      </c>
      <c r="R3623" s="37" t="s">
        <v>71</v>
      </c>
    </row>
    <row r="3624" spans="17:18">
      <c r="Q3624" s="129" t="s">
        <v>310</v>
      </c>
      <c r="R3624" s="37" t="s">
        <v>72</v>
      </c>
    </row>
    <row r="3625" spans="17:18">
      <c r="Q3625" s="129" t="s">
        <v>310</v>
      </c>
      <c r="R3625" s="37" t="s">
        <v>73</v>
      </c>
    </row>
    <row r="3626" spans="17:18">
      <c r="Q3626" s="129" t="s">
        <v>310</v>
      </c>
      <c r="R3626" s="37" t="s">
        <v>74</v>
      </c>
    </row>
    <row r="3627" spans="17:18">
      <c r="Q3627" s="129" t="s">
        <v>310</v>
      </c>
      <c r="R3627" s="37" t="s">
        <v>75</v>
      </c>
    </row>
    <row r="3628" spans="17:18">
      <c r="Q3628" s="129" t="s">
        <v>310</v>
      </c>
      <c r="R3628" s="37" t="s">
        <v>76</v>
      </c>
    </row>
    <row r="3629" spans="17:18">
      <c r="Q3629" s="129" t="s">
        <v>310</v>
      </c>
      <c r="R3629" s="37" t="s">
        <v>77</v>
      </c>
    </row>
    <row r="3630" spans="17:18">
      <c r="Q3630" s="129" t="s">
        <v>310</v>
      </c>
      <c r="R3630" s="37" t="s">
        <v>78</v>
      </c>
    </row>
    <row r="3631" spans="17:18">
      <c r="Q3631" s="129" t="s">
        <v>310</v>
      </c>
      <c r="R3631" s="37" t="s">
        <v>79</v>
      </c>
    </row>
    <row r="3632" spans="17:18">
      <c r="Q3632" s="129" t="s">
        <v>310</v>
      </c>
      <c r="R3632" s="37" t="s">
        <v>80</v>
      </c>
    </row>
    <row r="3633" spans="17:18">
      <c r="Q3633" s="129" t="s">
        <v>310</v>
      </c>
      <c r="R3633" s="37" t="s">
        <v>81</v>
      </c>
    </row>
    <row r="3634" spans="17:18">
      <c r="Q3634" s="129" t="s">
        <v>310</v>
      </c>
      <c r="R3634" s="37" t="s">
        <v>83</v>
      </c>
    </row>
    <row r="3635" spans="17:18">
      <c r="Q3635" s="129" t="s">
        <v>310</v>
      </c>
      <c r="R3635" s="37" t="s">
        <v>84</v>
      </c>
    </row>
    <row r="3636" spans="17:18">
      <c r="Q3636" s="129" t="s">
        <v>310</v>
      </c>
      <c r="R3636" s="37" t="s">
        <v>85</v>
      </c>
    </row>
    <row r="3637" spans="17:18">
      <c r="Q3637" s="129" t="s">
        <v>310</v>
      </c>
      <c r="R3637" s="37" t="s">
        <v>86</v>
      </c>
    </row>
    <row r="3638" spans="17:18">
      <c r="Q3638" s="129" t="s">
        <v>310</v>
      </c>
      <c r="R3638" s="37" t="s">
        <v>87</v>
      </c>
    </row>
    <row r="3639" spans="17:18">
      <c r="Q3639" s="129" t="s">
        <v>310</v>
      </c>
      <c r="R3639" s="37" t="s">
        <v>88</v>
      </c>
    </row>
    <row r="3640" spans="17:18">
      <c r="Q3640" s="129" t="s">
        <v>310</v>
      </c>
      <c r="R3640" s="37" t="s">
        <v>89</v>
      </c>
    </row>
    <row r="3641" spans="17:18">
      <c r="Q3641" s="129" t="s">
        <v>310</v>
      </c>
      <c r="R3641" s="37" t="s">
        <v>90</v>
      </c>
    </row>
    <row r="3642" spans="17:18">
      <c r="Q3642" s="129" t="s">
        <v>310</v>
      </c>
      <c r="R3642" s="37" t="s">
        <v>91</v>
      </c>
    </row>
    <row r="3643" spans="17:18">
      <c r="Q3643" s="129" t="s">
        <v>310</v>
      </c>
      <c r="R3643" s="37" t="s">
        <v>82</v>
      </c>
    </row>
    <row r="3644" spans="17:18">
      <c r="Q3644" s="129" t="s">
        <v>310</v>
      </c>
      <c r="R3644" s="37" t="s">
        <v>92</v>
      </c>
    </row>
    <row r="3645" spans="17:18">
      <c r="Q3645" s="129" t="s">
        <v>310</v>
      </c>
      <c r="R3645" s="37" t="s">
        <v>93</v>
      </c>
    </row>
    <row r="3646" spans="17:18">
      <c r="Q3646" s="129" t="s">
        <v>310</v>
      </c>
      <c r="R3646" s="37" t="s">
        <v>235</v>
      </c>
    </row>
    <row r="3647" spans="17:18">
      <c r="Q3647" s="129" t="s">
        <v>310</v>
      </c>
      <c r="R3647" s="37" t="s">
        <v>95</v>
      </c>
    </row>
    <row r="3648" spans="17:18">
      <c r="Q3648" s="129" t="s">
        <v>310</v>
      </c>
      <c r="R3648" s="37" t="s">
        <v>96</v>
      </c>
    </row>
    <row r="3649" spans="17:18">
      <c r="Q3649" s="129" t="s">
        <v>310</v>
      </c>
      <c r="R3649" s="37" t="s">
        <v>97</v>
      </c>
    </row>
    <row r="3650" spans="17:18">
      <c r="Q3650" s="129" t="s">
        <v>310</v>
      </c>
      <c r="R3650" s="37" t="s">
        <v>98</v>
      </c>
    </row>
    <row r="3651" spans="17:18">
      <c r="Q3651" s="129" t="s">
        <v>310</v>
      </c>
      <c r="R3651" s="37" t="s">
        <v>99</v>
      </c>
    </row>
    <row r="3652" spans="17:18">
      <c r="Q3652" s="129" t="s">
        <v>310</v>
      </c>
      <c r="R3652" s="37" t="s">
        <v>100</v>
      </c>
    </row>
    <row r="3653" spans="17:18">
      <c r="Q3653" s="129" t="s">
        <v>310</v>
      </c>
      <c r="R3653" s="37" t="s">
        <v>101</v>
      </c>
    </row>
    <row r="3654" spans="17:18">
      <c r="Q3654" s="129" t="s">
        <v>310</v>
      </c>
      <c r="R3654" s="37" t="s">
        <v>102</v>
      </c>
    </row>
    <row r="3655" spans="17:18">
      <c r="Q3655" s="129" t="s">
        <v>310</v>
      </c>
      <c r="R3655" s="37" t="s">
        <v>103</v>
      </c>
    </row>
    <row r="3656" spans="17:18">
      <c r="Q3656" s="129" t="s">
        <v>310</v>
      </c>
      <c r="R3656" s="37" t="s">
        <v>104</v>
      </c>
    </row>
    <row r="3657" spans="17:18">
      <c r="Q3657" s="129" t="s">
        <v>310</v>
      </c>
      <c r="R3657" s="37" t="s">
        <v>105</v>
      </c>
    </row>
    <row r="3658" spans="17:18">
      <c r="Q3658" s="129" t="s">
        <v>310</v>
      </c>
      <c r="R3658" s="37" t="s">
        <v>106</v>
      </c>
    </row>
    <row r="3659" spans="17:18">
      <c r="Q3659" s="129" t="s">
        <v>310</v>
      </c>
      <c r="R3659" s="37" t="s">
        <v>107</v>
      </c>
    </row>
    <row r="3660" spans="17:18">
      <c r="Q3660" s="129" t="s">
        <v>310</v>
      </c>
      <c r="R3660" s="37" t="s">
        <v>108</v>
      </c>
    </row>
    <row r="3661" spans="17:18">
      <c r="Q3661" s="129" t="s">
        <v>310</v>
      </c>
      <c r="R3661" s="37" t="s">
        <v>109</v>
      </c>
    </row>
    <row r="3662" spans="17:18">
      <c r="Q3662" s="129" t="s">
        <v>310</v>
      </c>
      <c r="R3662" s="37" t="s">
        <v>110</v>
      </c>
    </row>
    <row r="3663" spans="17:18">
      <c r="Q3663" s="129" t="s">
        <v>310</v>
      </c>
      <c r="R3663" s="37" t="s">
        <v>111</v>
      </c>
    </row>
    <row r="3664" spans="17:18">
      <c r="Q3664" s="129" t="s">
        <v>310</v>
      </c>
      <c r="R3664" s="37" t="s">
        <v>112</v>
      </c>
    </row>
    <row r="3665" spans="17:18">
      <c r="Q3665" s="129" t="s">
        <v>310</v>
      </c>
      <c r="R3665" s="37" t="s">
        <v>113</v>
      </c>
    </row>
    <row r="3666" spans="17:18">
      <c r="Q3666" s="129" t="s">
        <v>310</v>
      </c>
      <c r="R3666" s="37" t="s">
        <v>114</v>
      </c>
    </row>
    <row r="3667" spans="17:18">
      <c r="Q3667" s="129" t="s">
        <v>310</v>
      </c>
      <c r="R3667" s="37" t="s">
        <v>115</v>
      </c>
    </row>
    <row r="3668" spans="17:18">
      <c r="Q3668" s="129" t="s">
        <v>310</v>
      </c>
      <c r="R3668" s="37" t="s">
        <v>116</v>
      </c>
    </row>
    <row r="3669" spans="17:18">
      <c r="Q3669" s="129" t="s">
        <v>310</v>
      </c>
      <c r="R3669" s="37" t="s">
        <v>117</v>
      </c>
    </row>
    <row r="3670" spans="17:18">
      <c r="Q3670" s="129" t="s">
        <v>310</v>
      </c>
      <c r="R3670" s="37" t="s">
        <v>118</v>
      </c>
    </row>
    <row r="3671" spans="17:18">
      <c r="Q3671" s="129" t="s">
        <v>310</v>
      </c>
      <c r="R3671" s="37" t="s">
        <v>119</v>
      </c>
    </row>
    <row r="3672" spans="17:18">
      <c r="Q3672" s="129" t="s">
        <v>310</v>
      </c>
      <c r="R3672" s="37" t="s">
        <v>120</v>
      </c>
    </row>
    <row r="3673" spans="17:18">
      <c r="Q3673" s="129" t="s">
        <v>310</v>
      </c>
      <c r="R3673" s="37" t="s">
        <v>121</v>
      </c>
    </row>
    <row r="3674" spans="17:18">
      <c r="Q3674" s="129" t="s">
        <v>310</v>
      </c>
      <c r="R3674" s="37" t="s">
        <v>122</v>
      </c>
    </row>
    <row r="3675" spans="17:18">
      <c r="Q3675" s="129" t="s">
        <v>310</v>
      </c>
      <c r="R3675" s="37" t="s">
        <v>123</v>
      </c>
    </row>
    <row r="3676" spans="17:18">
      <c r="Q3676" s="129" t="s">
        <v>310</v>
      </c>
      <c r="R3676" s="37" t="s">
        <v>124</v>
      </c>
    </row>
    <row r="3677" spans="17:18">
      <c r="Q3677" s="129" t="s">
        <v>310</v>
      </c>
      <c r="R3677" s="37" t="s">
        <v>125</v>
      </c>
    </row>
    <row r="3678" spans="17:18">
      <c r="Q3678" s="129" t="s">
        <v>310</v>
      </c>
      <c r="R3678" s="37" t="s">
        <v>126</v>
      </c>
    </row>
    <row r="3679" spans="17:18">
      <c r="Q3679" s="129" t="s">
        <v>310</v>
      </c>
      <c r="R3679" s="37" t="s">
        <v>127</v>
      </c>
    </row>
    <row r="3680" spans="17:18">
      <c r="Q3680" s="129" t="s">
        <v>310</v>
      </c>
      <c r="R3680" s="37" t="s">
        <v>128</v>
      </c>
    </row>
    <row r="3681" spans="17:18">
      <c r="Q3681" s="129" t="s">
        <v>310</v>
      </c>
      <c r="R3681" s="37" t="s">
        <v>129</v>
      </c>
    </row>
    <row r="3682" spans="17:18">
      <c r="Q3682" s="129" t="s">
        <v>310</v>
      </c>
      <c r="R3682" s="37" t="s">
        <v>130</v>
      </c>
    </row>
    <row r="3683" spans="17:18">
      <c r="Q3683" s="129" t="s">
        <v>310</v>
      </c>
      <c r="R3683" s="37" t="s">
        <v>131</v>
      </c>
    </row>
    <row r="3684" spans="17:18">
      <c r="Q3684" s="129" t="s">
        <v>310</v>
      </c>
      <c r="R3684" s="37" t="s">
        <v>132</v>
      </c>
    </row>
    <row r="3685" spans="17:18">
      <c r="Q3685" s="129" t="s">
        <v>310</v>
      </c>
      <c r="R3685" s="37" t="s">
        <v>133</v>
      </c>
    </row>
    <row r="3686" spans="17:18">
      <c r="Q3686" s="129" t="s">
        <v>310</v>
      </c>
      <c r="R3686" s="37" t="s">
        <v>134</v>
      </c>
    </row>
    <row r="3687" spans="17:18">
      <c r="Q3687" s="129" t="s">
        <v>310</v>
      </c>
      <c r="R3687" s="37" t="s">
        <v>135</v>
      </c>
    </row>
    <row r="3688" spans="17:18">
      <c r="Q3688" s="129" t="s">
        <v>310</v>
      </c>
      <c r="R3688" s="37" t="s">
        <v>136</v>
      </c>
    </row>
    <row r="3689" spans="17:18">
      <c r="Q3689" s="129" t="s">
        <v>310</v>
      </c>
      <c r="R3689" s="37" t="s">
        <v>137</v>
      </c>
    </row>
    <row r="3690" spans="17:18">
      <c r="Q3690" s="129" t="s">
        <v>310</v>
      </c>
      <c r="R3690" s="37" t="s">
        <v>138</v>
      </c>
    </row>
    <row r="3691" spans="17:18">
      <c r="Q3691" s="129" t="s">
        <v>310</v>
      </c>
      <c r="R3691" s="37" t="s">
        <v>139</v>
      </c>
    </row>
    <row r="3692" spans="17:18">
      <c r="Q3692" s="129" t="s">
        <v>310</v>
      </c>
      <c r="R3692" s="37" t="s">
        <v>140</v>
      </c>
    </row>
    <row r="3693" spans="17:18">
      <c r="Q3693" s="129" t="s">
        <v>310</v>
      </c>
      <c r="R3693" s="37" t="s">
        <v>141</v>
      </c>
    </row>
    <row r="3694" spans="17:18">
      <c r="Q3694" s="129" t="s">
        <v>310</v>
      </c>
      <c r="R3694" s="37" t="s">
        <v>142</v>
      </c>
    </row>
    <row r="3695" spans="17:18">
      <c r="Q3695" s="129" t="s">
        <v>310</v>
      </c>
      <c r="R3695" s="37" t="s">
        <v>143</v>
      </c>
    </row>
    <row r="3696" spans="17:18">
      <c r="Q3696" s="129" t="s">
        <v>310</v>
      </c>
      <c r="R3696" s="37" t="s">
        <v>144</v>
      </c>
    </row>
    <row r="3697" spans="17:18">
      <c r="Q3697" s="129" t="s">
        <v>310</v>
      </c>
      <c r="R3697" s="37" t="s">
        <v>145</v>
      </c>
    </row>
    <row r="3698" spans="17:18">
      <c r="Q3698" s="129" t="s">
        <v>310</v>
      </c>
      <c r="R3698" s="37" t="s">
        <v>146</v>
      </c>
    </row>
    <row r="3699" spans="17:18">
      <c r="Q3699" s="129" t="s">
        <v>310</v>
      </c>
      <c r="R3699" s="37" t="s">
        <v>147</v>
      </c>
    </row>
    <row r="3700" spans="17:18">
      <c r="Q3700" s="129" t="s">
        <v>310</v>
      </c>
      <c r="R3700" s="37" t="s">
        <v>148</v>
      </c>
    </row>
    <row r="3701" spans="17:18">
      <c r="Q3701" s="129" t="s">
        <v>310</v>
      </c>
      <c r="R3701" s="37" t="s">
        <v>149</v>
      </c>
    </row>
    <row r="3702" spans="17:18">
      <c r="Q3702" s="129" t="s">
        <v>310</v>
      </c>
      <c r="R3702" s="37" t="s">
        <v>150</v>
      </c>
    </row>
    <row r="3703" spans="17:18">
      <c r="Q3703" s="129" t="s">
        <v>310</v>
      </c>
      <c r="R3703" s="37" t="s">
        <v>151</v>
      </c>
    </row>
    <row r="3704" spans="17:18">
      <c r="Q3704" s="129" t="s">
        <v>310</v>
      </c>
      <c r="R3704" s="37" t="s">
        <v>152</v>
      </c>
    </row>
    <row r="3705" spans="17:18">
      <c r="Q3705" s="129" t="s">
        <v>310</v>
      </c>
      <c r="R3705" s="37" t="s">
        <v>153</v>
      </c>
    </row>
    <row r="3706" spans="17:18">
      <c r="Q3706" s="129" t="s">
        <v>310</v>
      </c>
      <c r="R3706" s="37" t="s">
        <v>154</v>
      </c>
    </row>
    <row r="3707" spans="17:18">
      <c r="Q3707" s="129" t="s">
        <v>310</v>
      </c>
      <c r="R3707" s="37" t="s">
        <v>155</v>
      </c>
    </row>
    <row r="3708" spans="17:18">
      <c r="Q3708" s="129" t="s">
        <v>310</v>
      </c>
      <c r="R3708" s="37" t="s">
        <v>156</v>
      </c>
    </row>
    <row r="3709" spans="17:18">
      <c r="Q3709" s="129" t="s">
        <v>310</v>
      </c>
      <c r="R3709" s="37" t="s">
        <v>157</v>
      </c>
    </row>
    <row r="3710" spans="17:18">
      <c r="Q3710" s="129" t="s">
        <v>310</v>
      </c>
      <c r="R3710" s="37" t="s">
        <v>158</v>
      </c>
    </row>
    <row r="3711" spans="17:18">
      <c r="Q3711" s="129" t="s">
        <v>310</v>
      </c>
      <c r="R3711" s="37" t="s">
        <v>159</v>
      </c>
    </row>
    <row r="3712" spans="17:18">
      <c r="Q3712" s="129" t="s">
        <v>310</v>
      </c>
      <c r="R3712" s="37" t="s">
        <v>160</v>
      </c>
    </row>
    <row r="3713" spans="17:18">
      <c r="Q3713" s="129" t="s">
        <v>310</v>
      </c>
      <c r="R3713" s="37" t="s">
        <v>161</v>
      </c>
    </row>
    <row r="3714" spans="17:18">
      <c r="Q3714" s="129" t="s">
        <v>310</v>
      </c>
      <c r="R3714" s="37" t="s">
        <v>162</v>
      </c>
    </row>
    <row r="3715" spans="17:18">
      <c r="Q3715" s="129" t="s">
        <v>310</v>
      </c>
      <c r="R3715" s="37" t="s">
        <v>163</v>
      </c>
    </row>
    <row r="3716" spans="17:18">
      <c r="Q3716" s="129" t="s">
        <v>310</v>
      </c>
      <c r="R3716" s="37" t="s">
        <v>164</v>
      </c>
    </row>
    <row r="3717" spans="17:18">
      <c r="Q3717" s="129" t="s">
        <v>310</v>
      </c>
      <c r="R3717" s="37" t="s">
        <v>165</v>
      </c>
    </row>
    <row r="3718" spans="17:18">
      <c r="Q3718" s="129" t="s">
        <v>310</v>
      </c>
      <c r="R3718" s="37" t="s">
        <v>166</v>
      </c>
    </row>
    <row r="3719" spans="17:18">
      <c r="Q3719" s="129" t="s">
        <v>310</v>
      </c>
      <c r="R3719" s="37" t="s">
        <v>167</v>
      </c>
    </row>
    <row r="3720" spans="17:18">
      <c r="Q3720" s="129" t="s">
        <v>310</v>
      </c>
      <c r="R3720" s="37" t="s">
        <v>168</v>
      </c>
    </row>
    <row r="3721" spans="17:18">
      <c r="Q3721" s="129" t="s">
        <v>310</v>
      </c>
      <c r="R3721" s="37" t="s">
        <v>169</v>
      </c>
    </row>
    <row r="3722" spans="17:18">
      <c r="Q3722" s="129" t="s">
        <v>310</v>
      </c>
      <c r="R3722" s="37" t="s">
        <v>170</v>
      </c>
    </row>
    <row r="3723" spans="17:18">
      <c r="Q3723" s="129" t="s">
        <v>310</v>
      </c>
      <c r="R3723" s="37" t="s">
        <v>171</v>
      </c>
    </row>
    <row r="3724" spans="17:18">
      <c r="Q3724" s="129" t="s">
        <v>310</v>
      </c>
      <c r="R3724" s="37" t="s">
        <v>172</v>
      </c>
    </row>
    <row r="3725" spans="17:18">
      <c r="Q3725" s="129" t="s">
        <v>310</v>
      </c>
      <c r="R3725" s="37" t="s">
        <v>173</v>
      </c>
    </row>
    <row r="3726" spans="17:18">
      <c r="Q3726" s="129" t="s">
        <v>310</v>
      </c>
      <c r="R3726" s="37" t="s">
        <v>174</v>
      </c>
    </row>
    <row r="3727" spans="17:18">
      <c r="Q3727" s="129" t="s">
        <v>310</v>
      </c>
      <c r="R3727" s="37" t="s">
        <v>175</v>
      </c>
    </row>
    <row r="3728" spans="17:18">
      <c r="Q3728" s="129" t="s">
        <v>310</v>
      </c>
      <c r="R3728" s="37" t="s">
        <v>176</v>
      </c>
    </row>
    <row r="3729" spans="17:18">
      <c r="Q3729" s="129" t="s">
        <v>310</v>
      </c>
      <c r="R3729" s="37" t="s">
        <v>177</v>
      </c>
    </row>
    <row r="3730" spans="17:18">
      <c r="Q3730" s="129" t="s">
        <v>310</v>
      </c>
      <c r="R3730" s="37" t="s">
        <v>178</v>
      </c>
    </row>
    <row r="3731" spans="17:18">
      <c r="Q3731" s="129" t="s">
        <v>310</v>
      </c>
      <c r="R3731" s="37" t="s">
        <v>179</v>
      </c>
    </row>
    <row r="3732" spans="17:18">
      <c r="Q3732" s="129" t="s">
        <v>310</v>
      </c>
      <c r="R3732" s="37" t="s">
        <v>180</v>
      </c>
    </row>
    <row r="3733" spans="17:18">
      <c r="Q3733" s="129" t="s">
        <v>310</v>
      </c>
      <c r="R3733" s="37" t="s">
        <v>181</v>
      </c>
    </row>
    <row r="3734" spans="17:18">
      <c r="Q3734" s="129" t="s">
        <v>310</v>
      </c>
      <c r="R3734" s="37" t="s">
        <v>182</v>
      </c>
    </row>
    <row r="3735" spans="17:18">
      <c r="Q3735" s="129" t="s">
        <v>310</v>
      </c>
      <c r="R3735" s="37" t="s">
        <v>183</v>
      </c>
    </row>
    <row r="3736" spans="17:18">
      <c r="Q3736" s="129" t="s">
        <v>310</v>
      </c>
      <c r="R3736" s="37" t="s">
        <v>184</v>
      </c>
    </row>
    <row r="3737" spans="17:18">
      <c r="Q3737" s="129" t="s">
        <v>310</v>
      </c>
      <c r="R3737" s="37" t="s">
        <v>185</v>
      </c>
    </row>
    <row r="3738" spans="17:18">
      <c r="Q3738" s="129" t="s">
        <v>310</v>
      </c>
      <c r="R3738" s="37" t="s">
        <v>186</v>
      </c>
    </row>
    <row r="3739" spans="17:18">
      <c r="Q3739" s="129" t="s">
        <v>310</v>
      </c>
      <c r="R3739" s="37" t="s">
        <v>187</v>
      </c>
    </row>
    <row r="3740" spans="17:18">
      <c r="Q3740" s="129" t="s">
        <v>310</v>
      </c>
      <c r="R3740" s="37" t="s">
        <v>188</v>
      </c>
    </row>
    <row r="3741" spans="17:18">
      <c r="Q3741" s="129" t="s">
        <v>310</v>
      </c>
      <c r="R3741" s="37" t="s">
        <v>189</v>
      </c>
    </row>
    <row r="3742" spans="17:18">
      <c r="Q3742" s="129" t="s">
        <v>310</v>
      </c>
      <c r="R3742" s="37" t="s">
        <v>190</v>
      </c>
    </row>
    <row r="3743" spans="17:18">
      <c r="Q3743" s="129" t="s">
        <v>310</v>
      </c>
      <c r="R3743" s="37" t="s">
        <v>191</v>
      </c>
    </row>
    <row r="3744" spans="17:18">
      <c r="Q3744" s="129" t="s">
        <v>310</v>
      </c>
      <c r="R3744" s="37" t="s">
        <v>192</v>
      </c>
    </row>
    <row r="3745" spans="17:18">
      <c r="Q3745" s="129" t="s">
        <v>310</v>
      </c>
      <c r="R3745" s="37" t="s">
        <v>193</v>
      </c>
    </row>
    <row r="3746" spans="17:18">
      <c r="Q3746" s="129" t="s">
        <v>310</v>
      </c>
      <c r="R3746" s="37" t="s">
        <v>194</v>
      </c>
    </row>
    <row r="3747" spans="17:18">
      <c r="Q3747" s="129" t="s">
        <v>310</v>
      </c>
      <c r="R3747" s="37" t="s">
        <v>195</v>
      </c>
    </row>
    <row r="3748" spans="17:18">
      <c r="Q3748" s="129" t="s">
        <v>310</v>
      </c>
      <c r="R3748" s="37" t="s">
        <v>196</v>
      </c>
    </row>
    <row r="3749" spans="17:18">
      <c r="Q3749" s="129" t="s">
        <v>310</v>
      </c>
      <c r="R3749" s="37" t="s">
        <v>197</v>
      </c>
    </row>
    <row r="3750" spans="17:18">
      <c r="Q3750" s="129" t="s">
        <v>310</v>
      </c>
      <c r="R3750" s="37" t="s">
        <v>198</v>
      </c>
    </row>
    <row r="3751" spans="17:18">
      <c r="Q3751" s="129" t="s">
        <v>310</v>
      </c>
      <c r="R3751" s="37" t="s">
        <v>199</v>
      </c>
    </row>
    <row r="3752" spans="17:18">
      <c r="Q3752" s="129" t="s">
        <v>310</v>
      </c>
      <c r="R3752" s="37" t="s">
        <v>200</v>
      </c>
    </row>
    <row r="3753" spans="17:18">
      <c r="Q3753" s="129" t="s">
        <v>310</v>
      </c>
      <c r="R3753" s="37" t="s">
        <v>201</v>
      </c>
    </row>
    <row r="3754" spans="17:18">
      <c r="Q3754" s="129" t="s">
        <v>310</v>
      </c>
      <c r="R3754" s="37" t="s">
        <v>202</v>
      </c>
    </row>
    <row r="3755" spans="17:18">
      <c r="Q3755" s="129" t="s">
        <v>310</v>
      </c>
      <c r="R3755" s="37" t="s">
        <v>203</v>
      </c>
    </row>
    <row r="3756" spans="17:18">
      <c r="Q3756" s="129" t="s">
        <v>310</v>
      </c>
      <c r="R3756" s="37" t="s">
        <v>204</v>
      </c>
    </row>
    <row r="3757" spans="17:18">
      <c r="Q3757" s="129" t="s">
        <v>310</v>
      </c>
      <c r="R3757" s="37" t="s">
        <v>205</v>
      </c>
    </row>
    <row r="3758" spans="17:18">
      <c r="Q3758" s="129" t="s">
        <v>310</v>
      </c>
      <c r="R3758" s="37" t="s">
        <v>206</v>
      </c>
    </row>
    <row r="3759" spans="17:18">
      <c r="Q3759" s="129" t="s">
        <v>310</v>
      </c>
      <c r="R3759" s="37" t="s">
        <v>207</v>
      </c>
    </row>
    <row r="3760" spans="17:18">
      <c r="Q3760" s="129" t="s">
        <v>310</v>
      </c>
      <c r="R3760" s="37" t="s">
        <v>208</v>
      </c>
    </row>
    <row r="3761" spans="17:18">
      <c r="Q3761" s="129" t="s">
        <v>310</v>
      </c>
      <c r="R3761" s="37" t="s">
        <v>209</v>
      </c>
    </row>
    <row r="3762" spans="17:18">
      <c r="Q3762" s="129" t="s">
        <v>310</v>
      </c>
      <c r="R3762" s="37" t="s">
        <v>210</v>
      </c>
    </row>
    <row r="3763" spans="17:18">
      <c r="Q3763" s="129" t="s">
        <v>310</v>
      </c>
      <c r="R3763" s="37" t="s">
        <v>211</v>
      </c>
    </row>
    <row r="3764" spans="17:18">
      <c r="Q3764" s="129" t="s">
        <v>310</v>
      </c>
      <c r="R3764" s="37" t="s">
        <v>212</v>
      </c>
    </row>
    <row r="3765" spans="17:18">
      <c r="Q3765" s="129" t="s">
        <v>310</v>
      </c>
      <c r="R3765" s="37" t="s">
        <v>213</v>
      </c>
    </row>
    <row r="3766" spans="17:18">
      <c r="Q3766" s="129" t="s">
        <v>310</v>
      </c>
      <c r="R3766" s="37" t="s">
        <v>214</v>
      </c>
    </row>
    <row r="3767" spans="17:18">
      <c r="Q3767" s="129" t="s">
        <v>310</v>
      </c>
      <c r="R3767" s="37" t="s">
        <v>215</v>
      </c>
    </row>
    <row r="3768" spans="17:18">
      <c r="Q3768" s="129" t="s">
        <v>310</v>
      </c>
      <c r="R3768" s="37" t="s">
        <v>216</v>
      </c>
    </row>
    <row r="3769" spans="17:18">
      <c r="Q3769" s="129" t="s">
        <v>310</v>
      </c>
      <c r="R3769" s="37" t="s">
        <v>217</v>
      </c>
    </row>
    <row r="3770" spans="17:18">
      <c r="Q3770" s="129" t="s">
        <v>310</v>
      </c>
      <c r="R3770" s="37" t="s">
        <v>218</v>
      </c>
    </row>
    <row r="3771" spans="17:18">
      <c r="Q3771" s="129" t="s">
        <v>310</v>
      </c>
      <c r="R3771" s="37" t="s">
        <v>219</v>
      </c>
    </row>
    <row r="3772" spans="17:18">
      <c r="Q3772" s="129" t="s">
        <v>310</v>
      </c>
      <c r="R3772" s="37" t="s">
        <v>220</v>
      </c>
    </row>
    <row r="3773" spans="17:18">
      <c r="Q3773" s="129" t="s">
        <v>310</v>
      </c>
      <c r="R3773" s="37" t="s">
        <v>221</v>
      </c>
    </row>
    <row r="3774" spans="17:18">
      <c r="Q3774" s="129" t="s">
        <v>310</v>
      </c>
      <c r="R3774" s="37" t="s">
        <v>222</v>
      </c>
    </row>
    <row r="3775" spans="17:18">
      <c r="Q3775" s="129" t="s">
        <v>310</v>
      </c>
      <c r="R3775" s="37" t="s">
        <v>223</v>
      </c>
    </row>
    <row r="3776" spans="17:18">
      <c r="Q3776" s="129" t="s">
        <v>310</v>
      </c>
      <c r="R3776" s="37" t="s">
        <v>224</v>
      </c>
    </row>
    <row r="3777" spans="17:18">
      <c r="Q3777" s="129" t="s">
        <v>310</v>
      </c>
      <c r="R3777" s="37" t="s">
        <v>225</v>
      </c>
    </row>
    <row r="3778" spans="17:18">
      <c r="Q3778" s="129" t="s">
        <v>310</v>
      </c>
      <c r="R3778" s="37" t="s">
        <v>226</v>
      </c>
    </row>
    <row r="3779" spans="17:18">
      <c r="Q3779" s="129" t="s">
        <v>310</v>
      </c>
      <c r="R3779" s="37" t="s">
        <v>227</v>
      </c>
    </row>
    <row r="3780" spans="17:18">
      <c r="Q3780" s="129" t="s">
        <v>310</v>
      </c>
      <c r="R3780" s="37" t="s">
        <v>228</v>
      </c>
    </row>
    <row r="3781" spans="17:18">
      <c r="Q3781" s="129" t="s">
        <v>310</v>
      </c>
      <c r="R3781" s="37" t="s">
        <v>229</v>
      </c>
    </row>
    <row r="3782" spans="17:18">
      <c r="Q3782" s="129" t="s">
        <v>310</v>
      </c>
      <c r="R3782" s="37" t="s">
        <v>230</v>
      </c>
    </row>
    <row r="3783" spans="17:18">
      <c r="Q3783" s="129" t="s">
        <v>310</v>
      </c>
      <c r="R3783" s="37" t="s">
        <v>231</v>
      </c>
    </row>
    <row r="3784" spans="17:18">
      <c r="Q3784" s="56" t="s">
        <v>312</v>
      </c>
      <c r="R3784" s="112" t="s">
        <v>34</v>
      </c>
    </row>
    <row r="3785" spans="17:18">
      <c r="Q3785" s="56" t="s">
        <v>312</v>
      </c>
      <c r="R3785" s="112" t="s">
        <v>33</v>
      </c>
    </row>
    <row r="3786" spans="17:18">
      <c r="Q3786" s="56" t="s">
        <v>312</v>
      </c>
      <c r="R3786" s="112" t="s">
        <v>35</v>
      </c>
    </row>
    <row r="3787" spans="17:18">
      <c r="Q3787" s="56" t="s">
        <v>312</v>
      </c>
      <c r="R3787" s="112" t="s">
        <v>36</v>
      </c>
    </row>
    <row r="3788" spans="17:18">
      <c r="Q3788" s="56" t="s">
        <v>312</v>
      </c>
      <c r="R3788" s="112" t="s">
        <v>37</v>
      </c>
    </row>
    <row r="3789" spans="17:18">
      <c r="Q3789" s="56" t="s">
        <v>312</v>
      </c>
      <c r="R3789" s="112" t="s">
        <v>38</v>
      </c>
    </row>
    <row r="3790" spans="17:18">
      <c r="Q3790" s="56" t="s">
        <v>312</v>
      </c>
      <c r="R3790" s="112" t="s">
        <v>39</v>
      </c>
    </row>
    <row r="3791" spans="17:18">
      <c r="Q3791" s="56" t="s">
        <v>312</v>
      </c>
      <c r="R3791" s="112" t="s">
        <v>40</v>
      </c>
    </row>
    <row r="3792" spans="17:18">
      <c r="Q3792" s="56" t="s">
        <v>312</v>
      </c>
      <c r="R3792" s="112" t="s">
        <v>41</v>
      </c>
    </row>
    <row r="3793" spans="17:18">
      <c r="Q3793" s="56" t="s">
        <v>312</v>
      </c>
      <c r="R3793" s="112" t="s">
        <v>42</v>
      </c>
    </row>
    <row r="3794" spans="17:18">
      <c r="Q3794" s="56" t="s">
        <v>312</v>
      </c>
      <c r="R3794" s="112" t="s">
        <v>43</v>
      </c>
    </row>
    <row r="3795" spans="17:18">
      <c r="Q3795" s="56" t="s">
        <v>312</v>
      </c>
      <c r="R3795" s="112" t="s">
        <v>44</v>
      </c>
    </row>
    <row r="3796" spans="17:18">
      <c r="Q3796" s="56" t="s">
        <v>312</v>
      </c>
      <c r="R3796" s="112" t="s">
        <v>45</v>
      </c>
    </row>
    <row r="3797" spans="17:18">
      <c r="Q3797" s="56" t="s">
        <v>312</v>
      </c>
      <c r="R3797" s="112" t="s">
        <v>46</v>
      </c>
    </row>
    <row r="3798" spans="17:18">
      <c r="Q3798" s="56" t="s">
        <v>312</v>
      </c>
      <c r="R3798" s="112" t="s">
        <v>47</v>
      </c>
    </row>
    <row r="3799" spans="17:18">
      <c r="Q3799" s="56" t="s">
        <v>312</v>
      </c>
      <c r="R3799" s="112" t="s">
        <v>48</v>
      </c>
    </row>
    <row r="3800" spans="17:18">
      <c r="Q3800" s="56" t="s">
        <v>312</v>
      </c>
      <c r="R3800" s="112" t="s">
        <v>49</v>
      </c>
    </row>
    <row r="3801" spans="17:18">
      <c r="Q3801" s="56" t="s">
        <v>312</v>
      </c>
      <c r="R3801" s="112" t="s">
        <v>50</v>
      </c>
    </row>
    <row r="3802" spans="17:18">
      <c r="Q3802" s="56" t="s">
        <v>312</v>
      </c>
      <c r="R3802" s="112" t="s">
        <v>51</v>
      </c>
    </row>
    <row r="3803" spans="17:18">
      <c r="Q3803" s="56" t="s">
        <v>312</v>
      </c>
      <c r="R3803" s="112" t="s">
        <v>52</v>
      </c>
    </row>
    <row r="3804" spans="17:18">
      <c r="Q3804" s="56" t="s">
        <v>312</v>
      </c>
      <c r="R3804" s="112" t="s">
        <v>53</v>
      </c>
    </row>
    <row r="3805" spans="17:18">
      <c r="Q3805" s="56" t="s">
        <v>312</v>
      </c>
      <c r="R3805" s="112" t="s">
        <v>54</v>
      </c>
    </row>
    <row r="3806" spans="17:18">
      <c r="Q3806" s="56" t="s">
        <v>312</v>
      </c>
      <c r="R3806" s="112" t="s">
        <v>55</v>
      </c>
    </row>
    <row r="3807" spans="17:18">
      <c r="Q3807" s="56" t="s">
        <v>312</v>
      </c>
      <c r="R3807" s="112" t="s">
        <v>56</v>
      </c>
    </row>
    <row r="3808" spans="17:18">
      <c r="Q3808" s="56" t="s">
        <v>312</v>
      </c>
      <c r="R3808" s="112" t="s">
        <v>57</v>
      </c>
    </row>
    <row r="3809" spans="17:18">
      <c r="Q3809" s="56" t="s">
        <v>312</v>
      </c>
      <c r="R3809" s="112" t="s">
        <v>58</v>
      </c>
    </row>
    <row r="3810" spans="17:18">
      <c r="Q3810" s="56" t="s">
        <v>312</v>
      </c>
      <c r="R3810" s="112" t="s">
        <v>59</v>
      </c>
    </row>
    <row r="3811" spans="17:18">
      <c r="Q3811" s="56" t="s">
        <v>312</v>
      </c>
      <c r="R3811" s="112" t="s">
        <v>60</v>
      </c>
    </row>
    <row r="3812" spans="17:18">
      <c r="Q3812" s="56" t="s">
        <v>312</v>
      </c>
      <c r="R3812" s="112" t="s">
        <v>61</v>
      </c>
    </row>
    <row r="3813" spans="17:18">
      <c r="Q3813" s="56" t="s">
        <v>312</v>
      </c>
      <c r="R3813" s="112" t="s">
        <v>62</v>
      </c>
    </row>
    <row r="3814" spans="17:18">
      <c r="Q3814" s="56" t="s">
        <v>312</v>
      </c>
      <c r="R3814" s="112" t="s">
        <v>63</v>
      </c>
    </row>
    <row r="3815" spans="17:18">
      <c r="Q3815" s="56" t="s">
        <v>312</v>
      </c>
      <c r="R3815" s="112" t="s">
        <v>64</v>
      </c>
    </row>
    <row r="3816" spans="17:18">
      <c r="Q3816" s="56" t="s">
        <v>312</v>
      </c>
      <c r="R3816" s="112" t="s">
        <v>65</v>
      </c>
    </row>
    <row r="3817" spans="17:18">
      <c r="Q3817" s="56" t="s">
        <v>312</v>
      </c>
      <c r="R3817" s="112" t="s">
        <v>66</v>
      </c>
    </row>
    <row r="3818" spans="17:18">
      <c r="Q3818" s="56" t="s">
        <v>312</v>
      </c>
      <c r="R3818" s="112" t="s">
        <v>67</v>
      </c>
    </row>
    <row r="3819" spans="17:18">
      <c r="Q3819" s="56" t="s">
        <v>312</v>
      </c>
      <c r="R3819" s="112" t="s">
        <v>68</v>
      </c>
    </row>
    <row r="3820" spans="17:18">
      <c r="Q3820" s="56" t="s">
        <v>312</v>
      </c>
      <c r="R3820" s="112" t="s">
        <v>69</v>
      </c>
    </row>
    <row r="3821" spans="17:18">
      <c r="Q3821" s="56" t="s">
        <v>312</v>
      </c>
      <c r="R3821" s="112" t="s">
        <v>70</v>
      </c>
    </row>
    <row r="3822" spans="17:18">
      <c r="Q3822" s="56" t="s">
        <v>312</v>
      </c>
      <c r="R3822" s="112" t="s">
        <v>71</v>
      </c>
    </row>
    <row r="3823" spans="17:18">
      <c r="Q3823" s="56" t="s">
        <v>312</v>
      </c>
      <c r="R3823" s="112" t="s">
        <v>72</v>
      </c>
    </row>
    <row r="3824" spans="17:18">
      <c r="Q3824" s="56" t="s">
        <v>312</v>
      </c>
      <c r="R3824" s="112" t="s">
        <v>73</v>
      </c>
    </row>
    <row r="3825" spans="17:18">
      <c r="Q3825" s="56" t="s">
        <v>312</v>
      </c>
      <c r="R3825" s="112" t="s">
        <v>74</v>
      </c>
    </row>
    <row r="3826" spans="17:18">
      <c r="Q3826" s="56" t="s">
        <v>312</v>
      </c>
      <c r="R3826" s="112" t="s">
        <v>75</v>
      </c>
    </row>
    <row r="3827" spans="17:18">
      <c r="Q3827" s="56" t="s">
        <v>312</v>
      </c>
      <c r="R3827" s="112" t="s">
        <v>76</v>
      </c>
    </row>
    <row r="3828" spans="17:18">
      <c r="Q3828" s="56" t="s">
        <v>312</v>
      </c>
      <c r="R3828" s="112" t="s">
        <v>77</v>
      </c>
    </row>
    <row r="3829" spans="17:18">
      <c r="Q3829" s="56" t="s">
        <v>312</v>
      </c>
      <c r="R3829" s="112" t="s">
        <v>78</v>
      </c>
    </row>
    <row r="3830" spans="17:18">
      <c r="Q3830" s="56" t="s">
        <v>312</v>
      </c>
      <c r="R3830" s="112" t="s">
        <v>79</v>
      </c>
    </row>
    <row r="3831" spans="17:18">
      <c r="Q3831" s="56" t="s">
        <v>312</v>
      </c>
      <c r="R3831" s="112" t="s">
        <v>80</v>
      </c>
    </row>
    <row r="3832" spans="17:18">
      <c r="Q3832" s="56" t="s">
        <v>312</v>
      </c>
      <c r="R3832" s="112" t="s">
        <v>81</v>
      </c>
    </row>
    <row r="3833" spans="17:18">
      <c r="Q3833" s="56" t="s">
        <v>312</v>
      </c>
      <c r="R3833" s="112" t="s">
        <v>83</v>
      </c>
    </row>
    <row r="3834" spans="17:18">
      <c r="Q3834" s="56" t="s">
        <v>312</v>
      </c>
      <c r="R3834" s="112" t="s">
        <v>84</v>
      </c>
    </row>
    <row r="3835" spans="17:18">
      <c r="Q3835" s="56" t="s">
        <v>312</v>
      </c>
      <c r="R3835" s="112" t="s">
        <v>85</v>
      </c>
    </row>
    <row r="3836" spans="17:18">
      <c r="Q3836" s="56" t="s">
        <v>312</v>
      </c>
      <c r="R3836" s="112" t="s">
        <v>86</v>
      </c>
    </row>
    <row r="3837" spans="17:18">
      <c r="Q3837" s="56" t="s">
        <v>312</v>
      </c>
      <c r="R3837" s="112" t="s">
        <v>87</v>
      </c>
    </row>
    <row r="3838" spans="17:18">
      <c r="Q3838" s="56" t="s">
        <v>312</v>
      </c>
      <c r="R3838" s="112" t="s">
        <v>88</v>
      </c>
    </row>
    <row r="3839" spans="17:18">
      <c r="Q3839" s="56" t="s">
        <v>312</v>
      </c>
      <c r="R3839" s="112" t="s">
        <v>89</v>
      </c>
    </row>
    <row r="3840" spans="17:18">
      <c r="Q3840" s="56" t="s">
        <v>312</v>
      </c>
      <c r="R3840" s="112" t="s">
        <v>90</v>
      </c>
    </row>
    <row r="3841" spans="17:18">
      <c r="Q3841" s="56" t="s">
        <v>312</v>
      </c>
      <c r="R3841" s="112" t="s">
        <v>91</v>
      </c>
    </row>
    <row r="3842" spans="17:18">
      <c r="Q3842" s="56" t="s">
        <v>312</v>
      </c>
      <c r="R3842" s="112" t="s">
        <v>82</v>
      </c>
    </row>
    <row r="3843" spans="17:18">
      <c r="Q3843" s="56" t="s">
        <v>312</v>
      </c>
      <c r="R3843" s="112" t="s">
        <v>92</v>
      </c>
    </row>
    <row r="3844" spans="17:18">
      <c r="Q3844" s="56" t="s">
        <v>312</v>
      </c>
      <c r="R3844" s="112" t="s">
        <v>93</v>
      </c>
    </row>
    <row r="3845" spans="17:18">
      <c r="Q3845" s="56" t="s">
        <v>312</v>
      </c>
      <c r="R3845" s="112" t="s">
        <v>235</v>
      </c>
    </row>
    <row r="3846" spans="17:18">
      <c r="Q3846" s="56" t="s">
        <v>312</v>
      </c>
      <c r="R3846" s="112" t="s">
        <v>95</v>
      </c>
    </row>
    <row r="3847" spans="17:18">
      <c r="Q3847" s="56" t="s">
        <v>312</v>
      </c>
      <c r="R3847" s="112" t="s">
        <v>96</v>
      </c>
    </row>
    <row r="3848" spans="17:18">
      <c r="Q3848" s="56" t="s">
        <v>312</v>
      </c>
      <c r="R3848" s="112" t="s">
        <v>97</v>
      </c>
    </row>
    <row r="3849" spans="17:18">
      <c r="Q3849" s="56" t="s">
        <v>312</v>
      </c>
      <c r="R3849" s="112" t="s">
        <v>98</v>
      </c>
    </row>
    <row r="3850" spans="17:18">
      <c r="Q3850" s="56" t="s">
        <v>312</v>
      </c>
      <c r="R3850" s="112" t="s">
        <v>99</v>
      </c>
    </row>
    <row r="3851" spans="17:18">
      <c r="Q3851" s="56" t="s">
        <v>312</v>
      </c>
      <c r="R3851" s="112" t="s">
        <v>100</v>
      </c>
    </row>
    <row r="3852" spans="17:18">
      <c r="Q3852" s="56" t="s">
        <v>312</v>
      </c>
      <c r="R3852" s="112" t="s">
        <v>101</v>
      </c>
    </row>
    <row r="3853" spans="17:18">
      <c r="Q3853" s="56" t="s">
        <v>312</v>
      </c>
      <c r="R3853" s="112" t="s">
        <v>102</v>
      </c>
    </row>
    <row r="3854" spans="17:18">
      <c r="Q3854" s="56" t="s">
        <v>312</v>
      </c>
      <c r="R3854" s="112" t="s">
        <v>103</v>
      </c>
    </row>
    <row r="3855" spans="17:18">
      <c r="Q3855" s="56" t="s">
        <v>312</v>
      </c>
      <c r="R3855" s="112" t="s">
        <v>104</v>
      </c>
    </row>
    <row r="3856" spans="17:18">
      <c r="Q3856" s="56" t="s">
        <v>312</v>
      </c>
      <c r="R3856" s="112" t="s">
        <v>105</v>
      </c>
    </row>
    <row r="3857" spans="17:18">
      <c r="Q3857" s="56" t="s">
        <v>312</v>
      </c>
      <c r="R3857" s="112" t="s">
        <v>106</v>
      </c>
    </row>
    <row r="3858" spans="17:18">
      <c r="Q3858" s="56" t="s">
        <v>312</v>
      </c>
      <c r="R3858" s="112" t="s">
        <v>107</v>
      </c>
    </row>
    <row r="3859" spans="17:18">
      <c r="Q3859" s="56" t="s">
        <v>312</v>
      </c>
      <c r="R3859" s="112" t="s">
        <v>108</v>
      </c>
    </row>
    <row r="3860" spans="17:18">
      <c r="Q3860" s="56" t="s">
        <v>312</v>
      </c>
      <c r="R3860" s="112" t="s">
        <v>109</v>
      </c>
    </row>
    <row r="3861" spans="17:18">
      <c r="Q3861" s="56" t="s">
        <v>312</v>
      </c>
      <c r="R3861" s="112" t="s">
        <v>110</v>
      </c>
    </row>
    <row r="3862" spans="17:18">
      <c r="Q3862" s="56" t="s">
        <v>312</v>
      </c>
      <c r="R3862" s="112" t="s">
        <v>111</v>
      </c>
    </row>
    <row r="3863" spans="17:18">
      <c r="Q3863" s="56" t="s">
        <v>312</v>
      </c>
      <c r="R3863" s="112" t="s">
        <v>112</v>
      </c>
    </row>
    <row r="3864" spans="17:18">
      <c r="Q3864" s="56" t="s">
        <v>312</v>
      </c>
      <c r="R3864" s="112" t="s">
        <v>113</v>
      </c>
    </row>
    <row r="3865" spans="17:18">
      <c r="Q3865" s="56" t="s">
        <v>312</v>
      </c>
      <c r="R3865" s="112" t="s">
        <v>114</v>
      </c>
    </row>
    <row r="3866" spans="17:18">
      <c r="Q3866" s="56" t="s">
        <v>312</v>
      </c>
      <c r="R3866" s="112" t="s">
        <v>115</v>
      </c>
    </row>
    <row r="3867" spans="17:18">
      <c r="Q3867" s="56" t="s">
        <v>312</v>
      </c>
      <c r="R3867" s="112" t="s">
        <v>116</v>
      </c>
    </row>
    <row r="3868" spans="17:18">
      <c r="Q3868" s="56" t="s">
        <v>312</v>
      </c>
      <c r="R3868" s="112" t="s">
        <v>117</v>
      </c>
    </row>
    <row r="3869" spans="17:18">
      <c r="Q3869" s="56" t="s">
        <v>312</v>
      </c>
      <c r="R3869" s="112" t="s">
        <v>118</v>
      </c>
    </row>
    <row r="3870" spans="17:18">
      <c r="Q3870" s="56" t="s">
        <v>312</v>
      </c>
      <c r="R3870" s="112" t="s">
        <v>119</v>
      </c>
    </row>
    <row r="3871" spans="17:18">
      <c r="Q3871" s="56" t="s">
        <v>312</v>
      </c>
      <c r="R3871" s="112" t="s">
        <v>120</v>
      </c>
    </row>
    <row r="3872" spans="17:18">
      <c r="Q3872" s="56" t="s">
        <v>312</v>
      </c>
      <c r="R3872" s="112" t="s">
        <v>121</v>
      </c>
    </row>
    <row r="3873" spans="17:18">
      <c r="Q3873" s="56" t="s">
        <v>312</v>
      </c>
      <c r="R3873" s="112" t="s">
        <v>122</v>
      </c>
    </row>
    <row r="3874" spans="17:18">
      <c r="Q3874" s="56" t="s">
        <v>312</v>
      </c>
      <c r="R3874" s="112" t="s">
        <v>123</v>
      </c>
    </row>
    <row r="3875" spans="17:18">
      <c r="Q3875" s="56" t="s">
        <v>312</v>
      </c>
      <c r="R3875" s="112" t="s">
        <v>124</v>
      </c>
    </row>
    <row r="3876" spans="17:18">
      <c r="Q3876" s="56" t="s">
        <v>312</v>
      </c>
      <c r="R3876" s="112" t="s">
        <v>125</v>
      </c>
    </row>
    <row r="3877" spans="17:18">
      <c r="Q3877" s="56" t="s">
        <v>312</v>
      </c>
      <c r="R3877" s="112" t="s">
        <v>126</v>
      </c>
    </row>
    <row r="3878" spans="17:18">
      <c r="Q3878" s="56" t="s">
        <v>312</v>
      </c>
      <c r="R3878" s="112" t="s">
        <v>127</v>
      </c>
    </row>
    <row r="3879" spans="17:18">
      <c r="Q3879" s="56" t="s">
        <v>312</v>
      </c>
      <c r="R3879" s="112" t="s">
        <v>128</v>
      </c>
    </row>
    <row r="3880" spans="17:18">
      <c r="Q3880" s="56" t="s">
        <v>312</v>
      </c>
      <c r="R3880" s="112" t="s">
        <v>129</v>
      </c>
    </row>
    <row r="3881" spans="17:18">
      <c r="Q3881" s="56" t="s">
        <v>312</v>
      </c>
      <c r="R3881" s="112" t="s">
        <v>130</v>
      </c>
    </row>
    <row r="3882" spans="17:18">
      <c r="Q3882" s="56" t="s">
        <v>312</v>
      </c>
      <c r="R3882" s="112" t="s">
        <v>131</v>
      </c>
    </row>
    <row r="3883" spans="17:18">
      <c r="Q3883" s="56" t="s">
        <v>312</v>
      </c>
      <c r="R3883" s="112" t="s">
        <v>132</v>
      </c>
    </row>
    <row r="3884" spans="17:18">
      <c r="Q3884" s="56" t="s">
        <v>312</v>
      </c>
      <c r="R3884" s="112" t="s">
        <v>133</v>
      </c>
    </row>
    <row r="3885" spans="17:18">
      <c r="Q3885" s="56" t="s">
        <v>312</v>
      </c>
      <c r="R3885" s="112" t="s">
        <v>134</v>
      </c>
    </row>
    <row r="3886" spans="17:18">
      <c r="Q3886" s="56" t="s">
        <v>312</v>
      </c>
      <c r="R3886" s="112" t="s">
        <v>135</v>
      </c>
    </row>
    <row r="3887" spans="17:18">
      <c r="Q3887" s="56" t="s">
        <v>312</v>
      </c>
      <c r="R3887" s="112" t="s">
        <v>136</v>
      </c>
    </row>
    <row r="3888" spans="17:18">
      <c r="Q3888" s="56" t="s">
        <v>312</v>
      </c>
      <c r="R3888" s="112" t="s">
        <v>137</v>
      </c>
    </row>
    <row r="3889" spans="17:18">
      <c r="Q3889" s="56" t="s">
        <v>312</v>
      </c>
      <c r="R3889" s="112" t="s">
        <v>138</v>
      </c>
    </row>
    <row r="3890" spans="17:18">
      <c r="Q3890" s="56" t="s">
        <v>312</v>
      </c>
      <c r="R3890" s="112" t="s">
        <v>139</v>
      </c>
    </row>
    <row r="3891" spans="17:18">
      <c r="Q3891" s="56" t="s">
        <v>312</v>
      </c>
      <c r="R3891" s="112" t="s">
        <v>140</v>
      </c>
    </row>
    <row r="3892" spans="17:18">
      <c r="Q3892" s="56" t="s">
        <v>312</v>
      </c>
      <c r="R3892" s="112" t="s">
        <v>141</v>
      </c>
    </row>
    <row r="3893" spans="17:18">
      <c r="Q3893" s="56" t="s">
        <v>312</v>
      </c>
      <c r="R3893" s="112" t="s">
        <v>142</v>
      </c>
    </row>
    <row r="3894" spans="17:18">
      <c r="Q3894" s="56" t="s">
        <v>312</v>
      </c>
      <c r="R3894" s="112" t="s">
        <v>143</v>
      </c>
    </row>
    <row r="3895" spans="17:18">
      <c r="Q3895" s="56" t="s">
        <v>312</v>
      </c>
      <c r="R3895" s="112" t="s">
        <v>144</v>
      </c>
    </row>
    <row r="3896" spans="17:18">
      <c r="Q3896" s="56" t="s">
        <v>312</v>
      </c>
      <c r="R3896" s="112" t="s">
        <v>145</v>
      </c>
    </row>
    <row r="3897" spans="17:18">
      <c r="Q3897" s="56" t="s">
        <v>312</v>
      </c>
      <c r="R3897" s="112" t="s">
        <v>146</v>
      </c>
    </row>
    <row r="3898" spans="17:18">
      <c r="Q3898" s="56" t="s">
        <v>312</v>
      </c>
      <c r="R3898" s="112" t="s">
        <v>147</v>
      </c>
    </row>
    <row r="3899" spans="17:18">
      <c r="Q3899" s="56" t="s">
        <v>312</v>
      </c>
      <c r="R3899" s="112" t="s">
        <v>148</v>
      </c>
    </row>
    <row r="3900" spans="17:18">
      <c r="Q3900" s="56" t="s">
        <v>312</v>
      </c>
      <c r="R3900" s="112" t="s">
        <v>149</v>
      </c>
    </row>
    <row r="3901" spans="17:18">
      <c r="Q3901" s="56" t="s">
        <v>312</v>
      </c>
      <c r="R3901" s="112" t="s">
        <v>150</v>
      </c>
    </row>
    <row r="3902" spans="17:18">
      <c r="Q3902" s="56" t="s">
        <v>312</v>
      </c>
      <c r="R3902" s="112" t="s">
        <v>151</v>
      </c>
    </row>
    <row r="3903" spans="17:18">
      <c r="Q3903" s="56" t="s">
        <v>312</v>
      </c>
      <c r="R3903" s="112" t="s">
        <v>152</v>
      </c>
    </row>
    <row r="3904" spans="17:18">
      <c r="Q3904" s="56" t="s">
        <v>312</v>
      </c>
      <c r="R3904" s="112" t="s">
        <v>153</v>
      </c>
    </row>
    <row r="3905" spans="17:18">
      <c r="Q3905" s="56" t="s">
        <v>312</v>
      </c>
      <c r="R3905" s="112" t="s">
        <v>154</v>
      </c>
    </row>
    <row r="3906" spans="17:18">
      <c r="Q3906" s="56" t="s">
        <v>312</v>
      </c>
      <c r="R3906" s="112" t="s">
        <v>155</v>
      </c>
    </row>
    <row r="3907" spans="17:18">
      <c r="Q3907" s="56" t="s">
        <v>312</v>
      </c>
      <c r="R3907" s="112" t="s">
        <v>156</v>
      </c>
    </row>
    <row r="3908" spans="17:18">
      <c r="Q3908" s="56" t="s">
        <v>312</v>
      </c>
      <c r="R3908" s="112" t="s">
        <v>157</v>
      </c>
    </row>
    <row r="3909" spans="17:18">
      <c r="Q3909" s="56" t="s">
        <v>312</v>
      </c>
      <c r="R3909" s="112" t="s">
        <v>158</v>
      </c>
    </row>
    <row r="3910" spans="17:18">
      <c r="Q3910" s="56" t="s">
        <v>312</v>
      </c>
      <c r="R3910" s="112" t="s">
        <v>159</v>
      </c>
    </row>
    <row r="3911" spans="17:18">
      <c r="Q3911" s="56" t="s">
        <v>312</v>
      </c>
      <c r="R3911" s="112" t="s">
        <v>160</v>
      </c>
    </row>
    <row r="3912" spans="17:18">
      <c r="Q3912" s="56" t="s">
        <v>312</v>
      </c>
      <c r="R3912" s="112" t="s">
        <v>161</v>
      </c>
    </row>
    <row r="3913" spans="17:18">
      <c r="Q3913" s="56" t="s">
        <v>312</v>
      </c>
      <c r="R3913" s="112" t="s">
        <v>162</v>
      </c>
    </row>
    <row r="3914" spans="17:18">
      <c r="Q3914" s="56" t="s">
        <v>312</v>
      </c>
      <c r="R3914" s="112" t="s">
        <v>163</v>
      </c>
    </row>
    <row r="3915" spans="17:18">
      <c r="Q3915" s="56" t="s">
        <v>312</v>
      </c>
      <c r="R3915" s="112" t="s">
        <v>164</v>
      </c>
    </row>
    <row r="3916" spans="17:18">
      <c r="Q3916" s="56" t="s">
        <v>312</v>
      </c>
      <c r="R3916" s="112" t="s">
        <v>165</v>
      </c>
    </row>
    <row r="3917" spans="17:18">
      <c r="Q3917" s="56" t="s">
        <v>312</v>
      </c>
      <c r="R3917" s="112" t="s">
        <v>166</v>
      </c>
    </row>
    <row r="3918" spans="17:18">
      <c r="Q3918" s="56" t="s">
        <v>312</v>
      </c>
      <c r="R3918" s="112" t="s">
        <v>167</v>
      </c>
    </row>
    <row r="3919" spans="17:18">
      <c r="Q3919" s="56" t="s">
        <v>312</v>
      </c>
      <c r="R3919" s="112" t="s">
        <v>168</v>
      </c>
    </row>
    <row r="3920" spans="17:18">
      <c r="Q3920" s="56" t="s">
        <v>312</v>
      </c>
      <c r="R3920" s="112" t="s">
        <v>169</v>
      </c>
    </row>
    <row r="3921" spans="17:18">
      <c r="Q3921" s="56" t="s">
        <v>312</v>
      </c>
      <c r="R3921" s="112" t="s">
        <v>170</v>
      </c>
    </row>
    <row r="3922" spans="17:18">
      <c r="Q3922" s="56" t="s">
        <v>312</v>
      </c>
      <c r="R3922" s="112" t="s">
        <v>171</v>
      </c>
    </row>
    <row r="3923" spans="17:18">
      <c r="Q3923" s="56" t="s">
        <v>312</v>
      </c>
      <c r="R3923" s="112" t="s">
        <v>172</v>
      </c>
    </row>
    <row r="3924" spans="17:18">
      <c r="Q3924" s="56" t="s">
        <v>312</v>
      </c>
      <c r="R3924" s="112" t="s">
        <v>173</v>
      </c>
    </row>
    <row r="3925" spans="17:18">
      <c r="Q3925" s="56" t="s">
        <v>312</v>
      </c>
      <c r="R3925" s="112" t="s">
        <v>174</v>
      </c>
    </row>
    <row r="3926" spans="17:18">
      <c r="Q3926" s="56" t="s">
        <v>312</v>
      </c>
      <c r="R3926" s="112" t="s">
        <v>175</v>
      </c>
    </row>
    <row r="3927" spans="17:18">
      <c r="Q3927" s="56" t="s">
        <v>312</v>
      </c>
      <c r="R3927" s="112" t="s">
        <v>176</v>
      </c>
    </row>
    <row r="3928" spans="17:18">
      <c r="Q3928" s="56" t="s">
        <v>312</v>
      </c>
      <c r="R3928" s="112" t="s">
        <v>177</v>
      </c>
    </row>
    <row r="3929" spans="17:18">
      <c r="Q3929" s="56" t="s">
        <v>312</v>
      </c>
      <c r="R3929" s="112" t="s">
        <v>178</v>
      </c>
    </row>
    <row r="3930" spans="17:18">
      <c r="Q3930" s="56" t="s">
        <v>312</v>
      </c>
      <c r="R3930" s="112" t="s">
        <v>179</v>
      </c>
    </row>
    <row r="3931" spans="17:18">
      <c r="Q3931" s="56" t="s">
        <v>312</v>
      </c>
      <c r="R3931" s="112" t="s">
        <v>180</v>
      </c>
    </row>
    <row r="3932" spans="17:18">
      <c r="Q3932" s="56" t="s">
        <v>312</v>
      </c>
      <c r="R3932" s="112" t="s">
        <v>181</v>
      </c>
    </row>
    <row r="3933" spans="17:18">
      <c r="Q3933" s="56" t="s">
        <v>312</v>
      </c>
      <c r="R3933" s="112" t="s">
        <v>182</v>
      </c>
    </row>
    <row r="3934" spans="17:18">
      <c r="Q3934" s="56" t="s">
        <v>312</v>
      </c>
      <c r="R3934" s="112" t="s">
        <v>183</v>
      </c>
    </row>
    <row r="3935" spans="17:18">
      <c r="Q3935" s="56" t="s">
        <v>312</v>
      </c>
      <c r="R3935" s="112" t="s">
        <v>184</v>
      </c>
    </row>
    <row r="3936" spans="17:18">
      <c r="Q3936" s="56" t="s">
        <v>312</v>
      </c>
      <c r="R3936" s="112" t="s">
        <v>185</v>
      </c>
    </row>
    <row r="3937" spans="17:18">
      <c r="Q3937" s="56" t="s">
        <v>312</v>
      </c>
      <c r="R3937" s="112" t="s">
        <v>186</v>
      </c>
    </row>
    <row r="3938" spans="17:18">
      <c r="Q3938" s="56" t="s">
        <v>312</v>
      </c>
      <c r="R3938" s="112" t="s">
        <v>187</v>
      </c>
    </row>
    <row r="3939" spans="17:18">
      <c r="Q3939" s="56" t="s">
        <v>312</v>
      </c>
      <c r="R3939" s="112" t="s">
        <v>188</v>
      </c>
    </row>
    <row r="3940" spans="17:18">
      <c r="Q3940" s="56" t="s">
        <v>312</v>
      </c>
      <c r="R3940" s="112" t="s">
        <v>189</v>
      </c>
    </row>
    <row r="3941" spans="17:18">
      <c r="Q3941" s="56" t="s">
        <v>312</v>
      </c>
      <c r="R3941" s="112" t="s">
        <v>190</v>
      </c>
    </row>
    <row r="3942" spans="17:18">
      <c r="Q3942" s="56" t="s">
        <v>312</v>
      </c>
      <c r="R3942" s="112" t="s">
        <v>191</v>
      </c>
    </row>
    <row r="3943" spans="17:18">
      <c r="Q3943" s="56" t="s">
        <v>312</v>
      </c>
      <c r="R3943" s="112" t="s">
        <v>192</v>
      </c>
    </row>
    <row r="3944" spans="17:18">
      <c r="Q3944" s="56" t="s">
        <v>312</v>
      </c>
      <c r="R3944" s="112" t="s">
        <v>193</v>
      </c>
    </row>
    <row r="3945" spans="17:18">
      <c r="Q3945" s="56" t="s">
        <v>312</v>
      </c>
      <c r="R3945" s="112" t="s">
        <v>194</v>
      </c>
    </row>
    <row r="3946" spans="17:18">
      <c r="Q3946" s="56" t="s">
        <v>312</v>
      </c>
      <c r="R3946" s="112" t="s">
        <v>195</v>
      </c>
    </row>
    <row r="3947" spans="17:18">
      <c r="Q3947" s="56" t="s">
        <v>312</v>
      </c>
      <c r="R3947" s="112" t="s">
        <v>196</v>
      </c>
    </row>
    <row r="3948" spans="17:18">
      <c r="Q3948" s="56" t="s">
        <v>312</v>
      </c>
      <c r="R3948" s="112" t="s">
        <v>197</v>
      </c>
    </row>
    <row r="3949" spans="17:18">
      <c r="Q3949" s="56" t="s">
        <v>312</v>
      </c>
      <c r="R3949" s="112" t="s">
        <v>198</v>
      </c>
    </row>
    <row r="3950" spans="17:18">
      <c r="Q3950" s="56" t="s">
        <v>312</v>
      </c>
      <c r="R3950" s="112" t="s">
        <v>199</v>
      </c>
    </row>
    <row r="3951" spans="17:18">
      <c r="Q3951" s="56" t="s">
        <v>312</v>
      </c>
      <c r="R3951" s="112" t="s">
        <v>200</v>
      </c>
    </row>
    <row r="3952" spans="17:18">
      <c r="Q3952" s="56" t="s">
        <v>312</v>
      </c>
      <c r="R3952" s="112" t="s">
        <v>201</v>
      </c>
    </row>
    <row r="3953" spans="17:18">
      <c r="Q3953" s="56" t="s">
        <v>312</v>
      </c>
      <c r="R3953" s="112" t="s">
        <v>202</v>
      </c>
    </row>
    <row r="3954" spans="17:18">
      <c r="Q3954" s="56" t="s">
        <v>312</v>
      </c>
      <c r="R3954" s="112" t="s">
        <v>203</v>
      </c>
    </row>
    <row r="3955" spans="17:18">
      <c r="Q3955" s="56" t="s">
        <v>312</v>
      </c>
      <c r="R3955" s="112" t="s">
        <v>204</v>
      </c>
    </row>
    <row r="3956" spans="17:18">
      <c r="Q3956" s="56" t="s">
        <v>312</v>
      </c>
      <c r="R3956" s="112" t="s">
        <v>205</v>
      </c>
    </row>
    <row r="3957" spans="17:18">
      <c r="Q3957" s="56" t="s">
        <v>312</v>
      </c>
      <c r="R3957" s="112" t="s">
        <v>206</v>
      </c>
    </row>
    <row r="3958" spans="17:18">
      <c r="Q3958" s="56" t="s">
        <v>312</v>
      </c>
      <c r="R3958" s="112" t="s">
        <v>207</v>
      </c>
    </row>
    <row r="3959" spans="17:18">
      <c r="Q3959" s="56" t="s">
        <v>312</v>
      </c>
      <c r="R3959" s="112" t="s">
        <v>208</v>
      </c>
    </row>
    <row r="3960" spans="17:18">
      <c r="Q3960" s="56" t="s">
        <v>312</v>
      </c>
      <c r="R3960" s="112" t="s">
        <v>209</v>
      </c>
    </row>
    <row r="3961" spans="17:18">
      <c r="Q3961" s="56" t="s">
        <v>312</v>
      </c>
      <c r="R3961" s="112" t="s">
        <v>210</v>
      </c>
    </row>
    <row r="3962" spans="17:18">
      <c r="Q3962" s="56" t="s">
        <v>312</v>
      </c>
      <c r="R3962" s="112" t="s">
        <v>211</v>
      </c>
    </row>
    <row r="3963" spans="17:18">
      <c r="Q3963" s="56" t="s">
        <v>312</v>
      </c>
      <c r="R3963" s="112" t="s">
        <v>212</v>
      </c>
    </row>
    <row r="3964" spans="17:18">
      <c r="Q3964" s="56" t="s">
        <v>312</v>
      </c>
      <c r="R3964" s="112" t="s">
        <v>213</v>
      </c>
    </row>
    <row r="3965" spans="17:18">
      <c r="Q3965" s="56" t="s">
        <v>312</v>
      </c>
      <c r="R3965" s="112" t="s">
        <v>214</v>
      </c>
    </row>
    <row r="3966" spans="17:18">
      <c r="Q3966" s="56" t="s">
        <v>312</v>
      </c>
      <c r="R3966" s="112" t="s">
        <v>215</v>
      </c>
    </row>
    <row r="3967" spans="17:18">
      <c r="Q3967" s="56" t="s">
        <v>312</v>
      </c>
      <c r="R3967" s="112" t="s">
        <v>216</v>
      </c>
    </row>
    <row r="3968" spans="17:18">
      <c r="Q3968" s="56" t="s">
        <v>312</v>
      </c>
      <c r="R3968" s="112" t="s">
        <v>217</v>
      </c>
    </row>
    <row r="3969" spans="17:18">
      <c r="Q3969" s="56" t="s">
        <v>312</v>
      </c>
      <c r="R3969" s="112" t="s">
        <v>218</v>
      </c>
    </row>
    <row r="3970" spans="17:18">
      <c r="Q3970" s="56" t="s">
        <v>312</v>
      </c>
      <c r="R3970" s="112" t="s">
        <v>219</v>
      </c>
    </row>
    <row r="3971" spans="17:18">
      <c r="Q3971" s="56" t="s">
        <v>312</v>
      </c>
      <c r="R3971" s="112" t="s">
        <v>220</v>
      </c>
    </row>
    <row r="3972" spans="17:18">
      <c r="Q3972" s="56" t="s">
        <v>312</v>
      </c>
      <c r="R3972" s="112" t="s">
        <v>221</v>
      </c>
    </row>
    <row r="3973" spans="17:18">
      <c r="Q3973" s="56" t="s">
        <v>312</v>
      </c>
      <c r="R3973" s="112" t="s">
        <v>222</v>
      </c>
    </row>
    <row r="3974" spans="17:18">
      <c r="Q3974" s="56" t="s">
        <v>312</v>
      </c>
      <c r="R3974" s="112" t="s">
        <v>223</v>
      </c>
    </row>
    <row r="3975" spans="17:18">
      <c r="Q3975" s="56" t="s">
        <v>312</v>
      </c>
      <c r="R3975" s="112" t="s">
        <v>224</v>
      </c>
    </row>
    <row r="3976" spans="17:18">
      <c r="Q3976" s="56" t="s">
        <v>312</v>
      </c>
      <c r="R3976" s="112" t="s">
        <v>225</v>
      </c>
    </row>
    <row r="3977" spans="17:18">
      <c r="Q3977" s="56" t="s">
        <v>312</v>
      </c>
      <c r="R3977" s="112" t="s">
        <v>226</v>
      </c>
    </row>
    <row r="3978" spans="17:18">
      <c r="Q3978" s="56" t="s">
        <v>312</v>
      </c>
      <c r="R3978" s="112" t="s">
        <v>227</v>
      </c>
    </row>
    <row r="3979" spans="17:18">
      <c r="Q3979" s="56" t="s">
        <v>312</v>
      </c>
      <c r="R3979" s="112" t="s">
        <v>228</v>
      </c>
    </row>
    <row r="3980" spans="17:18">
      <c r="Q3980" s="56" t="s">
        <v>312</v>
      </c>
      <c r="R3980" s="112" t="s">
        <v>229</v>
      </c>
    </row>
    <row r="3981" spans="17:18">
      <c r="Q3981" s="56" t="s">
        <v>312</v>
      </c>
      <c r="R3981" s="112" t="s">
        <v>230</v>
      </c>
    </row>
    <row r="3982" spans="17:18">
      <c r="Q3982" s="56" t="s">
        <v>312</v>
      </c>
      <c r="R3982" s="112" t="s">
        <v>231</v>
      </c>
    </row>
    <row r="3983" spans="17:18">
      <c r="R3983" s="37"/>
    </row>
    <row r="3984" spans="17:18">
      <c r="R3984" s="37"/>
    </row>
    <row r="3985" spans="18:18">
      <c r="R3985" s="37"/>
    </row>
    <row r="3986" spans="18:18">
      <c r="R3986" s="37"/>
    </row>
    <row r="3987" spans="18:18">
      <c r="R3987" s="37"/>
    </row>
    <row r="3988" spans="18:18">
      <c r="R3988" s="37"/>
    </row>
    <row r="3989" spans="18:18">
      <c r="R3989" s="37"/>
    </row>
    <row r="3990" spans="18:18">
      <c r="R3990" s="37"/>
    </row>
    <row r="3991" spans="18:18">
      <c r="R3991" s="37"/>
    </row>
    <row r="3992" spans="18:18">
      <c r="R3992" s="37"/>
    </row>
    <row r="3993" spans="18:18">
      <c r="R3993" s="37"/>
    </row>
    <row r="3994" spans="18:18">
      <c r="R3994" s="37"/>
    </row>
    <row r="3995" spans="18:18">
      <c r="R3995" s="37"/>
    </row>
    <row r="3996" spans="18:18">
      <c r="R3996" s="37"/>
    </row>
    <row r="3997" spans="18:18">
      <c r="R3997" s="37"/>
    </row>
    <row r="3998" spans="18:18">
      <c r="R3998" s="37"/>
    </row>
    <row r="3999" spans="18:18">
      <c r="R3999" s="37"/>
    </row>
    <row r="4000" spans="18:18">
      <c r="R4000" s="37"/>
    </row>
    <row r="4001" spans="18:18">
      <c r="R4001" s="37"/>
    </row>
    <row r="4002" spans="18:18">
      <c r="R4002" s="37"/>
    </row>
    <row r="4003" spans="18:18">
      <c r="R4003" s="37"/>
    </row>
    <row r="4004" spans="18:18">
      <c r="R4004" s="37"/>
    </row>
    <row r="4005" spans="18:18">
      <c r="R4005" s="37"/>
    </row>
    <row r="4006" spans="18:18">
      <c r="R4006" s="37"/>
    </row>
    <row r="4007" spans="18:18">
      <c r="R4007" s="37"/>
    </row>
    <row r="4008" spans="18:18">
      <c r="R4008" s="37"/>
    </row>
    <row r="4009" spans="18:18">
      <c r="R4009" s="37"/>
    </row>
    <row r="4010" spans="18:18">
      <c r="R4010" s="37"/>
    </row>
    <row r="4011" spans="18:18">
      <c r="R4011" s="37"/>
    </row>
    <row r="4012" spans="18:18">
      <c r="R4012" s="37"/>
    </row>
    <row r="4013" spans="18:18">
      <c r="R4013" s="37"/>
    </row>
    <row r="4014" spans="18:18">
      <c r="R4014" s="37"/>
    </row>
    <row r="4015" spans="18:18">
      <c r="R4015" s="37"/>
    </row>
    <row r="4016" spans="18:18">
      <c r="R4016" s="37"/>
    </row>
    <row r="4017" spans="18:18">
      <c r="R4017" s="37"/>
    </row>
    <row r="4018" spans="18:18">
      <c r="R4018" s="37"/>
    </row>
    <row r="4019" spans="18:18">
      <c r="R4019" s="37"/>
    </row>
    <row r="4020" spans="18:18">
      <c r="R4020" s="37"/>
    </row>
    <row r="4021" spans="18:18">
      <c r="R4021" s="37"/>
    </row>
    <row r="4022" spans="18:18">
      <c r="R4022" s="37"/>
    </row>
    <row r="4023" spans="18:18">
      <c r="R4023" s="37"/>
    </row>
    <row r="4024" spans="18:18">
      <c r="R4024" s="37"/>
    </row>
    <row r="4025" spans="18:18">
      <c r="R4025" s="37"/>
    </row>
    <row r="4026" spans="18:18">
      <c r="R4026" s="37"/>
    </row>
    <row r="4027" spans="18:18">
      <c r="R4027" s="37"/>
    </row>
    <row r="4028" spans="18:18">
      <c r="R4028" s="37"/>
    </row>
    <row r="4029" spans="18:18">
      <c r="R4029" s="37"/>
    </row>
    <row r="4030" spans="18:18">
      <c r="R4030" s="37"/>
    </row>
    <row r="4031" spans="18:18">
      <c r="R4031" s="37"/>
    </row>
    <row r="4032" spans="18:18">
      <c r="R4032" s="37"/>
    </row>
    <row r="4033" spans="18:18">
      <c r="R4033" s="37"/>
    </row>
    <row r="4034" spans="18:18">
      <c r="R4034" s="37"/>
    </row>
    <row r="4035" spans="18:18">
      <c r="R4035" s="37"/>
    </row>
    <row r="4036" spans="18:18">
      <c r="R4036" s="37"/>
    </row>
    <row r="4037" spans="18:18">
      <c r="R4037" s="37"/>
    </row>
    <row r="4038" spans="18:18">
      <c r="R4038" s="37"/>
    </row>
    <row r="4039" spans="18:18">
      <c r="R4039" s="37"/>
    </row>
    <row r="4040" spans="18:18">
      <c r="R4040" s="37"/>
    </row>
    <row r="4041" spans="18:18">
      <c r="R4041" s="37"/>
    </row>
    <row r="4042" spans="18:18">
      <c r="R4042" s="37"/>
    </row>
    <row r="4043" spans="18:18">
      <c r="R4043" s="37"/>
    </row>
    <row r="4044" spans="18:18">
      <c r="R4044" s="37"/>
    </row>
    <row r="4045" spans="18:18">
      <c r="R4045" s="37"/>
    </row>
    <row r="4046" spans="18:18">
      <c r="R4046" s="37"/>
    </row>
    <row r="4047" spans="18:18">
      <c r="R4047" s="37"/>
    </row>
    <row r="4048" spans="18:18">
      <c r="R4048" s="37"/>
    </row>
    <row r="4049" spans="18:18">
      <c r="R4049" s="37"/>
    </row>
    <row r="4050" spans="18:18">
      <c r="R4050" s="37"/>
    </row>
    <row r="4051" spans="18:18">
      <c r="R4051" s="37"/>
    </row>
    <row r="4052" spans="18:18">
      <c r="R4052" s="37"/>
    </row>
    <row r="4053" spans="18:18">
      <c r="R4053" s="37"/>
    </row>
    <row r="4054" spans="18:18">
      <c r="R4054" s="37"/>
    </row>
    <row r="4055" spans="18:18">
      <c r="R4055" s="37"/>
    </row>
    <row r="4056" spans="18:18">
      <c r="R4056" s="37"/>
    </row>
    <row r="4057" spans="18:18">
      <c r="R4057" s="37"/>
    </row>
    <row r="4058" spans="18:18">
      <c r="R4058" s="37"/>
    </row>
    <row r="4059" spans="18:18">
      <c r="R4059" s="37"/>
    </row>
    <row r="4060" spans="18:18">
      <c r="R4060" s="37"/>
    </row>
    <row r="4061" spans="18:18">
      <c r="R4061" s="37"/>
    </row>
    <row r="4062" spans="18:18">
      <c r="R4062" s="37"/>
    </row>
    <row r="4063" spans="18:18">
      <c r="R4063" s="37"/>
    </row>
    <row r="4064" spans="18:18">
      <c r="R4064" s="37"/>
    </row>
    <row r="4065" spans="18:18">
      <c r="R4065" s="37"/>
    </row>
    <row r="4066" spans="18:18">
      <c r="R4066" s="37"/>
    </row>
    <row r="4067" spans="18:18">
      <c r="R4067" s="37"/>
    </row>
    <row r="4068" spans="18:18">
      <c r="R4068" s="37"/>
    </row>
    <row r="4069" spans="18:18">
      <c r="R4069" s="37"/>
    </row>
    <row r="4070" spans="18:18">
      <c r="R4070" s="37"/>
    </row>
    <row r="4071" spans="18:18">
      <c r="R4071" s="37"/>
    </row>
    <row r="4072" spans="18:18">
      <c r="R4072" s="37"/>
    </row>
    <row r="4073" spans="18:18">
      <c r="R4073" s="37"/>
    </row>
    <row r="4074" spans="18:18">
      <c r="R4074" s="37"/>
    </row>
    <row r="4075" spans="18:18">
      <c r="R4075" s="37"/>
    </row>
    <row r="4076" spans="18:18">
      <c r="R4076" s="37"/>
    </row>
    <row r="4077" spans="18:18">
      <c r="R4077" s="37"/>
    </row>
    <row r="4078" spans="18:18">
      <c r="R4078" s="37"/>
    </row>
    <row r="4079" spans="18:18">
      <c r="R4079" s="37"/>
    </row>
    <row r="4080" spans="18:18">
      <c r="R4080" s="37"/>
    </row>
    <row r="4081" spans="18:18">
      <c r="R4081" s="37"/>
    </row>
    <row r="4082" spans="18:18">
      <c r="R4082" s="37"/>
    </row>
    <row r="4083" spans="18:18">
      <c r="R4083" s="37"/>
    </row>
    <row r="4084" spans="18:18">
      <c r="R4084" s="37"/>
    </row>
    <row r="4085" spans="18:18">
      <c r="R4085" s="37"/>
    </row>
    <row r="4086" spans="18:18">
      <c r="R4086" s="37"/>
    </row>
    <row r="4087" spans="18:18">
      <c r="R4087" s="37"/>
    </row>
    <row r="4088" spans="18:18">
      <c r="R4088" s="37"/>
    </row>
    <row r="4089" spans="18:18">
      <c r="R4089" s="37"/>
    </row>
    <row r="4090" spans="18:18">
      <c r="R4090" s="37"/>
    </row>
    <row r="4091" spans="18:18">
      <c r="R4091" s="37"/>
    </row>
    <row r="4092" spans="18:18">
      <c r="R4092" s="37"/>
    </row>
    <row r="4093" spans="18:18">
      <c r="R4093" s="37"/>
    </row>
    <row r="4094" spans="18:18">
      <c r="R4094" s="37"/>
    </row>
    <row r="4095" spans="18:18">
      <c r="R4095" s="37"/>
    </row>
    <row r="4096" spans="18:18">
      <c r="R4096" s="37"/>
    </row>
    <row r="4097" spans="18:18">
      <c r="R4097" s="37"/>
    </row>
    <row r="4098" spans="18:18">
      <c r="R4098" s="37"/>
    </row>
    <row r="4099" spans="18:18">
      <c r="R4099" s="37"/>
    </row>
    <row r="4100" spans="18:18">
      <c r="R4100" s="37"/>
    </row>
    <row r="4101" spans="18:18">
      <c r="R4101" s="37"/>
    </row>
    <row r="4102" spans="18:18">
      <c r="R4102" s="37"/>
    </row>
    <row r="4103" spans="18:18">
      <c r="R4103" s="37"/>
    </row>
    <row r="4104" spans="18:18">
      <c r="R4104" s="37"/>
    </row>
    <row r="4105" spans="18:18">
      <c r="R4105" s="37"/>
    </row>
    <row r="4106" spans="18:18">
      <c r="R4106" s="37"/>
    </row>
    <row r="4107" spans="18:18">
      <c r="R4107" s="37"/>
    </row>
    <row r="4108" spans="18:18">
      <c r="R4108" s="37"/>
    </row>
    <row r="4109" spans="18:18">
      <c r="R4109" s="37"/>
    </row>
    <row r="4110" spans="18:18">
      <c r="R4110" s="37"/>
    </row>
    <row r="4111" spans="18:18">
      <c r="R4111" s="37"/>
    </row>
    <row r="4112" spans="18:18">
      <c r="R4112" s="37"/>
    </row>
    <row r="4113" spans="18:18">
      <c r="R4113" s="37"/>
    </row>
    <row r="4114" spans="18:18">
      <c r="R4114" s="37"/>
    </row>
    <row r="4115" spans="18:18">
      <c r="R4115" s="37"/>
    </row>
    <row r="4116" spans="18:18">
      <c r="R4116" s="37"/>
    </row>
    <row r="4117" spans="18:18">
      <c r="R4117" s="37"/>
    </row>
    <row r="4118" spans="18:18">
      <c r="R4118" s="37"/>
    </row>
    <row r="4119" spans="18:18">
      <c r="R4119" s="37"/>
    </row>
    <row r="4120" spans="18:18">
      <c r="R4120" s="37"/>
    </row>
    <row r="4121" spans="18:18">
      <c r="R4121" s="37"/>
    </row>
    <row r="4122" spans="18:18">
      <c r="R4122" s="37"/>
    </row>
    <row r="4123" spans="18:18">
      <c r="R4123" s="37"/>
    </row>
    <row r="4124" spans="18:18">
      <c r="R4124" s="37"/>
    </row>
    <row r="4125" spans="18:18">
      <c r="R4125" s="37"/>
    </row>
    <row r="4126" spans="18:18">
      <c r="R4126" s="37"/>
    </row>
    <row r="4127" spans="18:18">
      <c r="R4127" s="37"/>
    </row>
    <row r="4128" spans="18:18">
      <c r="R4128" s="37"/>
    </row>
    <row r="4129" spans="18:18">
      <c r="R4129" s="37"/>
    </row>
    <row r="4130" spans="18:18">
      <c r="R4130" s="37"/>
    </row>
    <row r="4131" spans="18:18">
      <c r="R4131" s="37"/>
    </row>
    <row r="4132" spans="18:18">
      <c r="R4132" s="37"/>
    </row>
    <row r="4133" spans="18:18">
      <c r="R4133" s="37"/>
    </row>
    <row r="4134" spans="18:18">
      <c r="R4134" s="37"/>
    </row>
    <row r="4135" spans="18:18">
      <c r="R4135" s="37"/>
    </row>
    <row r="4136" spans="18:18">
      <c r="R4136" s="37"/>
    </row>
    <row r="4137" spans="18:18">
      <c r="R4137" s="37"/>
    </row>
    <row r="4138" spans="18:18">
      <c r="R4138" s="37"/>
    </row>
    <row r="4139" spans="18:18">
      <c r="R4139" s="37"/>
    </row>
    <row r="4140" spans="18:18">
      <c r="R4140" s="37"/>
    </row>
    <row r="4141" spans="18:18">
      <c r="R4141" s="37"/>
    </row>
    <row r="4142" spans="18:18">
      <c r="R4142" s="37"/>
    </row>
    <row r="4143" spans="18:18">
      <c r="R4143" s="37"/>
    </row>
    <row r="4144" spans="18:18">
      <c r="R4144" s="37"/>
    </row>
    <row r="4145" spans="18:18">
      <c r="R4145" s="37"/>
    </row>
    <row r="4146" spans="18:18">
      <c r="R4146" s="37"/>
    </row>
    <row r="4147" spans="18:18">
      <c r="R4147" s="37"/>
    </row>
    <row r="4148" spans="18:18">
      <c r="R4148" s="37"/>
    </row>
    <row r="4149" spans="18:18">
      <c r="R4149" s="37"/>
    </row>
    <row r="4150" spans="18:18">
      <c r="R4150" s="37"/>
    </row>
    <row r="4151" spans="18:18">
      <c r="R4151" s="37"/>
    </row>
    <row r="4152" spans="18:18">
      <c r="R4152" s="37"/>
    </row>
    <row r="4153" spans="18:18">
      <c r="R4153" s="37"/>
    </row>
    <row r="4154" spans="18:18">
      <c r="R4154" s="37"/>
    </row>
    <row r="4155" spans="18:18">
      <c r="R4155" s="37"/>
    </row>
    <row r="4156" spans="18:18">
      <c r="R4156" s="37"/>
    </row>
    <row r="4157" spans="18:18">
      <c r="R4157" s="37"/>
    </row>
    <row r="4158" spans="18:18">
      <c r="R4158" s="37"/>
    </row>
    <row r="4159" spans="18:18">
      <c r="R4159" s="37"/>
    </row>
    <row r="4160" spans="18:18">
      <c r="R4160" s="37"/>
    </row>
    <row r="4161" spans="18:18">
      <c r="R4161" s="37"/>
    </row>
    <row r="4162" spans="18:18">
      <c r="R4162" s="37"/>
    </row>
    <row r="4163" spans="18:18">
      <c r="R4163" s="37"/>
    </row>
    <row r="4164" spans="18:18">
      <c r="R4164" s="37"/>
    </row>
    <row r="4165" spans="18:18">
      <c r="R4165" s="37"/>
    </row>
    <row r="4166" spans="18:18">
      <c r="R4166" s="37"/>
    </row>
    <row r="4167" spans="18:18">
      <c r="R4167" s="37"/>
    </row>
    <row r="4168" spans="18:18">
      <c r="R4168" s="37"/>
    </row>
    <row r="4169" spans="18:18">
      <c r="R4169" s="37"/>
    </row>
    <row r="4170" spans="18:18">
      <c r="R4170" s="37"/>
    </row>
    <row r="4171" spans="18:18">
      <c r="R4171" s="37"/>
    </row>
    <row r="4172" spans="18:18">
      <c r="R4172" s="37"/>
    </row>
    <row r="4173" spans="18:18">
      <c r="R4173" s="37"/>
    </row>
    <row r="4174" spans="18:18">
      <c r="R4174" s="37"/>
    </row>
    <row r="4175" spans="18:18">
      <c r="R4175" s="37"/>
    </row>
    <row r="4176" spans="18:18">
      <c r="R4176" s="37"/>
    </row>
    <row r="4177" spans="18:18">
      <c r="R4177" s="37"/>
    </row>
    <row r="4178" spans="18:18">
      <c r="R4178" s="37"/>
    </row>
    <row r="4179" spans="18:18">
      <c r="R4179" s="37"/>
    </row>
    <row r="4180" spans="18:18">
      <c r="R4180" s="37"/>
    </row>
    <row r="4181" spans="18:18">
      <c r="R4181" s="3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15</vt:i4>
      </vt:variant>
    </vt:vector>
  </HeadingPairs>
  <TitlesOfParts>
    <vt:vector size="18" baseType="lpstr">
      <vt:lpstr>FEUILLE DE CALCUL</vt:lpstr>
      <vt:lpstr>DEVIS</vt:lpstr>
      <vt:lpstr>DONNEES</vt:lpstr>
      <vt:lpstr>Couronne</vt:lpstr>
      <vt:lpstr>Divers</vt:lpstr>
      <vt:lpstr>DEVIS!Impression_des_titres</vt:lpstr>
      <vt:lpstr>Local</vt:lpstr>
      <vt:lpstr>MAGIfirst_FX20_ARENA</vt:lpstr>
      <vt:lpstr>MAGIfirst_FX20_ECHELLE</vt:lpstr>
      <vt:lpstr>MAGIfirst_FX20_QUALIbeach</vt:lpstr>
      <vt:lpstr>MAGIfirst_FX20_ROMAN_2.66m</vt:lpstr>
      <vt:lpstr>MAGIfirst_FX20_ROMAN_2m</vt:lpstr>
      <vt:lpstr>MAGIfirst_FX20_ROMAN_3m</vt:lpstr>
      <vt:lpstr>Modèle</vt:lpstr>
      <vt:lpstr>Mousse</vt:lpstr>
      <vt:lpstr>Projecteur</vt:lpstr>
      <vt:lpstr>Supplémentaire</vt:lpstr>
      <vt:lpstr>DEVIS!Zone_d_impression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fifecaprod</cp:lastModifiedBy>
  <cp:lastPrinted>2017-03-19T11:05:47Z</cp:lastPrinted>
  <dcterms:created xsi:type="dcterms:W3CDTF">2017-02-25T19:21:42Z</dcterms:created>
  <dcterms:modified xsi:type="dcterms:W3CDTF">2017-03-20T12:54:05Z</dcterms:modified>
</cp:coreProperties>
</file>